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Asta\SOTC\RE\"/>
    </mc:Choice>
  </mc:AlternateContent>
  <xr:revisionPtr revIDLastSave="0" documentId="13_ncr:1_{C03B1586-9AFD-4DA1-89EC-14DC2586E233}" xr6:coauthVersionLast="47" xr6:coauthVersionMax="47" xr10:uidLastSave="{00000000-0000-0000-0000-000000000000}"/>
  <bookViews>
    <workbookView xWindow="-108" yWindow="-108" windowWidth="23256" windowHeight="12456" xr2:uid="{00000000-000D-0000-FFFF-FFFF00000000}"/>
  </bookViews>
  <sheets>
    <sheet name="RE" sheetId="2" r:id="rId1"/>
    <sheet name="Sheet1" sheetId="3" r:id="rId2"/>
    <sheet name="RE (2)"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P" localSheetId="2">#REF!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2">#REF!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2">#REF!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2">#REF!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2">#REF!</definedName>
    <definedName name="_______________________________________________________________________________________pc2">#REF!</definedName>
    <definedName name="_______________________________________________________________________________________pv2" localSheetId="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2">#REF!</definedName>
    <definedName name="_______________________________________________________________________________________var1">#REF!</definedName>
    <definedName name="_______________________________________________________________________________________var4" localSheetId="2">#REF!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2">#REF!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2">#REF!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2">#REF!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2">#REF!</definedName>
    <definedName name="______________________________________________________________________________________pc2">#REF!</definedName>
    <definedName name="______________________________________________________________________________________pv2" localSheetId="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2">#REF!</definedName>
    <definedName name="______________________________________________________________________________________var1">#REF!</definedName>
    <definedName name="______________________________________________________________________________________var4" localSheetId="2">#REF!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2">#REF!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2">#REF!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2">#REF!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2">#REF!</definedName>
    <definedName name="_____________________________________________________________________________________pc2">#REF!</definedName>
    <definedName name="_____________________________________________________________________________________pv2" localSheetId="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2">#REF!</definedName>
    <definedName name="_____________________________________________________________________________________var1">#REF!</definedName>
    <definedName name="_____________________________________________________________________________________var4" localSheetId="2">#REF!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2">#REF!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2">#REF!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2">#REF!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2">#REF!</definedName>
    <definedName name="____________________________________________________________________________________pc2">#REF!</definedName>
    <definedName name="____________________________________________________________________________________pv2" localSheetId="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2">#REF!</definedName>
    <definedName name="____________________________________________________________________________________var1">#REF!</definedName>
    <definedName name="____________________________________________________________________________________var4" localSheetId="2">#REF!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2">#REF!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2">#REF!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2">#REF!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2">#REF!</definedName>
    <definedName name="___________________________________________________________________________________pc2">#REF!</definedName>
    <definedName name="___________________________________________________________________________________pv2" localSheetId="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2">#REF!</definedName>
    <definedName name="___________________________________________________________________________________var1">#REF!</definedName>
    <definedName name="___________________________________________________________________________________var4" localSheetId="2">#REF!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2">#REF!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2">#REF!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2">#REF!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2">#REF!</definedName>
    <definedName name="__________________________________________________________________________________pc2">#REF!</definedName>
    <definedName name="__________________________________________________________________________________pv2" localSheetId="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2">#REF!</definedName>
    <definedName name="__________________________________________________________________________________var1">#REF!</definedName>
    <definedName name="__________________________________________________________________________________var4" localSheetId="2">#REF!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2">#REF!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2">#REF!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2">#REF!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2">#REF!</definedName>
    <definedName name="_________________________________________________________________________________pc2">#REF!</definedName>
    <definedName name="_________________________________________________________________________________pv2" localSheetId="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2">#REF!</definedName>
    <definedName name="_________________________________________________________________________________var1">#REF!</definedName>
    <definedName name="_________________________________________________________________________________var4" localSheetId="2">#REF!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2">#REF!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2">#REF!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2">#REF!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2">#REF!</definedName>
    <definedName name="________________________________________________________________________________pc2">#REF!</definedName>
    <definedName name="________________________________________________________________________________pv2" localSheetId="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2">#REF!</definedName>
    <definedName name="________________________________________________________________________________var1">#REF!</definedName>
    <definedName name="________________________________________________________________________________var4" localSheetId="2">#REF!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2">#REF!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2">#REF!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2">#REF!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2">#REF!</definedName>
    <definedName name="_______________________________________________________________________________pc2">#REF!</definedName>
    <definedName name="_______________________________________________________________________________pv2" localSheetId="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2">#REF!</definedName>
    <definedName name="_______________________________________________________________________________var1">#REF!</definedName>
    <definedName name="_______________________________________________________________________________var4" localSheetId="2">#REF!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2">#REF!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2">#REF!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2">#REF!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2">#REF!</definedName>
    <definedName name="______________________________________________________________________________pc2">#REF!</definedName>
    <definedName name="______________________________________________________________________________pv2" localSheetId="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2">#REF!</definedName>
    <definedName name="______________________________________________________________________________var1">#REF!</definedName>
    <definedName name="______________________________________________________________________________var4" localSheetId="2">#REF!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2">#REF!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2">#REF!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2">#REF!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2">#REF!</definedName>
    <definedName name="_____________________________________________________________________________pc2">#REF!</definedName>
    <definedName name="_____________________________________________________________________________pv2" localSheetId="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2">#REF!</definedName>
    <definedName name="_____________________________________________________________________________var1">#REF!</definedName>
    <definedName name="_____________________________________________________________________________var4" localSheetId="2">#REF!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2">#REF!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2">#REF!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2">#REF!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2">#REF!</definedName>
    <definedName name="____________________________________________________________________________pc2">#REF!</definedName>
    <definedName name="____________________________________________________________________________pv2" localSheetId="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2">#REF!</definedName>
    <definedName name="____________________________________________________________________________var1">#REF!</definedName>
    <definedName name="____________________________________________________________________________var4" localSheetId="2">#REF!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2">#REF!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2">#REF!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2">#REF!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2">#REF!</definedName>
    <definedName name="___________________________________________________________________________pc2">#REF!</definedName>
    <definedName name="___________________________________________________________________________pv2" localSheetId="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2">#REF!</definedName>
    <definedName name="___________________________________________________________________________var1">#REF!</definedName>
    <definedName name="___________________________________________________________________________var4" localSheetId="2">#REF!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2">#REF!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2">#REF!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2">#REF!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2">#REF!</definedName>
    <definedName name="__________________________________________________________________________pc2">#REF!</definedName>
    <definedName name="__________________________________________________________________________pv2" localSheetId="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2">#REF!</definedName>
    <definedName name="__________________________________________________________________________var1">#REF!</definedName>
    <definedName name="__________________________________________________________________________var4" localSheetId="2">#REF!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2">#REF!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2">#REF!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2">#REF!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2">#REF!</definedName>
    <definedName name="_________________________________________________________________________pc2">#REF!</definedName>
    <definedName name="_________________________________________________________________________pv2" localSheetId="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2">#REF!</definedName>
    <definedName name="_________________________________________________________________________var1">#REF!</definedName>
    <definedName name="_________________________________________________________________________var4" localSheetId="2">#REF!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2">#REF!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2">#REF!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2">#REF!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2">#REF!</definedName>
    <definedName name="________________________________________________________________________pc2">#REF!</definedName>
    <definedName name="________________________________________________________________________pv2" localSheetId="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2">#REF!</definedName>
    <definedName name="________________________________________________________________________var1">#REF!</definedName>
    <definedName name="________________________________________________________________________var4" localSheetId="2">#REF!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2">#REF!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2">#REF!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2">#REF!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2">#REF!</definedName>
    <definedName name="_______________________________________________________________________pc2">#REF!</definedName>
    <definedName name="_______________________________________________________________________pv2" localSheetId="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2">#REF!</definedName>
    <definedName name="_______________________________________________________________________var1">#REF!</definedName>
    <definedName name="_______________________________________________________________________var4" localSheetId="2">#REF!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2">#REF!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2">#REF!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2">#REF!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2">#REF!</definedName>
    <definedName name="______________________________________________________________________pc2">#REF!</definedName>
    <definedName name="______________________________________________________________________pv2" localSheetId="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2">#REF!</definedName>
    <definedName name="______________________________________________________________________var1">#REF!</definedName>
    <definedName name="______________________________________________________________________var4" localSheetId="2">#REF!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2">#REF!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2">#REF!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2">#REF!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2">#REF!</definedName>
    <definedName name="_____________________________________________________________________pc2">#REF!</definedName>
    <definedName name="_____________________________________________________________________pv2" localSheetId="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2">#REF!</definedName>
    <definedName name="_____________________________________________________________________var1">#REF!</definedName>
    <definedName name="_____________________________________________________________________var4" localSheetId="2">#REF!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2">#REF!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2">#REF!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2">#REF!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2">#REF!</definedName>
    <definedName name="____________________________________________________________________pc2">#REF!</definedName>
    <definedName name="____________________________________________________________________pv2" localSheetId="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2">#REF!</definedName>
    <definedName name="____________________________________________________________________var1">#REF!</definedName>
    <definedName name="____________________________________________________________________var4" localSheetId="2">#REF!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2">#REF!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2">#REF!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2">#REF!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2">#REF!</definedName>
    <definedName name="___________________________________________________________________pc2">#REF!</definedName>
    <definedName name="___________________________________________________________________pv2" localSheetId="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2">#REF!</definedName>
    <definedName name="___________________________________________________________________var1">#REF!</definedName>
    <definedName name="___________________________________________________________________var4" localSheetId="2">#REF!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2">#REF!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2">#REF!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2">#REF!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2">#REF!</definedName>
    <definedName name="__________________________________________________________________pc2">#REF!</definedName>
    <definedName name="__________________________________________________________________pv2" localSheetId="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2">#REF!</definedName>
    <definedName name="__________________________________________________________________var1">#REF!</definedName>
    <definedName name="__________________________________________________________________var4" localSheetId="2">#REF!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2">#REF!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2">#REF!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2">#REF!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2">#REF!</definedName>
    <definedName name="_________________________________________________________________pc2">#REF!</definedName>
    <definedName name="_________________________________________________________________pv2" localSheetId="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2">#REF!</definedName>
    <definedName name="_________________________________________________________________var1">#REF!</definedName>
    <definedName name="_________________________________________________________________var4" localSheetId="2">#REF!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2">#REF!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2">#REF!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2">#REF!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2">#REF!</definedName>
    <definedName name="________________________________________________________________pc2">#REF!</definedName>
    <definedName name="________________________________________________________________pv2" localSheetId="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2">#REF!</definedName>
    <definedName name="________________________________________________________________var1">#REF!</definedName>
    <definedName name="________________________________________________________________var4" localSheetId="2">#REF!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2">#REF!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2">#REF!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2">#REF!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2">#REF!</definedName>
    <definedName name="_______________________________________________________________pc2">#REF!</definedName>
    <definedName name="_______________________________________________________________pv2" localSheetId="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2">#REF!</definedName>
    <definedName name="_______________________________________________________________var1">#REF!</definedName>
    <definedName name="_______________________________________________________________var4" localSheetId="2">#REF!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2">#REF!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2">#REF!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2">#REF!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2">#REF!</definedName>
    <definedName name="______________________________________________________________pc2">#REF!</definedName>
    <definedName name="______________________________________________________________pv2" localSheetId="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2">#REF!</definedName>
    <definedName name="______________________________________________________________var1">#REF!</definedName>
    <definedName name="______________________________________________________________var4" localSheetId="2">#REF!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2">#REF!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2">#REF!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2">#REF!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2">#REF!</definedName>
    <definedName name="_____________________________________________________________pc2">#REF!</definedName>
    <definedName name="_____________________________________________________________pv2" localSheetId="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2">#REF!</definedName>
    <definedName name="_____________________________________________________________var1">#REF!</definedName>
    <definedName name="_____________________________________________________________var4" localSheetId="2">#REF!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2">#REF!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2">#REF!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2">#REF!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2">#REF!</definedName>
    <definedName name="____________________________________________________________pc2">#REF!</definedName>
    <definedName name="____________________________________________________________pv2" localSheetId="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2">#REF!</definedName>
    <definedName name="____________________________________________________________var1">#REF!</definedName>
    <definedName name="____________________________________________________________var4" localSheetId="2">#REF!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2">#REF!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2">#REF!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2">#REF!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2">#REF!</definedName>
    <definedName name="___________________________________________________________pc2">#REF!</definedName>
    <definedName name="___________________________________________________________pv2" localSheetId="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2">#REF!</definedName>
    <definedName name="___________________________________________________________var1">#REF!</definedName>
    <definedName name="___________________________________________________________var4" localSheetId="2">#REF!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2">#REF!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2">#REF!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2">#REF!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2">#REF!</definedName>
    <definedName name="__________________________________________________________pc2">#REF!</definedName>
    <definedName name="__________________________________________________________pv2" localSheetId="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2">#REF!</definedName>
    <definedName name="__________________________________________________________var1">#REF!</definedName>
    <definedName name="__________________________________________________________var4" localSheetId="2">#REF!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2">#REF!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2">#REF!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2">#REF!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2">#REF!</definedName>
    <definedName name="_________________________________________________________pc2">#REF!</definedName>
    <definedName name="_________________________________________________________pv2" localSheetId="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2">#REF!</definedName>
    <definedName name="_________________________________________________________var1">#REF!</definedName>
    <definedName name="_________________________________________________________var4" localSheetId="2">#REF!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2">#REF!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2">#REF!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2">#REF!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2">#REF!</definedName>
    <definedName name="________________________________________________________pc2">#REF!</definedName>
    <definedName name="________________________________________________________pv2" localSheetId="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2">#REF!</definedName>
    <definedName name="________________________________________________________var1">#REF!</definedName>
    <definedName name="________________________________________________________var4" localSheetId="2">#REF!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2">#REF!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2">#REF!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2">#REF!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2">#REF!</definedName>
    <definedName name="_______________________________________________________pc2">#REF!</definedName>
    <definedName name="_______________________________________________________pv2" localSheetId="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2">#REF!</definedName>
    <definedName name="_______________________________________________________var1">#REF!</definedName>
    <definedName name="_______________________________________________________var4" localSheetId="2">#REF!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2">#REF!</definedName>
    <definedName name="______________________________________________________l12">#REF!</definedName>
    <definedName name="______________________________________________________l2">[2]r!$F$29</definedName>
    <definedName name="______________________________________________________l3" localSheetId="2">#REF!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2">#REF!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2">#REF!</definedName>
    <definedName name="______________________________________________________pc2">#REF!</definedName>
    <definedName name="______________________________________________________pv2" localSheetId="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2">#REF!</definedName>
    <definedName name="______________________________________________________var1">#REF!</definedName>
    <definedName name="______________________________________________________var4" localSheetId="2">#REF!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2">#REF!</definedName>
    <definedName name="_____________________________________________________l12">#REF!</definedName>
    <definedName name="_____________________________________________________l2">[2]r!$F$29</definedName>
    <definedName name="_____________________________________________________l3" localSheetId="2">#REF!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2">#REF!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2">#REF!</definedName>
    <definedName name="_____________________________________________________pc2">#REF!</definedName>
    <definedName name="_____________________________________________________pv2" localSheetId="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2">#REF!</definedName>
    <definedName name="_____________________________________________________var1">#REF!</definedName>
    <definedName name="_____________________________________________________var4" localSheetId="2">#REF!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2">#REF!</definedName>
    <definedName name="____________________________________________________l12">#REF!</definedName>
    <definedName name="____________________________________________________l2">[2]r!$F$29</definedName>
    <definedName name="____________________________________________________l3" localSheetId="2">#REF!</definedName>
    <definedName name="____________________________________________________l3">#REF!</definedName>
    <definedName name="____________________________________________________l4">[4]Sheet1!$W$2:$Y$103</definedName>
    <definedName name="____________________________________________________l5" localSheetId="2">#REF!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2">#REF!</definedName>
    <definedName name="____________________________________________________pc2">#REF!</definedName>
    <definedName name="____________________________________________________pv2" localSheetId="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2">#REF!</definedName>
    <definedName name="____________________________________________________var1">#REF!</definedName>
    <definedName name="____________________________________________________var4" localSheetId="2">#REF!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2">#REF!</definedName>
    <definedName name="___________________________________________________l12">#REF!</definedName>
    <definedName name="___________________________________________________l2">[2]r!$F$29</definedName>
    <definedName name="___________________________________________________l3" localSheetId="2">#REF!</definedName>
    <definedName name="___________________________________________________l3">#REF!</definedName>
    <definedName name="___________________________________________________l4">[4]Sheet1!$W$2:$Y$103</definedName>
    <definedName name="___________________________________________________l5" localSheetId="2">#REF!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2">#REF!</definedName>
    <definedName name="___________________________________________________pc2">#REF!</definedName>
    <definedName name="___________________________________________________pv2" localSheetId="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2">#REF!</definedName>
    <definedName name="___________________________________________________var1">#REF!</definedName>
    <definedName name="___________________________________________________var4" localSheetId="2">#REF!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2">#REF!</definedName>
    <definedName name="__________________________________________________l12">#REF!</definedName>
    <definedName name="__________________________________________________l2">[2]r!$F$29</definedName>
    <definedName name="__________________________________________________l3" localSheetId="2">#REF!</definedName>
    <definedName name="__________________________________________________l3">#REF!</definedName>
    <definedName name="__________________________________________________l4">[4]Sheet1!$W$2:$Y$103</definedName>
    <definedName name="__________________________________________________l5" localSheetId="2">#REF!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2">#REF!</definedName>
    <definedName name="__________________________________________________pc2">#REF!</definedName>
    <definedName name="__________________________________________________pv2" localSheetId="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2">#REF!</definedName>
    <definedName name="__________________________________________________var1">#REF!</definedName>
    <definedName name="__________________________________________________var4" localSheetId="2">#REF!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2">#REF!</definedName>
    <definedName name="_________________________________________________l12">#REF!</definedName>
    <definedName name="_________________________________________________l2">[2]r!$F$29</definedName>
    <definedName name="_________________________________________________l3" localSheetId="2">#REF!</definedName>
    <definedName name="_________________________________________________l3">#REF!</definedName>
    <definedName name="_________________________________________________l4">[4]Sheet1!$W$2:$Y$103</definedName>
    <definedName name="_________________________________________________l5" localSheetId="2">#REF!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2">#REF!</definedName>
    <definedName name="_________________________________________________pc2">#REF!</definedName>
    <definedName name="_________________________________________________pv2" localSheetId="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2">#REF!</definedName>
    <definedName name="_________________________________________________var1">#REF!</definedName>
    <definedName name="_________________________________________________var4" localSheetId="2">#REF!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 localSheetId="2">#REF!</definedName>
    <definedName name="________________________________________________l12">#REF!</definedName>
    <definedName name="________________________________________________l2">[2]r!$F$29</definedName>
    <definedName name="________________________________________________l3" localSheetId="2">#REF!</definedName>
    <definedName name="________________________________________________l3">#REF!</definedName>
    <definedName name="________________________________________________l4">[4]Sheet1!$W$2:$Y$103</definedName>
    <definedName name="________________________________________________l5" localSheetId="2">#REF!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2">#REF!</definedName>
    <definedName name="________________________________________________pc2">#REF!</definedName>
    <definedName name="________________________________________________pv2" localSheetId="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2">#REF!</definedName>
    <definedName name="________________________________________________var1">#REF!</definedName>
    <definedName name="________________________________________________var4" localSheetId="2">#REF!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2">#REF!</definedName>
    <definedName name="_______________________________________________l12">#REF!</definedName>
    <definedName name="_______________________________________________l2">[2]r!$F$29</definedName>
    <definedName name="_______________________________________________l3" localSheetId="2">#REF!</definedName>
    <definedName name="_______________________________________________l3">#REF!</definedName>
    <definedName name="_______________________________________________l4">[4]Sheet1!$W$2:$Y$103</definedName>
    <definedName name="_______________________________________________l5" localSheetId="2">#REF!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2">#REF!</definedName>
    <definedName name="_______________________________________________pc2">#REF!</definedName>
    <definedName name="_______________________________________________pv2" localSheetId="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2">#REF!</definedName>
    <definedName name="_______________________________________________var1">#REF!</definedName>
    <definedName name="_______________________________________________var4" localSheetId="2">#REF!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 localSheetId="2">#REF!</definedName>
    <definedName name="______________________________________________l12">#REF!</definedName>
    <definedName name="______________________________________________l2">[2]r!$F$29</definedName>
    <definedName name="______________________________________________l3" localSheetId="2">#REF!</definedName>
    <definedName name="______________________________________________l3">#REF!</definedName>
    <definedName name="______________________________________________l4">[4]Sheet1!$W$2:$Y$103</definedName>
    <definedName name="______________________________________________l5" localSheetId="2">#REF!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 localSheetId="2">#REF!</definedName>
    <definedName name="______________________________________________pc2">#REF!</definedName>
    <definedName name="______________________________________________pv2" localSheetId="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2">#REF!</definedName>
    <definedName name="______________________________________________var1">#REF!</definedName>
    <definedName name="______________________________________________var4" localSheetId="2">#REF!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 localSheetId="2">#REF!</definedName>
    <definedName name="_____________________________________________l12">#REF!</definedName>
    <definedName name="_____________________________________________l2">[2]r!$F$29</definedName>
    <definedName name="_____________________________________________l3" localSheetId="2">#REF!</definedName>
    <definedName name="_____________________________________________l3">#REF!</definedName>
    <definedName name="_____________________________________________l4">[4]Sheet1!$W$2:$Y$103</definedName>
    <definedName name="_____________________________________________l5" localSheetId="2">#REF!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2">#REF!</definedName>
    <definedName name="_____________________________________________pc2">#REF!</definedName>
    <definedName name="_____________________________________________pv2" localSheetId="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2">#REF!</definedName>
    <definedName name="_____________________________________________var1">#REF!</definedName>
    <definedName name="_____________________________________________var4" localSheetId="2">#REF!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 localSheetId="2">#REF!</definedName>
    <definedName name="____________________________________________l12">#REF!</definedName>
    <definedName name="____________________________________________l2">[2]r!$F$29</definedName>
    <definedName name="____________________________________________l3" localSheetId="2">#REF!</definedName>
    <definedName name="____________________________________________l3">#REF!</definedName>
    <definedName name="____________________________________________l4">[4]Sheet1!$W$2:$Y$103</definedName>
    <definedName name="____________________________________________l5" localSheetId="2">#REF!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 localSheetId="2">#REF!</definedName>
    <definedName name="____________________________________________pc2">#REF!</definedName>
    <definedName name="____________________________________________pv2" localSheetId="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2">#REF!</definedName>
    <definedName name="____________________________________________var1">#REF!</definedName>
    <definedName name="____________________________________________var4" localSheetId="2">#REF!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 localSheetId="2">#REF!</definedName>
    <definedName name="___________________________________________l12">#REF!</definedName>
    <definedName name="___________________________________________l2">[2]r!$F$29</definedName>
    <definedName name="___________________________________________l3" localSheetId="2">#REF!</definedName>
    <definedName name="___________________________________________l3">#REF!</definedName>
    <definedName name="___________________________________________l4">[4]Sheet1!$W$2:$Y$103</definedName>
    <definedName name="___________________________________________l5" localSheetId="2">#REF!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 localSheetId="2">#REF!</definedName>
    <definedName name="___________________________________________pc2">#REF!</definedName>
    <definedName name="___________________________________________pv2" localSheetId="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2">#REF!</definedName>
    <definedName name="___________________________________________var1">#REF!</definedName>
    <definedName name="___________________________________________var4" localSheetId="2">#REF!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2">#REF!</definedName>
    <definedName name="__________________________________________l12">#REF!</definedName>
    <definedName name="__________________________________________l2">[2]r!$F$29</definedName>
    <definedName name="__________________________________________l3" localSheetId="2">#REF!</definedName>
    <definedName name="__________________________________________l3">#REF!</definedName>
    <definedName name="__________________________________________l4">[4]Sheet1!$W$2:$Y$103</definedName>
    <definedName name="__________________________________________l5" localSheetId="2">#REF!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 localSheetId="2">#REF!</definedName>
    <definedName name="__________________________________________pc2">#REF!</definedName>
    <definedName name="__________________________________________pv2" localSheetId="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2">#REF!</definedName>
    <definedName name="__________________________________________var1">#REF!</definedName>
    <definedName name="__________________________________________var4" localSheetId="2">#REF!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 localSheetId="2">#REF!</definedName>
    <definedName name="_________________________________________l12">#REF!</definedName>
    <definedName name="_________________________________________l2">[2]r!$F$29</definedName>
    <definedName name="_________________________________________l3" localSheetId="2">#REF!</definedName>
    <definedName name="_________________________________________l3">#REF!</definedName>
    <definedName name="_________________________________________l4">[4]Sheet1!$W$2:$Y$103</definedName>
    <definedName name="_________________________________________l5" localSheetId="2">#REF!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 localSheetId="2">#REF!</definedName>
    <definedName name="_________________________________________pc2">#REF!</definedName>
    <definedName name="_________________________________________pv2" localSheetId="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2">#REF!</definedName>
    <definedName name="_________________________________________var1">#REF!</definedName>
    <definedName name="_________________________________________var4" localSheetId="2">#REF!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2">#REF!</definedName>
    <definedName name="________________________________________knr2">#REF!</definedName>
    <definedName name="________________________________________l1">[3]leads!$A$3:$E$108</definedName>
    <definedName name="________________________________________l12" localSheetId="2">#REF!</definedName>
    <definedName name="________________________________________l12">#REF!</definedName>
    <definedName name="________________________________________l2">[2]r!$F$29</definedName>
    <definedName name="________________________________________l3" localSheetId="2">#REF!</definedName>
    <definedName name="________________________________________l3">#REF!</definedName>
    <definedName name="________________________________________l4">[4]Sheet1!$W$2:$Y$103</definedName>
    <definedName name="________________________________________l5" localSheetId="2">#REF!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 localSheetId="2">#REF!</definedName>
    <definedName name="________________________________________pc2">#REF!</definedName>
    <definedName name="________________________________________pv2" localSheetId="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2">#REF!</definedName>
    <definedName name="________________________________________var1">#REF!</definedName>
    <definedName name="________________________________________var4" localSheetId="2">#REF!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 localSheetId="2">#REF!</definedName>
    <definedName name="_______________________________________l12">#REF!</definedName>
    <definedName name="_______________________________________l2">[2]r!$F$29</definedName>
    <definedName name="_______________________________________l3" localSheetId="2">#REF!</definedName>
    <definedName name="_______________________________________l3">#REF!</definedName>
    <definedName name="_______________________________________l4">[4]Sheet1!$W$2:$Y$103</definedName>
    <definedName name="_______________________________________l5" localSheetId="2">#REF!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 localSheetId="2">#REF!</definedName>
    <definedName name="_______________________________________pc2">#REF!</definedName>
    <definedName name="_______________________________________pv2" localSheetId="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2">#REF!</definedName>
    <definedName name="_______________________________________var1">#REF!</definedName>
    <definedName name="_______________________________________var4" localSheetId="2">#REF!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2">#REF!</definedName>
    <definedName name="______________________________________knr2">#REF!</definedName>
    <definedName name="______________________________________l1">[3]leads!$A$3:$E$108</definedName>
    <definedName name="______________________________________l12" localSheetId="2">#REF!</definedName>
    <definedName name="______________________________________l12">#REF!</definedName>
    <definedName name="______________________________________l2">[2]r!$F$29</definedName>
    <definedName name="______________________________________l3" localSheetId="2">#REF!</definedName>
    <definedName name="______________________________________l3">#REF!</definedName>
    <definedName name="______________________________________l4">[4]Sheet1!$W$2:$Y$103</definedName>
    <definedName name="______________________________________l5" localSheetId="2">#REF!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 localSheetId="2">#REF!</definedName>
    <definedName name="______________________________________pc2">#REF!</definedName>
    <definedName name="______________________________________pv2" localSheetId="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2">#REF!</definedName>
    <definedName name="______________________________________var1">#REF!</definedName>
    <definedName name="______________________________________var4" localSheetId="2">#REF!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2">#REF!</definedName>
    <definedName name="_____________________________________knr2">#REF!</definedName>
    <definedName name="_____________________________________l1">[3]leads!$A$3:$E$108</definedName>
    <definedName name="_____________________________________l12" localSheetId="2">#REF!</definedName>
    <definedName name="_____________________________________l12">#REF!</definedName>
    <definedName name="_____________________________________l2">[2]r!$F$29</definedName>
    <definedName name="_____________________________________l3" localSheetId="2">#REF!</definedName>
    <definedName name="_____________________________________l3">#REF!</definedName>
    <definedName name="_____________________________________l4">[4]Sheet1!$W$2:$Y$103</definedName>
    <definedName name="_____________________________________l5" localSheetId="2">#REF!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 localSheetId="2">#REF!</definedName>
    <definedName name="_____________________________________pc2">#REF!</definedName>
    <definedName name="_____________________________________pv2" localSheetId="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2">#REF!</definedName>
    <definedName name="_____________________________________var1">#REF!</definedName>
    <definedName name="_____________________________________var4" localSheetId="2">#REF!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 localSheetId="2">#REF!</definedName>
    <definedName name="____________________________________l12">#REF!</definedName>
    <definedName name="____________________________________l2">[2]r!$F$29</definedName>
    <definedName name="____________________________________l3" localSheetId="2">#REF!</definedName>
    <definedName name="____________________________________l3">#REF!</definedName>
    <definedName name="____________________________________l4">[4]Sheet1!$W$2:$Y$103</definedName>
    <definedName name="____________________________________l5" localSheetId="2">#REF!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2">#REF!</definedName>
    <definedName name="____________________________________pc2">#REF!</definedName>
    <definedName name="____________________________________pv2" localSheetId="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2">#REF!</definedName>
    <definedName name="____________________________________var1">#REF!</definedName>
    <definedName name="____________________________________var4" localSheetId="2">#REF!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2">#REF!</definedName>
    <definedName name="___________________________________knr2">#REF!</definedName>
    <definedName name="___________________________________l1">[3]leads!$A$3:$E$108</definedName>
    <definedName name="___________________________________l12" localSheetId="2">#REF!</definedName>
    <definedName name="___________________________________l12">#REF!</definedName>
    <definedName name="___________________________________l2">[2]r!$F$29</definedName>
    <definedName name="___________________________________l3" localSheetId="2">#REF!</definedName>
    <definedName name="___________________________________l3">#REF!</definedName>
    <definedName name="___________________________________l4">[4]Sheet1!$W$2:$Y$103</definedName>
    <definedName name="___________________________________l5" localSheetId="2">#REF!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 localSheetId="2">#REF!</definedName>
    <definedName name="___________________________________pc2">#REF!</definedName>
    <definedName name="___________________________________pv2" localSheetId="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2">#REF!</definedName>
    <definedName name="___________________________________var1">#REF!</definedName>
    <definedName name="___________________________________var4" localSheetId="2">#REF!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 localSheetId="2">#REF!</definedName>
    <definedName name="__________________________________l12">#REF!</definedName>
    <definedName name="__________________________________l2">[2]r!$F$29</definedName>
    <definedName name="__________________________________l3" localSheetId="2">#REF!</definedName>
    <definedName name="__________________________________l3">#REF!</definedName>
    <definedName name="__________________________________l4">[4]Sheet1!$W$2:$Y$103</definedName>
    <definedName name="__________________________________l5" localSheetId="2">#REF!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 localSheetId="2">#REF!</definedName>
    <definedName name="__________________________________pc2">#REF!</definedName>
    <definedName name="__________________________________pv2" localSheetId="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2">#REF!</definedName>
    <definedName name="__________________________________var1">#REF!</definedName>
    <definedName name="__________________________________var4" localSheetId="2">#REF!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2">#REF!</definedName>
    <definedName name="_________________________________knr2">#REF!</definedName>
    <definedName name="_________________________________l1">[3]leads!$A$3:$E$108</definedName>
    <definedName name="_________________________________l12" localSheetId="2">#REF!</definedName>
    <definedName name="_________________________________l12">#REF!</definedName>
    <definedName name="_________________________________l2">[2]r!$F$29</definedName>
    <definedName name="_________________________________l3" localSheetId="2">#REF!</definedName>
    <definedName name="_________________________________l3">#REF!</definedName>
    <definedName name="_________________________________l4">[4]Sheet1!$W$2:$Y$103</definedName>
    <definedName name="_________________________________l5" localSheetId="2">#REF!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 localSheetId="2">#REF!</definedName>
    <definedName name="_________________________________pc2">#REF!</definedName>
    <definedName name="_________________________________pv2" localSheetId="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2">#REF!</definedName>
    <definedName name="_________________________________var1">#REF!</definedName>
    <definedName name="_________________________________var4" localSheetId="2">#REF!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 localSheetId="2">#REF!</definedName>
    <definedName name="________________________________l12">#REF!</definedName>
    <definedName name="________________________________l2">[2]r!$F$29</definedName>
    <definedName name="________________________________l3" localSheetId="2">#REF!</definedName>
    <definedName name="________________________________l3">#REF!</definedName>
    <definedName name="________________________________l4">[4]Sheet1!$W$2:$Y$103</definedName>
    <definedName name="________________________________l5" localSheetId="2">#REF!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 localSheetId="2">#REF!</definedName>
    <definedName name="________________________________pc2">#REF!</definedName>
    <definedName name="________________________________pv2" localSheetId="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2">#REF!</definedName>
    <definedName name="________________________________var1">#REF!</definedName>
    <definedName name="________________________________var4" localSheetId="2">#REF!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 localSheetId="2">#REF!</definedName>
    <definedName name="_______________________________knr2">#REF!</definedName>
    <definedName name="_______________________________l1">[3]leads!$A$3:$E$108</definedName>
    <definedName name="_______________________________l12" localSheetId="2">#REF!</definedName>
    <definedName name="_______________________________l12">#REF!</definedName>
    <definedName name="_______________________________l2">[2]r!$F$29</definedName>
    <definedName name="_______________________________l3" localSheetId="2">#REF!</definedName>
    <definedName name="_______________________________l3">#REF!</definedName>
    <definedName name="_______________________________l4">[4]Sheet1!$W$2:$Y$103</definedName>
    <definedName name="_______________________________l5" localSheetId="2">#REF!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 localSheetId="2">#REF!</definedName>
    <definedName name="_______________________________pc2">#REF!</definedName>
    <definedName name="_______________________________pv2" localSheetId="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2">#REF!</definedName>
    <definedName name="_______________________________var1">#REF!</definedName>
    <definedName name="_______________________________var4" localSheetId="2">#REF!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 localSheetId="2">#REF!</definedName>
    <definedName name="______________________________knr2">#REF!</definedName>
    <definedName name="______________________________l1">[3]leads!$A$3:$E$108</definedName>
    <definedName name="______________________________l12" localSheetId="2">#REF!</definedName>
    <definedName name="______________________________l12">#REF!</definedName>
    <definedName name="______________________________l2">[2]r!$F$29</definedName>
    <definedName name="______________________________l3" localSheetId="2">#REF!</definedName>
    <definedName name="______________________________l3">#REF!</definedName>
    <definedName name="______________________________l4">[4]Sheet1!$W$2:$Y$103</definedName>
    <definedName name="______________________________l5" localSheetId="2">#REF!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 localSheetId="2">#REF!</definedName>
    <definedName name="______________________________pc2">#REF!</definedName>
    <definedName name="______________________________pv2" localSheetId="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2">#REF!</definedName>
    <definedName name="______________________________var1">#REF!</definedName>
    <definedName name="______________________________var4" localSheetId="2">#REF!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 localSheetId="2">#REF!</definedName>
    <definedName name="_____________________________knr2">#REF!</definedName>
    <definedName name="_____________________________l1">[3]leads!$A$3:$E$108</definedName>
    <definedName name="_____________________________l12" localSheetId="2">#REF!</definedName>
    <definedName name="_____________________________l12">#REF!</definedName>
    <definedName name="_____________________________l2">[2]r!$F$29</definedName>
    <definedName name="_____________________________l3" localSheetId="2">#REF!</definedName>
    <definedName name="_____________________________l3">#REF!</definedName>
    <definedName name="_____________________________l4">[4]Sheet1!$W$2:$Y$103</definedName>
    <definedName name="_____________________________l5" localSheetId="2">#REF!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 localSheetId="2">#REF!</definedName>
    <definedName name="_____________________________pc2">#REF!</definedName>
    <definedName name="_____________________________pv2" localSheetId="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2">#REF!</definedName>
    <definedName name="_____________________________var1">#REF!</definedName>
    <definedName name="_____________________________var4" localSheetId="2">#REF!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 localSheetId="2">#REF!</definedName>
    <definedName name="____________________________knr2">#REF!</definedName>
    <definedName name="____________________________l1">[3]leads!$A$3:$E$108</definedName>
    <definedName name="____________________________l12" localSheetId="2">#REF!</definedName>
    <definedName name="____________________________l12">#REF!</definedName>
    <definedName name="____________________________l2">[2]r!$F$29</definedName>
    <definedName name="____________________________l3" localSheetId="2">#REF!</definedName>
    <definedName name="____________________________l3">#REF!</definedName>
    <definedName name="____________________________l4">[4]Sheet1!$W$2:$Y$103</definedName>
    <definedName name="____________________________l5" localSheetId="2">#REF!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 localSheetId="2">#REF!</definedName>
    <definedName name="____________________________pc2">#REF!</definedName>
    <definedName name="____________________________pv2" localSheetId="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2">#REF!</definedName>
    <definedName name="____________________________var1">#REF!</definedName>
    <definedName name="____________________________var4" localSheetId="2">#REF!</definedName>
    <definedName name="____________________________var4">#REF!</definedName>
    <definedName name="___________________________bla1">[1]leads!$H$7</definedName>
    <definedName name="___________________________BSG100" localSheetId="2">#REF!</definedName>
    <definedName name="___________________________BSG100">#REF!</definedName>
    <definedName name="___________________________BSG150" localSheetId="2">#REF!</definedName>
    <definedName name="___________________________BSG150">#REF!</definedName>
    <definedName name="___________________________BSG5" localSheetId="2">#REF!</definedName>
    <definedName name="___________________________BSG5">#REF!</definedName>
    <definedName name="___________________________BSG75" localSheetId="2">#REF!</definedName>
    <definedName name="___________________________BSG75">#REF!</definedName>
    <definedName name="___________________________BTC13" localSheetId="2">#REF!</definedName>
    <definedName name="___________________________BTC13">#REF!</definedName>
    <definedName name="___________________________BTC14" localSheetId="2">#REF!</definedName>
    <definedName name="___________________________BTC14">#REF!</definedName>
    <definedName name="___________________________BTC15" localSheetId="2">#REF!</definedName>
    <definedName name="___________________________BTC15">#REF!</definedName>
    <definedName name="___________________________BTC16" localSheetId="2">#REF!</definedName>
    <definedName name="___________________________BTC16">#REF!</definedName>
    <definedName name="___________________________BTC17" localSheetId="2">#REF!</definedName>
    <definedName name="___________________________BTC17">#REF!</definedName>
    <definedName name="___________________________BTC18" localSheetId="2">#REF!</definedName>
    <definedName name="___________________________BTC18">#REF!</definedName>
    <definedName name="___________________________BTC19" localSheetId="2">#REF!</definedName>
    <definedName name="___________________________BTC19">#REF!</definedName>
    <definedName name="___________________________BTC20" localSheetId="2">#REF!</definedName>
    <definedName name="___________________________BTC20">#REF!</definedName>
    <definedName name="___________________________BTC21" localSheetId="2">#REF!</definedName>
    <definedName name="___________________________BTC21">#REF!</definedName>
    <definedName name="___________________________BTC22" localSheetId="2">#REF!</definedName>
    <definedName name="___________________________BTC22">#REF!</definedName>
    <definedName name="___________________________BTC23" localSheetId="2">#REF!</definedName>
    <definedName name="___________________________BTC23">#REF!</definedName>
    <definedName name="___________________________BTC24" localSheetId="2">#REF!</definedName>
    <definedName name="___________________________BTC24">#REF!</definedName>
    <definedName name="___________________________BTR13" localSheetId="2">#REF!</definedName>
    <definedName name="___________________________BTR13">#REF!</definedName>
    <definedName name="___________________________BTR14" localSheetId="2">#REF!</definedName>
    <definedName name="___________________________BTR14">#REF!</definedName>
    <definedName name="___________________________BTR15" localSheetId="2">#REF!</definedName>
    <definedName name="___________________________BTR15">#REF!</definedName>
    <definedName name="___________________________BTR16" localSheetId="2">#REF!</definedName>
    <definedName name="___________________________BTR16">#REF!</definedName>
    <definedName name="___________________________BTR17" localSheetId="2">#REF!</definedName>
    <definedName name="___________________________BTR17">#REF!</definedName>
    <definedName name="___________________________BTR18" localSheetId="2">#REF!</definedName>
    <definedName name="___________________________BTR18">#REF!</definedName>
    <definedName name="___________________________BTR19" localSheetId="2">#REF!</definedName>
    <definedName name="___________________________BTR19">#REF!</definedName>
    <definedName name="___________________________BTR20" localSheetId="2">#REF!</definedName>
    <definedName name="___________________________BTR20">#REF!</definedName>
    <definedName name="___________________________BTR21" localSheetId="2">#REF!</definedName>
    <definedName name="___________________________BTR21">#REF!</definedName>
    <definedName name="___________________________BTR22" localSheetId="2">#REF!</definedName>
    <definedName name="___________________________BTR22">#REF!</definedName>
    <definedName name="___________________________BTR23" localSheetId="2">#REF!</definedName>
    <definedName name="___________________________BTR23">#REF!</definedName>
    <definedName name="___________________________BTR24" localSheetId="2">#REF!</definedName>
    <definedName name="___________________________BTR24">#REF!</definedName>
    <definedName name="___________________________BTS13" localSheetId="2">#REF!</definedName>
    <definedName name="___________________________BTS13">#REF!</definedName>
    <definedName name="___________________________BTS14" localSheetId="2">#REF!</definedName>
    <definedName name="___________________________BTS14">#REF!</definedName>
    <definedName name="___________________________BTS15" localSheetId="2">#REF!</definedName>
    <definedName name="___________________________BTS15">#REF!</definedName>
    <definedName name="___________________________BTS16" localSheetId="2">#REF!</definedName>
    <definedName name="___________________________BTS16">#REF!</definedName>
    <definedName name="___________________________BTS17" localSheetId="2">#REF!</definedName>
    <definedName name="___________________________BTS17">#REF!</definedName>
    <definedName name="___________________________BTS18" localSheetId="2">#REF!</definedName>
    <definedName name="___________________________BTS18">#REF!</definedName>
    <definedName name="___________________________BTS19" localSheetId="2">#REF!</definedName>
    <definedName name="___________________________BTS19">#REF!</definedName>
    <definedName name="___________________________BTS20" localSheetId="2">#REF!</definedName>
    <definedName name="___________________________BTS20">#REF!</definedName>
    <definedName name="___________________________BTS21" localSheetId="2">#REF!</definedName>
    <definedName name="___________________________BTS21">#REF!</definedName>
    <definedName name="___________________________BTS22" localSheetId="2">#REF!</definedName>
    <definedName name="___________________________BTS22">#REF!</definedName>
    <definedName name="___________________________BTS23" localSheetId="2">#REF!</definedName>
    <definedName name="___________________________BTS23">#REF!</definedName>
    <definedName name="___________________________BTS24" localSheetId="2">#REF!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 localSheetId="2">#REF!</definedName>
    <definedName name="___________________________GBS113">#REF!</definedName>
    <definedName name="___________________________GBS114" localSheetId="2">#REF!</definedName>
    <definedName name="___________________________GBS114">#REF!</definedName>
    <definedName name="___________________________GBS115" localSheetId="2">#REF!</definedName>
    <definedName name="___________________________GBS115">#REF!</definedName>
    <definedName name="___________________________GBS116" localSheetId="2">#REF!</definedName>
    <definedName name="___________________________GBS116">#REF!</definedName>
    <definedName name="___________________________GBS117" localSheetId="2">#REF!</definedName>
    <definedName name="___________________________GBS117">#REF!</definedName>
    <definedName name="___________________________GBS118" localSheetId="2">#REF!</definedName>
    <definedName name="___________________________GBS118">#REF!</definedName>
    <definedName name="___________________________GBS119" localSheetId="2">#REF!</definedName>
    <definedName name="___________________________GBS119">#REF!</definedName>
    <definedName name="___________________________GBS120" localSheetId="2">#REF!</definedName>
    <definedName name="___________________________GBS120">#REF!</definedName>
    <definedName name="___________________________GBS121" localSheetId="2">#REF!</definedName>
    <definedName name="___________________________GBS121">#REF!</definedName>
    <definedName name="___________________________GBS122" localSheetId="2">#REF!</definedName>
    <definedName name="___________________________GBS122">#REF!</definedName>
    <definedName name="___________________________GBS123" localSheetId="2">#REF!</definedName>
    <definedName name="___________________________GBS123">#REF!</definedName>
    <definedName name="___________________________GBS124" localSheetId="2">#REF!</definedName>
    <definedName name="___________________________GBS124">#REF!</definedName>
    <definedName name="___________________________GBS213" localSheetId="2">#REF!</definedName>
    <definedName name="___________________________GBS213">#REF!</definedName>
    <definedName name="___________________________GBS214" localSheetId="2">#REF!</definedName>
    <definedName name="___________________________GBS214">#REF!</definedName>
    <definedName name="___________________________GBS215" localSheetId="2">#REF!</definedName>
    <definedName name="___________________________GBS215">#REF!</definedName>
    <definedName name="___________________________GBS216" localSheetId="2">#REF!</definedName>
    <definedName name="___________________________GBS216">#REF!</definedName>
    <definedName name="___________________________GBS217" localSheetId="2">#REF!</definedName>
    <definedName name="___________________________GBS217">#REF!</definedName>
    <definedName name="___________________________GBS218" localSheetId="2">#REF!</definedName>
    <definedName name="___________________________GBS218">#REF!</definedName>
    <definedName name="___________________________GBS219" localSheetId="2">#REF!</definedName>
    <definedName name="___________________________GBS219">#REF!</definedName>
    <definedName name="___________________________GBS220" localSheetId="2">#REF!</definedName>
    <definedName name="___________________________GBS220">#REF!</definedName>
    <definedName name="___________________________GBS221" localSheetId="2">#REF!</definedName>
    <definedName name="___________________________GBS221">#REF!</definedName>
    <definedName name="___________________________GBS222" localSheetId="2">#REF!</definedName>
    <definedName name="___________________________GBS222">#REF!</definedName>
    <definedName name="___________________________GBS223" localSheetId="2">#REF!</definedName>
    <definedName name="___________________________GBS223">#REF!</definedName>
    <definedName name="___________________________GBS224" localSheetId="2">#REF!</definedName>
    <definedName name="___________________________GBS224">#REF!</definedName>
    <definedName name="___________________________knr2" localSheetId="2">#REF!</definedName>
    <definedName name="___________________________knr2">#REF!</definedName>
    <definedName name="___________________________l1">[3]leads!$A$3:$E$108</definedName>
    <definedName name="___________________________l12" localSheetId="2">#REF!</definedName>
    <definedName name="___________________________l12">#REF!</definedName>
    <definedName name="___________________________l2">[2]r!$F$29</definedName>
    <definedName name="___________________________l3" localSheetId="2">#REF!</definedName>
    <definedName name="___________________________l3">#REF!</definedName>
    <definedName name="___________________________l4">[4]Sheet1!$W$2:$Y$103</definedName>
    <definedName name="___________________________l5" localSheetId="2">#REF!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 localSheetId="2">#REF!</definedName>
    <definedName name="___________________________MA2">#REF!</definedName>
    <definedName name="___________________________ML213" localSheetId="2">#REF!</definedName>
    <definedName name="___________________________ML213">#REF!</definedName>
    <definedName name="___________________________ML214" localSheetId="2">#REF!</definedName>
    <definedName name="___________________________ML214">#REF!</definedName>
    <definedName name="___________________________ML215" localSheetId="2">#REF!</definedName>
    <definedName name="___________________________ML215">#REF!</definedName>
    <definedName name="___________________________ML216" localSheetId="2">#REF!</definedName>
    <definedName name="___________________________ML216">#REF!</definedName>
    <definedName name="___________________________ML217" localSheetId="2">#REF!</definedName>
    <definedName name="___________________________ML217">#REF!</definedName>
    <definedName name="___________________________ML218" localSheetId="2">#REF!</definedName>
    <definedName name="___________________________ML218">#REF!</definedName>
    <definedName name="___________________________ML219" localSheetId="2">#REF!</definedName>
    <definedName name="___________________________ML219">#REF!</definedName>
    <definedName name="___________________________ML220" localSheetId="2">#REF!</definedName>
    <definedName name="___________________________ML220">#REF!</definedName>
    <definedName name="___________________________ML221" localSheetId="2">#REF!</definedName>
    <definedName name="___________________________ML221">#REF!</definedName>
    <definedName name="___________________________ML222" localSheetId="2">#REF!</definedName>
    <definedName name="___________________________ML222">#REF!</definedName>
    <definedName name="___________________________ML223" localSheetId="2">#REF!</definedName>
    <definedName name="___________________________ML223">#REF!</definedName>
    <definedName name="___________________________ML224" localSheetId="2">#REF!</definedName>
    <definedName name="___________________________ML224">#REF!</definedName>
    <definedName name="___________________________ML313" localSheetId="2">#REF!</definedName>
    <definedName name="___________________________ML313">#REF!</definedName>
    <definedName name="___________________________ML314" localSheetId="2">#REF!</definedName>
    <definedName name="___________________________ML314">#REF!</definedName>
    <definedName name="___________________________ML315" localSheetId="2">#REF!</definedName>
    <definedName name="___________________________ML315">#REF!</definedName>
    <definedName name="___________________________ML316" localSheetId="2">#REF!</definedName>
    <definedName name="___________________________ML316">#REF!</definedName>
    <definedName name="___________________________ML317" localSheetId="2">#REF!</definedName>
    <definedName name="___________________________ML317">#REF!</definedName>
    <definedName name="___________________________ML318" localSheetId="2">#REF!</definedName>
    <definedName name="___________________________ML318">#REF!</definedName>
    <definedName name="___________________________ML319" localSheetId="2">#REF!</definedName>
    <definedName name="___________________________ML319">#REF!</definedName>
    <definedName name="___________________________ML320" localSheetId="2">#REF!</definedName>
    <definedName name="___________________________ML320">#REF!</definedName>
    <definedName name="___________________________ML321" localSheetId="2">#REF!</definedName>
    <definedName name="___________________________ML321">#REF!</definedName>
    <definedName name="___________________________ML322" localSheetId="2">#REF!</definedName>
    <definedName name="___________________________ML322">#REF!</definedName>
    <definedName name="___________________________ML323" localSheetId="2">#REF!</definedName>
    <definedName name="___________________________ML323">#REF!</definedName>
    <definedName name="___________________________ML324" localSheetId="2">#REF!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 localSheetId="2">#REF!</definedName>
    <definedName name="___________________________PC13">#REF!</definedName>
    <definedName name="___________________________PC14" localSheetId="2">#REF!</definedName>
    <definedName name="___________________________PC14">#REF!</definedName>
    <definedName name="___________________________PC15" localSheetId="2">#REF!</definedName>
    <definedName name="___________________________PC15">#REF!</definedName>
    <definedName name="___________________________PC16" localSheetId="2">#REF!</definedName>
    <definedName name="___________________________PC16">#REF!</definedName>
    <definedName name="___________________________PC17" localSheetId="2">#REF!</definedName>
    <definedName name="___________________________PC17">#REF!</definedName>
    <definedName name="___________________________PC18" localSheetId="2">#REF!</definedName>
    <definedName name="___________________________PC18">#REF!</definedName>
    <definedName name="___________________________PC19" localSheetId="2">#REF!</definedName>
    <definedName name="___________________________PC19">#REF!</definedName>
    <definedName name="___________________________pc2" localSheetId="2">#REF!</definedName>
    <definedName name="___________________________pc2">#REF!</definedName>
    <definedName name="___________________________PC21" localSheetId="2">#REF!</definedName>
    <definedName name="___________________________PC21">#REF!</definedName>
    <definedName name="___________________________PC22" localSheetId="2">#REF!</definedName>
    <definedName name="___________________________PC22">#REF!</definedName>
    <definedName name="___________________________PC23" localSheetId="2">#REF!</definedName>
    <definedName name="___________________________PC23">#REF!</definedName>
    <definedName name="___________________________PC24" localSheetId="2">#REF!</definedName>
    <definedName name="___________________________PC24">#REF!</definedName>
    <definedName name="___________________________pv2" localSheetId="2">#REF!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2">#REF!</definedName>
    <definedName name="___________________________var1">#REF!</definedName>
    <definedName name="___________________________var4" localSheetId="2">#REF!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 localSheetId="2">#REF!</definedName>
    <definedName name="__________________________knr2">#REF!</definedName>
    <definedName name="__________________________l1">[3]leads!$A$3:$E$108</definedName>
    <definedName name="__________________________l12" localSheetId="2">#REF!</definedName>
    <definedName name="__________________________l12">#REF!</definedName>
    <definedName name="__________________________l2">[2]r!$F$29</definedName>
    <definedName name="__________________________l3" localSheetId="2">#REF!</definedName>
    <definedName name="__________________________l3">#REF!</definedName>
    <definedName name="__________________________l4">[4]Sheet1!$W$2:$Y$103</definedName>
    <definedName name="__________________________l5" localSheetId="2">#REF!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 localSheetId="2">#REF!</definedName>
    <definedName name="__________________________MA1">#REF!</definedName>
    <definedName name="__________________________Met22" localSheetId="2">#REF!</definedName>
    <definedName name="__________________________Met22">#REF!</definedName>
    <definedName name="__________________________Met45" localSheetId="2">#REF!</definedName>
    <definedName name="__________________________Met45">#REF!</definedName>
    <definedName name="__________________________MEt55" localSheetId="2">#REF!</definedName>
    <definedName name="__________________________MEt55">#REF!</definedName>
    <definedName name="__________________________Met63" localSheetId="2">#REF!</definedName>
    <definedName name="__________________________Met63">#REF!</definedName>
    <definedName name="__________________________mm1">[6]r!$F$4</definedName>
    <definedName name="__________________________mm1000" localSheetId="2">#REF!</definedName>
    <definedName name="__________________________mm1000">#REF!</definedName>
    <definedName name="__________________________mm11">[2]r!$F$4</definedName>
    <definedName name="__________________________mm111">[5]r!$F$4</definedName>
    <definedName name="__________________________mm600" localSheetId="2">#REF!</definedName>
    <definedName name="__________________________mm600">#REF!</definedName>
    <definedName name="__________________________mm800" localSheetId="2">#REF!</definedName>
    <definedName name="__________________________mm800">#REF!</definedName>
    <definedName name="__________________________pc2" localSheetId="2">#REF!</definedName>
    <definedName name="__________________________pc2">#REF!</definedName>
    <definedName name="__________________________pv2" localSheetId="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2">#REF!</definedName>
    <definedName name="__________________________var1">#REF!</definedName>
    <definedName name="__________________________var4" localSheetId="2">#REF!</definedName>
    <definedName name="__________________________var4">#REF!</definedName>
    <definedName name="_________________________bla1">[1]leads!$H$7</definedName>
    <definedName name="_________________________BSG100" localSheetId="2">#REF!</definedName>
    <definedName name="_________________________BSG100">#REF!</definedName>
    <definedName name="_________________________BSG150" localSheetId="2">#REF!</definedName>
    <definedName name="_________________________BSG150">#REF!</definedName>
    <definedName name="_________________________BSG5" localSheetId="2">#REF!</definedName>
    <definedName name="_________________________BSG5">#REF!</definedName>
    <definedName name="_________________________BSG75" localSheetId="2">#REF!</definedName>
    <definedName name="_________________________BSG75">#REF!</definedName>
    <definedName name="_________________________BTC13" localSheetId="2">#REF!</definedName>
    <definedName name="_________________________BTC13">#REF!</definedName>
    <definedName name="_________________________BTC14" localSheetId="2">#REF!</definedName>
    <definedName name="_________________________BTC14">#REF!</definedName>
    <definedName name="_________________________BTC15" localSheetId="2">#REF!</definedName>
    <definedName name="_________________________BTC15">#REF!</definedName>
    <definedName name="_________________________BTC16" localSheetId="2">#REF!</definedName>
    <definedName name="_________________________BTC16">#REF!</definedName>
    <definedName name="_________________________BTC17" localSheetId="2">#REF!</definedName>
    <definedName name="_________________________BTC17">#REF!</definedName>
    <definedName name="_________________________BTC18" localSheetId="2">#REF!</definedName>
    <definedName name="_________________________BTC18">#REF!</definedName>
    <definedName name="_________________________BTC19" localSheetId="2">#REF!</definedName>
    <definedName name="_________________________BTC19">#REF!</definedName>
    <definedName name="_________________________BTC20" localSheetId="2">#REF!</definedName>
    <definedName name="_________________________BTC20">#REF!</definedName>
    <definedName name="_________________________BTC21" localSheetId="2">#REF!</definedName>
    <definedName name="_________________________BTC21">#REF!</definedName>
    <definedName name="_________________________BTC22" localSheetId="2">#REF!</definedName>
    <definedName name="_________________________BTC22">#REF!</definedName>
    <definedName name="_________________________BTC23" localSheetId="2">#REF!</definedName>
    <definedName name="_________________________BTC23">#REF!</definedName>
    <definedName name="_________________________BTC24" localSheetId="2">#REF!</definedName>
    <definedName name="_________________________BTC24">#REF!</definedName>
    <definedName name="_________________________BTR13" localSheetId="2">#REF!</definedName>
    <definedName name="_________________________BTR13">#REF!</definedName>
    <definedName name="_________________________BTR14" localSheetId="2">#REF!</definedName>
    <definedName name="_________________________BTR14">#REF!</definedName>
    <definedName name="_________________________BTR15" localSheetId="2">#REF!</definedName>
    <definedName name="_________________________BTR15">#REF!</definedName>
    <definedName name="_________________________BTR16" localSheetId="2">#REF!</definedName>
    <definedName name="_________________________BTR16">#REF!</definedName>
    <definedName name="_________________________BTR17" localSheetId="2">#REF!</definedName>
    <definedName name="_________________________BTR17">#REF!</definedName>
    <definedName name="_________________________BTR18" localSheetId="2">#REF!</definedName>
    <definedName name="_________________________BTR18">#REF!</definedName>
    <definedName name="_________________________BTR19" localSheetId="2">#REF!</definedName>
    <definedName name="_________________________BTR19">#REF!</definedName>
    <definedName name="_________________________BTR20" localSheetId="2">#REF!</definedName>
    <definedName name="_________________________BTR20">#REF!</definedName>
    <definedName name="_________________________BTR21" localSheetId="2">#REF!</definedName>
    <definedName name="_________________________BTR21">#REF!</definedName>
    <definedName name="_________________________BTR22" localSheetId="2">#REF!</definedName>
    <definedName name="_________________________BTR22">#REF!</definedName>
    <definedName name="_________________________BTR23" localSheetId="2">#REF!</definedName>
    <definedName name="_________________________BTR23">#REF!</definedName>
    <definedName name="_________________________BTR24" localSheetId="2">#REF!</definedName>
    <definedName name="_________________________BTR24">#REF!</definedName>
    <definedName name="_________________________BTS13" localSheetId="2">#REF!</definedName>
    <definedName name="_________________________BTS13">#REF!</definedName>
    <definedName name="_________________________BTS14" localSheetId="2">#REF!</definedName>
    <definedName name="_________________________BTS14">#REF!</definedName>
    <definedName name="_________________________BTS15" localSheetId="2">#REF!</definedName>
    <definedName name="_________________________BTS15">#REF!</definedName>
    <definedName name="_________________________BTS16" localSheetId="2">#REF!</definedName>
    <definedName name="_________________________BTS16">#REF!</definedName>
    <definedName name="_________________________BTS17" localSheetId="2">#REF!</definedName>
    <definedName name="_________________________BTS17">#REF!</definedName>
    <definedName name="_________________________BTS18" localSheetId="2">#REF!</definedName>
    <definedName name="_________________________BTS18">#REF!</definedName>
    <definedName name="_________________________BTS19" localSheetId="2">#REF!</definedName>
    <definedName name="_________________________BTS19">#REF!</definedName>
    <definedName name="_________________________BTS20" localSheetId="2">#REF!</definedName>
    <definedName name="_________________________BTS20">#REF!</definedName>
    <definedName name="_________________________BTS21" localSheetId="2">#REF!</definedName>
    <definedName name="_________________________BTS21">#REF!</definedName>
    <definedName name="_________________________BTS22" localSheetId="2">#REF!</definedName>
    <definedName name="_________________________BTS22">#REF!</definedName>
    <definedName name="_________________________BTS23" localSheetId="2">#REF!</definedName>
    <definedName name="_________________________BTS23">#REF!</definedName>
    <definedName name="_________________________BTS24" localSheetId="2">#REF!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 localSheetId="2">#REF!</definedName>
    <definedName name="_________________________GBS113">#REF!</definedName>
    <definedName name="_________________________GBS114" localSheetId="2">#REF!</definedName>
    <definedName name="_________________________GBS114">#REF!</definedName>
    <definedName name="_________________________GBS115" localSheetId="2">#REF!</definedName>
    <definedName name="_________________________GBS115">#REF!</definedName>
    <definedName name="_________________________GBS116" localSheetId="2">#REF!</definedName>
    <definedName name="_________________________GBS116">#REF!</definedName>
    <definedName name="_________________________GBS117" localSheetId="2">#REF!</definedName>
    <definedName name="_________________________GBS117">#REF!</definedName>
    <definedName name="_________________________GBS118" localSheetId="2">#REF!</definedName>
    <definedName name="_________________________GBS118">#REF!</definedName>
    <definedName name="_________________________GBS119" localSheetId="2">#REF!</definedName>
    <definedName name="_________________________GBS119">#REF!</definedName>
    <definedName name="_________________________GBS120" localSheetId="2">#REF!</definedName>
    <definedName name="_________________________GBS120">#REF!</definedName>
    <definedName name="_________________________GBS121" localSheetId="2">#REF!</definedName>
    <definedName name="_________________________GBS121">#REF!</definedName>
    <definedName name="_________________________GBS122" localSheetId="2">#REF!</definedName>
    <definedName name="_________________________GBS122">#REF!</definedName>
    <definedName name="_________________________GBS123" localSheetId="2">#REF!</definedName>
    <definedName name="_________________________GBS123">#REF!</definedName>
    <definedName name="_________________________GBS124" localSheetId="2">#REF!</definedName>
    <definedName name="_________________________GBS124">#REF!</definedName>
    <definedName name="_________________________GBS213" localSheetId="2">#REF!</definedName>
    <definedName name="_________________________GBS213">#REF!</definedName>
    <definedName name="_________________________GBS214" localSheetId="2">#REF!</definedName>
    <definedName name="_________________________GBS214">#REF!</definedName>
    <definedName name="_________________________GBS215" localSheetId="2">#REF!</definedName>
    <definedName name="_________________________GBS215">#REF!</definedName>
    <definedName name="_________________________GBS216" localSheetId="2">#REF!</definedName>
    <definedName name="_________________________GBS216">#REF!</definedName>
    <definedName name="_________________________GBS217" localSheetId="2">#REF!</definedName>
    <definedName name="_________________________GBS217">#REF!</definedName>
    <definedName name="_________________________GBS218" localSheetId="2">#REF!</definedName>
    <definedName name="_________________________GBS218">#REF!</definedName>
    <definedName name="_________________________GBS219" localSheetId="2">#REF!</definedName>
    <definedName name="_________________________GBS219">#REF!</definedName>
    <definedName name="_________________________GBS220" localSheetId="2">#REF!</definedName>
    <definedName name="_________________________GBS220">#REF!</definedName>
    <definedName name="_________________________GBS221" localSheetId="2">#REF!</definedName>
    <definedName name="_________________________GBS221">#REF!</definedName>
    <definedName name="_________________________GBS222" localSheetId="2">#REF!</definedName>
    <definedName name="_________________________GBS222">#REF!</definedName>
    <definedName name="_________________________GBS223" localSheetId="2">#REF!</definedName>
    <definedName name="_________________________GBS223">#REF!</definedName>
    <definedName name="_________________________GBS224" localSheetId="2">#REF!</definedName>
    <definedName name="_________________________GBS224">#REF!</definedName>
    <definedName name="_________________________knr2" localSheetId="2">#REF!</definedName>
    <definedName name="_________________________knr2">#REF!</definedName>
    <definedName name="_________________________l1">[3]leads!$A$3:$E$108</definedName>
    <definedName name="_________________________l12" localSheetId="2">#REF!</definedName>
    <definedName name="_________________________l12">#REF!</definedName>
    <definedName name="_________________________l2">[2]r!$F$29</definedName>
    <definedName name="_________________________l3" localSheetId="2">#REF!</definedName>
    <definedName name="_________________________l3">#REF!</definedName>
    <definedName name="_________________________l4">[4]Sheet1!$W$2:$Y$103</definedName>
    <definedName name="_________________________l5" localSheetId="2">#REF!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 localSheetId="2">#REF!</definedName>
    <definedName name="_________________________MA2">#REF!</definedName>
    <definedName name="_________________________Met22" localSheetId="2">#REF!</definedName>
    <definedName name="_________________________Met22">#REF!</definedName>
    <definedName name="_________________________Met45" localSheetId="2">#REF!</definedName>
    <definedName name="_________________________Met45">#REF!</definedName>
    <definedName name="_________________________MEt55" localSheetId="2">#REF!</definedName>
    <definedName name="_________________________MEt55">#REF!</definedName>
    <definedName name="_________________________Met63" localSheetId="2">#REF!</definedName>
    <definedName name="_________________________Met63">#REF!</definedName>
    <definedName name="_________________________ML213" localSheetId="2">#REF!</definedName>
    <definedName name="_________________________ML213">#REF!</definedName>
    <definedName name="_________________________ML214" localSheetId="2">#REF!</definedName>
    <definedName name="_________________________ML214">#REF!</definedName>
    <definedName name="_________________________ML215" localSheetId="2">#REF!</definedName>
    <definedName name="_________________________ML215">#REF!</definedName>
    <definedName name="_________________________ML216" localSheetId="2">#REF!</definedName>
    <definedName name="_________________________ML216">#REF!</definedName>
    <definedName name="_________________________ML217" localSheetId="2">#REF!</definedName>
    <definedName name="_________________________ML217">#REF!</definedName>
    <definedName name="_________________________ML218" localSheetId="2">#REF!</definedName>
    <definedName name="_________________________ML218">#REF!</definedName>
    <definedName name="_________________________ML219" localSheetId="2">#REF!</definedName>
    <definedName name="_________________________ML219">#REF!</definedName>
    <definedName name="_________________________ML220" localSheetId="2">#REF!</definedName>
    <definedName name="_________________________ML220">#REF!</definedName>
    <definedName name="_________________________ML221" localSheetId="2">#REF!</definedName>
    <definedName name="_________________________ML221">#REF!</definedName>
    <definedName name="_________________________ML222" localSheetId="2">#REF!</definedName>
    <definedName name="_________________________ML222">#REF!</definedName>
    <definedName name="_________________________ML223" localSheetId="2">#REF!</definedName>
    <definedName name="_________________________ML223">#REF!</definedName>
    <definedName name="_________________________ML224" localSheetId="2">#REF!</definedName>
    <definedName name="_________________________ML224">#REF!</definedName>
    <definedName name="_________________________ML313" localSheetId="2">#REF!</definedName>
    <definedName name="_________________________ML313">#REF!</definedName>
    <definedName name="_________________________ML314" localSheetId="2">#REF!</definedName>
    <definedName name="_________________________ML314">#REF!</definedName>
    <definedName name="_________________________ML315" localSheetId="2">#REF!</definedName>
    <definedName name="_________________________ML315">#REF!</definedName>
    <definedName name="_________________________ML316" localSheetId="2">#REF!</definedName>
    <definedName name="_________________________ML316">#REF!</definedName>
    <definedName name="_________________________ML317" localSheetId="2">#REF!</definedName>
    <definedName name="_________________________ML317">#REF!</definedName>
    <definedName name="_________________________ML318" localSheetId="2">#REF!</definedName>
    <definedName name="_________________________ML318">#REF!</definedName>
    <definedName name="_________________________ML319" localSheetId="2">#REF!</definedName>
    <definedName name="_________________________ML319">#REF!</definedName>
    <definedName name="_________________________ML320" localSheetId="2">#REF!</definedName>
    <definedName name="_________________________ML320">#REF!</definedName>
    <definedName name="_________________________ML321" localSheetId="2">#REF!</definedName>
    <definedName name="_________________________ML321">#REF!</definedName>
    <definedName name="_________________________ML322" localSheetId="2">#REF!</definedName>
    <definedName name="_________________________ML322">#REF!</definedName>
    <definedName name="_________________________ML323" localSheetId="2">#REF!</definedName>
    <definedName name="_________________________ML323">#REF!</definedName>
    <definedName name="_________________________ML324" localSheetId="2">#REF!</definedName>
    <definedName name="_________________________ML324">#REF!</definedName>
    <definedName name="_________________________mm1">[6]r!$F$4</definedName>
    <definedName name="_________________________mm1000" localSheetId="2">#REF!</definedName>
    <definedName name="_________________________mm1000">#REF!</definedName>
    <definedName name="_________________________mm11">[2]r!$F$4</definedName>
    <definedName name="_________________________mm111">[5]r!$F$4</definedName>
    <definedName name="_________________________mm600" localSheetId="2">#REF!</definedName>
    <definedName name="_________________________mm600">#REF!</definedName>
    <definedName name="_________________________mm800" localSheetId="2">#REF!</definedName>
    <definedName name="_________________________mm800">#REF!</definedName>
    <definedName name="_________________________PC13" localSheetId="2">#REF!</definedName>
    <definedName name="_________________________PC13">#REF!</definedName>
    <definedName name="_________________________PC14" localSheetId="2">#REF!</definedName>
    <definedName name="_________________________PC14">#REF!</definedName>
    <definedName name="_________________________PC15" localSheetId="2">#REF!</definedName>
    <definedName name="_________________________PC15">#REF!</definedName>
    <definedName name="_________________________PC16" localSheetId="2">#REF!</definedName>
    <definedName name="_________________________PC16">#REF!</definedName>
    <definedName name="_________________________PC17" localSheetId="2">#REF!</definedName>
    <definedName name="_________________________PC17">#REF!</definedName>
    <definedName name="_________________________PC18" localSheetId="2">#REF!</definedName>
    <definedName name="_________________________PC18">#REF!</definedName>
    <definedName name="_________________________PC19" localSheetId="2">#REF!</definedName>
    <definedName name="_________________________PC19">#REF!</definedName>
    <definedName name="_________________________pc2" localSheetId="2">#REF!</definedName>
    <definedName name="_________________________pc2">#REF!</definedName>
    <definedName name="_________________________PC21" localSheetId="2">#REF!</definedName>
    <definedName name="_________________________PC21">#REF!</definedName>
    <definedName name="_________________________PC22" localSheetId="2">#REF!</definedName>
    <definedName name="_________________________PC22">#REF!</definedName>
    <definedName name="_________________________PC23" localSheetId="2">#REF!</definedName>
    <definedName name="_________________________PC23">#REF!</definedName>
    <definedName name="_________________________PC24" localSheetId="2">#REF!</definedName>
    <definedName name="_________________________PC24">#REF!</definedName>
    <definedName name="_________________________pv2" localSheetId="2">#REF!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2">#REF!</definedName>
    <definedName name="_________________________var1">#REF!</definedName>
    <definedName name="_________________________var4" localSheetId="2">#REF!</definedName>
    <definedName name="_________________________var4">#REF!</definedName>
    <definedName name="________________________bla1">[1]leads!$H$7</definedName>
    <definedName name="________________________BTC1" localSheetId="2">#REF!</definedName>
    <definedName name="________________________BTC1">#REF!</definedName>
    <definedName name="________________________BTC10" localSheetId="2">#REF!</definedName>
    <definedName name="________________________BTC10">#REF!</definedName>
    <definedName name="________________________BTC11" localSheetId="2">#REF!</definedName>
    <definedName name="________________________BTC11">#REF!</definedName>
    <definedName name="________________________BTC12" localSheetId="2">#REF!</definedName>
    <definedName name="________________________BTC12">#REF!</definedName>
    <definedName name="________________________BTC2" localSheetId="2">#REF!</definedName>
    <definedName name="________________________BTC2">#REF!</definedName>
    <definedName name="________________________BTC3" localSheetId="2">#REF!</definedName>
    <definedName name="________________________BTC3">#REF!</definedName>
    <definedName name="________________________BTC4" localSheetId="2">#REF!</definedName>
    <definedName name="________________________BTC4">#REF!</definedName>
    <definedName name="________________________BTC5" localSheetId="2">#REF!</definedName>
    <definedName name="________________________BTC5">#REF!</definedName>
    <definedName name="________________________BTC6" localSheetId="2">#REF!</definedName>
    <definedName name="________________________BTC6">#REF!</definedName>
    <definedName name="________________________BTC7" localSheetId="2">#REF!</definedName>
    <definedName name="________________________BTC7">#REF!</definedName>
    <definedName name="________________________BTC8" localSheetId="2">#REF!</definedName>
    <definedName name="________________________BTC8">#REF!</definedName>
    <definedName name="________________________BTC9" localSheetId="2">#REF!</definedName>
    <definedName name="________________________BTC9">#REF!</definedName>
    <definedName name="________________________BTR1" localSheetId="2">#REF!</definedName>
    <definedName name="________________________BTR1">#REF!</definedName>
    <definedName name="________________________BTR10" localSheetId="2">#REF!</definedName>
    <definedName name="________________________BTR10">#REF!</definedName>
    <definedName name="________________________BTR11" localSheetId="2">#REF!</definedName>
    <definedName name="________________________BTR11">#REF!</definedName>
    <definedName name="________________________BTR12" localSheetId="2">#REF!</definedName>
    <definedName name="________________________BTR12">#REF!</definedName>
    <definedName name="________________________BTR2" localSheetId="2">#REF!</definedName>
    <definedName name="________________________BTR2">#REF!</definedName>
    <definedName name="________________________BTR3" localSheetId="2">#REF!</definedName>
    <definedName name="________________________BTR3">#REF!</definedName>
    <definedName name="________________________BTR4" localSheetId="2">#REF!</definedName>
    <definedName name="________________________BTR4">#REF!</definedName>
    <definedName name="________________________BTR5" localSheetId="2">#REF!</definedName>
    <definedName name="________________________BTR5">#REF!</definedName>
    <definedName name="________________________BTR6" localSheetId="2">#REF!</definedName>
    <definedName name="________________________BTR6">#REF!</definedName>
    <definedName name="________________________BTR7" localSheetId="2">#REF!</definedName>
    <definedName name="________________________BTR7">#REF!</definedName>
    <definedName name="________________________BTR8" localSheetId="2">#REF!</definedName>
    <definedName name="________________________BTR8">#REF!</definedName>
    <definedName name="________________________BTR9" localSheetId="2">#REF!</definedName>
    <definedName name="________________________BTR9">#REF!</definedName>
    <definedName name="________________________BTS1" localSheetId="2">#REF!</definedName>
    <definedName name="________________________BTS1">#REF!</definedName>
    <definedName name="________________________BTS10" localSheetId="2">#REF!</definedName>
    <definedName name="________________________BTS10">#REF!</definedName>
    <definedName name="________________________BTS11" localSheetId="2">#REF!</definedName>
    <definedName name="________________________BTS11">#REF!</definedName>
    <definedName name="________________________BTS12" localSheetId="2">#REF!</definedName>
    <definedName name="________________________BTS12">#REF!</definedName>
    <definedName name="________________________BTS2" localSheetId="2">#REF!</definedName>
    <definedName name="________________________BTS2">#REF!</definedName>
    <definedName name="________________________BTS3" localSheetId="2">#REF!</definedName>
    <definedName name="________________________BTS3">#REF!</definedName>
    <definedName name="________________________BTS4" localSheetId="2">#REF!</definedName>
    <definedName name="________________________BTS4">#REF!</definedName>
    <definedName name="________________________BTS5" localSheetId="2">#REF!</definedName>
    <definedName name="________________________BTS5">#REF!</definedName>
    <definedName name="________________________BTS6" localSheetId="2">#REF!</definedName>
    <definedName name="________________________BTS6">#REF!</definedName>
    <definedName name="________________________BTS7" localSheetId="2">#REF!</definedName>
    <definedName name="________________________BTS7">#REF!</definedName>
    <definedName name="________________________BTS8" localSheetId="2">#REF!</definedName>
    <definedName name="________________________BTS8">#REF!</definedName>
    <definedName name="________________________BTS9" localSheetId="2">#REF!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2">#REF!</definedName>
    <definedName name="________________________GBS11">#REF!</definedName>
    <definedName name="________________________GBS110" localSheetId="2">#REF!</definedName>
    <definedName name="________________________GBS110">#REF!</definedName>
    <definedName name="________________________GBS111" localSheetId="2">#REF!</definedName>
    <definedName name="________________________GBS111">#REF!</definedName>
    <definedName name="________________________GBS112" localSheetId="2">#REF!</definedName>
    <definedName name="________________________GBS112">#REF!</definedName>
    <definedName name="________________________GBS12" localSheetId="2">#REF!</definedName>
    <definedName name="________________________GBS12">#REF!</definedName>
    <definedName name="________________________GBS13" localSheetId="2">#REF!</definedName>
    <definedName name="________________________GBS13">#REF!</definedName>
    <definedName name="________________________GBS14" localSheetId="2">#REF!</definedName>
    <definedName name="________________________GBS14">#REF!</definedName>
    <definedName name="________________________GBS15" localSheetId="2">#REF!</definedName>
    <definedName name="________________________GBS15">#REF!</definedName>
    <definedName name="________________________GBS16" localSheetId="2">#REF!</definedName>
    <definedName name="________________________GBS16">#REF!</definedName>
    <definedName name="________________________GBS17" localSheetId="2">#REF!</definedName>
    <definedName name="________________________GBS17">#REF!</definedName>
    <definedName name="________________________GBS18" localSheetId="2">#REF!</definedName>
    <definedName name="________________________GBS18">#REF!</definedName>
    <definedName name="________________________GBS19" localSheetId="2">#REF!</definedName>
    <definedName name="________________________GBS19">#REF!</definedName>
    <definedName name="________________________GBS21" localSheetId="2">#REF!</definedName>
    <definedName name="________________________GBS21">#REF!</definedName>
    <definedName name="________________________GBS210" localSheetId="2">#REF!</definedName>
    <definedName name="________________________GBS210">#REF!</definedName>
    <definedName name="________________________GBS211" localSheetId="2">#REF!</definedName>
    <definedName name="________________________GBS211">#REF!</definedName>
    <definedName name="________________________GBS212" localSheetId="2">#REF!</definedName>
    <definedName name="________________________GBS212">#REF!</definedName>
    <definedName name="________________________GBS22" localSheetId="2">#REF!</definedName>
    <definedName name="________________________GBS22">#REF!</definedName>
    <definedName name="________________________GBS23" localSheetId="2">#REF!</definedName>
    <definedName name="________________________GBS23">#REF!</definedName>
    <definedName name="________________________GBS24" localSheetId="2">#REF!</definedName>
    <definedName name="________________________GBS24">#REF!</definedName>
    <definedName name="________________________GBS25" localSheetId="2">#REF!</definedName>
    <definedName name="________________________GBS25">#REF!</definedName>
    <definedName name="________________________GBS26" localSheetId="2">#REF!</definedName>
    <definedName name="________________________GBS26">#REF!</definedName>
    <definedName name="________________________GBS27" localSheetId="2">#REF!</definedName>
    <definedName name="________________________GBS27">#REF!</definedName>
    <definedName name="________________________GBS28" localSheetId="2">#REF!</definedName>
    <definedName name="________________________GBS28">#REF!</definedName>
    <definedName name="________________________GBS29" localSheetId="2">#REF!</definedName>
    <definedName name="________________________GBS29">#REF!</definedName>
    <definedName name="________________________l1">[3]leads!$A$3:$E$108</definedName>
    <definedName name="________________________l12" localSheetId="2">#REF!</definedName>
    <definedName name="________________________l12">#REF!</definedName>
    <definedName name="________________________l2">[2]r!$F$29</definedName>
    <definedName name="________________________l3" localSheetId="2">#REF!</definedName>
    <definedName name="________________________l3">#REF!</definedName>
    <definedName name="________________________l4">[4]Sheet1!$W$2:$Y$103</definedName>
    <definedName name="________________________l5" localSheetId="2">#REF!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2">#REF!</definedName>
    <definedName name="________________________lj600">#REF!</definedName>
    <definedName name="________________________lj900" localSheetId="2">#REF!</definedName>
    <definedName name="________________________lj900">#REF!</definedName>
    <definedName name="________________________LL3" localSheetId="2">#REF!</definedName>
    <definedName name="________________________LL3">#REF!</definedName>
    <definedName name="________________________MA1" localSheetId="2">#REF!</definedName>
    <definedName name="________________________MA1">#REF!</definedName>
    <definedName name="________________________MA2" localSheetId="2">#REF!</definedName>
    <definedName name="________________________MA2">#REF!</definedName>
    <definedName name="________________________Met22" localSheetId="2">#REF!</definedName>
    <definedName name="________________________Met22">#REF!</definedName>
    <definedName name="________________________Met45" localSheetId="2">#REF!</definedName>
    <definedName name="________________________Met45">#REF!</definedName>
    <definedName name="________________________MEt55" localSheetId="2">#REF!</definedName>
    <definedName name="________________________MEt55">#REF!</definedName>
    <definedName name="________________________Met63" localSheetId="2">#REF!</definedName>
    <definedName name="________________________Met63">#REF!</definedName>
    <definedName name="________________________ML21" localSheetId="2">#REF!</definedName>
    <definedName name="________________________ML21">#REF!</definedName>
    <definedName name="________________________ML210" localSheetId="2">#REF!</definedName>
    <definedName name="________________________ML210">#REF!</definedName>
    <definedName name="________________________ML211" localSheetId="2">#REF!</definedName>
    <definedName name="________________________ML211">#REF!</definedName>
    <definedName name="________________________ML212" localSheetId="2">#REF!</definedName>
    <definedName name="________________________ML212">#REF!</definedName>
    <definedName name="________________________ML22" localSheetId="2">#REF!</definedName>
    <definedName name="________________________ML22">#REF!</definedName>
    <definedName name="________________________ML23" localSheetId="2">#REF!</definedName>
    <definedName name="________________________ML23">#REF!</definedName>
    <definedName name="________________________ML24" localSheetId="2">#REF!</definedName>
    <definedName name="________________________ML24">#REF!</definedName>
    <definedName name="________________________ML25" localSheetId="2">#REF!</definedName>
    <definedName name="________________________ML25">#REF!</definedName>
    <definedName name="________________________ML26" localSheetId="2">#REF!</definedName>
    <definedName name="________________________ML26">#REF!</definedName>
    <definedName name="________________________ML27" localSheetId="2">#REF!</definedName>
    <definedName name="________________________ML27">#REF!</definedName>
    <definedName name="________________________ML28" localSheetId="2">#REF!</definedName>
    <definedName name="________________________ML28">#REF!</definedName>
    <definedName name="________________________ML29" localSheetId="2">#REF!</definedName>
    <definedName name="________________________ML29">#REF!</definedName>
    <definedName name="________________________ML31" localSheetId="2">#REF!</definedName>
    <definedName name="________________________ML31">#REF!</definedName>
    <definedName name="________________________ML310" localSheetId="2">#REF!</definedName>
    <definedName name="________________________ML310">#REF!</definedName>
    <definedName name="________________________ML311" localSheetId="2">#REF!</definedName>
    <definedName name="________________________ML311">#REF!</definedName>
    <definedName name="________________________ML312" localSheetId="2">#REF!</definedName>
    <definedName name="________________________ML312">#REF!</definedName>
    <definedName name="________________________ML32" localSheetId="2">#REF!</definedName>
    <definedName name="________________________ML32">#REF!</definedName>
    <definedName name="________________________ML33" localSheetId="2">#REF!</definedName>
    <definedName name="________________________ML33">#REF!</definedName>
    <definedName name="________________________ML34" localSheetId="2">#REF!</definedName>
    <definedName name="________________________ML34">#REF!</definedName>
    <definedName name="________________________ML35" localSheetId="2">#REF!</definedName>
    <definedName name="________________________ML35">#REF!</definedName>
    <definedName name="________________________ML36" localSheetId="2">#REF!</definedName>
    <definedName name="________________________ML36">#REF!</definedName>
    <definedName name="________________________ML37" localSheetId="2">#REF!</definedName>
    <definedName name="________________________ML37">#REF!</definedName>
    <definedName name="________________________ML38" localSheetId="2">#REF!</definedName>
    <definedName name="________________________ML38">#REF!</definedName>
    <definedName name="________________________ML39" localSheetId="2">#REF!</definedName>
    <definedName name="________________________ML39">#REF!</definedName>
    <definedName name="________________________ML7" localSheetId="2">#REF!</definedName>
    <definedName name="________________________ML7">#REF!</definedName>
    <definedName name="________________________ML8" localSheetId="2">#REF!</definedName>
    <definedName name="________________________ML8">#REF!</definedName>
    <definedName name="________________________ML9" localSheetId="2">#REF!</definedName>
    <definedName name="________________________ML9">#REF!</definedName>
    <definedName name="________________________mm1">[6]r!$F$4</definedName>
    <definedName name="________________________mm1000" localSheetId="2">#REF!</definedName>
    <definedName name="________________________mm1000">#REF!</definedName>
    <definedName name="________________________mm11">[2]r!$F$4</definedName>
    <definedName name="________________________mm111">[5]r!$F$4</definedName>
    <definedName name="________________________mm600" localSheetId="2">#REF!</definedName>
    <definedName name="________________________mm600">#REF!</definedName>
    <definedName name="________________________mm800" localSheetId="2">#REF!</definedName>
    <definedName name="________________________mm800">#REF!</definedName>
    <definedName name="________________________PC1" localSheetId="2">#REF!</definedName>
    <definedName name="________________________PC1">#REF!</definedName>
    <definedName name="________________________PC10" localSheetId="2">#REF!</definedName>
    <definedName name="________________________PC10">#REF!</definedName>
    <definedName name="________________________PC11" localSheetId="2">#REF!</definedName>
    <definedName name="________________________PC11">#REF!</definedName>
    <definedName name="________________________PC12" localSheetId="2">#REF!</definedName>
    <definedName name="________________________PC12">#REF!</definedName>
    <definedName name="________________________pc2" localSheetId="2">#REF!</definedName>
    <definedName name="________________________pc2">#REF!</definedName>
    <definedName name="________________________PC4" localSheetId="2">#REF!</definedName>
    <definedName name="________________________PC4">#REF!</definedName>
    <definedName name="________________________PC5" localSheetId="2">#REF!</definedName>
    <definedName name="________________________PC5">#REF!</definedName>
    <definedName name="________________________PC6" localSheetId="2">#REF!</definedName>
    <definedName name="________________________PC6">#REF!</definedName>
    <definedName name="________________________pc600" localSheetId="2">#REF!</definedName>
    <definedName name="________________________pc600">#REF!</definedName>
    <definedName name="________________________PC7" localSheetId="2">#REF!</definedName>
    <definedName name="________________________PC7">#REF!</definedName>
    <definedName name="________________________PC8" localSheetId="2">#REF!</definedName>
    <definedName name="________________________PC8">#REF!</definedName>
    <definedName name="________________________PC9" localSheetId="2">#REF!</definedName>
    <definedName name="________________________PC9">#REF!</definedName>
    <definedName name="________________________pc900" localSheetId="2">#REF!</definedName>
    <definedName name="________________________pc900">#REF!</definedName>
    <definedName name="________________________pv2" localSheetId="2">#REF!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2">#REF!</definedName>
    <definedName name="________________________var1">#REF!</definedName>
    <definedName name="________________________var4" localSheetId="2">#REF!</definedName>
    <definedName name="________________________var4">#REF!</definedName>
    <definedName name="_______________________bla1">[1]leads!$H$7</definedName>
    <definedName name="_______________________BSG100" localSheetId="2">#REF!</definedName>
    <definedName name="_______________________BSG100">#REF!</definedName>
    <definedName name="_______________________BSG150" localSheetId="2">#REF!</definedName>
    <definedName name="_______________________BSG150">#REF!</definedName>
    <definedName name="_______________________BSG5" localSheetId="2">#REF!</definedName>
    <definedName name="_______________________BSG5">#REF!</definedName>
    <definedName name="_______________________BSG75" localSheetId="2">#REF!</definedName>
    <definedName name="_______________________BSG75">#REF!</definedName>
    <definedName name="_______________________BTC13" localSheetId="2">#REF!</definedName>
    <definedName name="_______________________BTC13">#REF!</definedName>
    <definedName name="_______________________BTC14" localSheetId="2">#REF!</definedName>
    <definedName name="_______________________BTC14">#REF!</definedName>
    <definedName name="_______________________BTC15" localSheetId="2">#REF!</definedName>
    <definedName name="_______________________BTC15">#REF!</definedName>
    <definedName name="_______________________BTC16" localSheetId="2">#REF!</definedName>
    <definedName name="_______________________BTC16">#REF!</definedName>
    <definedName name="_______________________BTC17" localSheetId="2">#REF!</definedName>
    <definedName name="_______________________BTC17">#REF!</definedName>
    <definedName name="_______________________BTC18" localSheetId="2">#REF!</definedName>
    <definedName name="_______________________BTC18">#REF!</definedName>
    <definedName name="_______________________BTC19" localSheetId="2">#REF!</definedName>
    <definedName name="_______________________BTC19">#REF!</definedName>
    <definedName name="_______________________BTC20" localSheetId="2">#REF!</definedName>
    <definedName name="_______________________BTC20">#REF!</definedName>
    <definedName name="_______________________BTC21" localSheetId="2">#REF!</definedName>
    <definedName name="_______________________BTC21">#REF!</definedName>
    <definedName name="_______________________BTC22" localSheetId="2">#REF!</definedName>
    <definedName name="_______________________BTC22">#REF!</definedName>
    <definedName name="_______________________BTC23" localSheetId="2">#REF!</definedName>
    <definedName name="_______________________BTC23">#REF!</definedName>
    <definedName name="_______________________BTC24" localSheetId="2">#REF!</definedName>
    <definedName name="_______________________BTC24">#REF!</definedName>
    <definedName name="_______________________BTR13" localSheetId="2">#REF!</definedName>
    <definedName name="_______________________BTR13">#REF!</definedName>
    <definedName name="_______________________BTR14" localSheetId="2">#REF!</definedName>
    <definedName name="_______________________BTR14">#REF!</definedName>
    <definedName name="_______________________BTR15" localSheetId="2">#REF!</definedName>
    <definedName name="_______________________BTR15">#REF!</definedName>
    <definedName name="_______________________BTR16" localSheetId="2">#REF!</definedName>
    <definedName name="_______________________BTR16">#REF!</definedName>
    <definedName name="_______________________BTR17" localSheetId="2">#REF!</definedName>
    <definedName name="_______________________BTR17">#REF!</definedName>
    <definedName name="_______________________BTR18" localSheetId="2">#REF!</definedName>
    <definedName name="_______________________BTR18">#REF!</definedName>
    <definedName name="_______________________BTR19" localSheetId="2">#REF!</definedName>
    <definedName name="_______________________BTR19">#REF!</definedName>
    <definedName name="_______________________BTR20" localSheetId="2">#REF!</definedName>
    <definedName name="_______________________BTR20">#REF!</definedName>
    <definedName name="_______________________BTR21" localSheetId="2">#REF!</definedName>
    <definedName name="_______________________BTR21">#REF!</definedName>
    <definedName name="_______________________BTR22" localSheetId="2">#REF!</definedName>
    <definedName name="_______________________BTR22">#REF!</definedName>
    <definedName name="_______________________BTR23" localSheetId="2">#REF!</definedName>
    <definedName name="_______________________BTR23">#REF!</definedName>
    <definedName name="_______________________BTR24" localSheetId="2">#REF!</definedName>
    <definedName name="_______________________BTR24">#REF!</definedName>
    <definedName name="_______________________BTS13" localSheetId="2">#REF!</definedName>
    <definedName name="_______________________BTS13">#REF!</definedName>
    <definedName name="_______________________BTS14" localSheetId="2">#REF!</definedName>
    <definedName name="_______________________BTS14">#REF!</definedName>
    <definedName name="_______________________BTS15" localSheetId="2">#REF!</definedName>
    <definedName name="_______________________BTS15">#REF!</definedName>
    <definedName name="_______________________BTS16" localSheetId="2">#REF!</definedName>
    <definedName name="_______________________BTS16">#REF!</definedName>
    <definedName name="_______________________BTS17" localSheetId="2">#REF!</definedName>
    <definedName name="_______________________BTS17">#REF!</definedName>
    <definedName name="_______________________BTS18" localSheetId="2">#REF!</definedName>
    <definedName name="_______________________BTS18">#REF!</definedName>
    <definedName name="_______________________BTS19" localSheetId="2">#REF!</definedName>
    <definedName name="_______________________BTS19">#REF!</definedName>
    <definedName name="_______________________BTS20" localSheetId="2">#REF!</definedName>
    <definedName name="_______________________BTS20">#REF!</definedName>
    <definedName name="_______________________BTS21" localSheetId="2">#REF!</definedName>
    <definedName name="_______________________BTS21">#REF!</definedName>
    <definedName name="_______________________BTS22" localSheetId="2">#REF!</definedName>
    <definedName name="_______________________BTS22">#REF!</definedName>
    <definedName name="_______________________BTS23" localSheetId="2">#REF!</definedName>
    <definedName name="_______________________BTS23">#REF!</definedName>
    <definedName name="_______________________BTS24" localSheetId="2">#REF!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 localSheetId="2">#REF!</definedName>
    <definedName name="_______________________GBS113">#REF!</definedName>
    <definedName name="_______________________GBS114" localSheetId="2">#REF!</definedName>
    <definedName name="_______________________GBS114">#REF!</definedName>
    <definedName name="_______________________GBS115" localSheetId="2">#REF!</definedName>
    <definedName name="_______________________GBS115">#REF!</definedName>
    <definedName name="_______________________GBS116" localSheetId="2">#REF!</definedName>
    <definedName name="_______________________GBS116">#REF!</definedName>
    <definedName name="_______________________GBS117" localSheetId="2">#REF!</definedName>
    <definedName name="_______________________GBS117">#REF!</definedName>
    <definedName name="_______________________GBS118" localSheetId="2">#REF!</definedName>
    <definedName name="_______________________GBS118">#REF!</definedName>
    <definedName name="_______________________GBS119" localSheetId="2">#REF!</definedName>
    <definedName name="_______________________GBS119">#REF!</definedName>
    <definedName name="_______________________GBS120" localSheetId="2">#REF!</definedName>
    <definedName name="_______________________GBS120">#REF!</definedName>
    <definedName name="_______________________GBS121" localSheetId="2">#REF!</definedName>
    <definedName name="_______________________GBS121">#REF!</definedName>
    <definedName name="_______________________GBS122" localSheetId="2">#REF!</definedName>
    <definedName name="_______________________GBS122">#REF!</definedName>
    <definedName name="_______________________GBS123" localSheetId="2">#REF!</definedName>
    <definedName name="_______________________GBS123">#REF!</definedName>
    <definedName name="_______________________GBS124" localSheetId="2">#REF!</definedName>
    <definedName name="_______________________GBS124">#REF!</definedName>
    <definedName name="_______________________GBS213" localSheetId="2">#REF!</definedName>
    <definedName name="_______________________GBS213">#REF!</definedName>
    <definedName name="_______________________GBS214" localSheetId="2">#REF!</definedName>
    <definedName name="_______________________GBS214">#REF!</definedName>
    <definedName name="_______________________GBS215" localSheetId="2">#REF!</definedName>
    <definedName name="_______________________GBS215">#REF!</definedName>
    <definedName name="_______________________GBS216" localSheetId="2">#REF!</definedName>
    <definedName name="_______________________GBS216">#REF!</definedName>
    <definedName name="_______________________GBS217" localSheetId="2">#REF!</definedName>
    <definedName name="_______________________GBS217">#REF!</definedName>
    <definedName name="_______________________GBS218" localSheetId="2">#REF!</definedName>
    <definedName name="_______________________GBS218">#REF!</definedName>
    <definedName name="_______________________GBS219" localSheetId="2">#REF!</definedName>
    <definedName name="_______________________GBS219">#REF!</definedName>
    <definedName name="_______________________GBS220" localSheetId="2">#REF!</definedName>
    <definedName name="_______________________GBS220">#REF!</definedName>
    <definedName name="_______________________GBS221" localSheetId="2">#REF!</definedName>
    <definedName name="_______________________GBS221">#REF!</definedName>
    <definedName name="_______________________GBS222" localSheetId="2">#REF!</definedName>
    <definedName name="_______________________GBS222">#REF!</definedName>
    <definedName name="_______________________GBS223" localSheetId="2">#REF!</definedName>
    <definedName name="_______________________GBS223">#REF!</definedName>
    <definedName name="_______________________GBS224" localSheetId="2">#REF!</definedName>
    <definedName name="_______________________GBS224">#REF!</definedName>
    <definedName name="_______________________l1">[3]leads!$A$3:$E$108</definedName>
    <definedName name="_______________________l12" localSheetId="2">#REF!</definedName>
    <definedName name="_______________________l12">#REF!</definedName>
    <definedName name="_______________________l2">[2]r!$F$29</definedName>
    <definedName name="_______________________l3" localSheetId="2">#REF!</definedName>
    <definedName name="_______________________l3">#REF!</definedName>
    <definedName name="_______________________l4">[4]Sheet1!$W$2:$Y$103</definedName>
    <definedName name="_______________________l5" localSheetId="2">#REF!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 localSheetId="2">[10]Lead!#REF!</definedName>
    <definedName name="_______________________LSO24">[10]Lead!#REF!</definedName>
    <definedName name="_______________________MA1" localSheetId="2">#REF!</definedName>
    <definedName name="_______________________MA1">#REF!</definedName>
    <definedName name="_______________________MA2" localSheetId="2">#REF!</definedName>
    <definedName name="_______________________MA2">#REF!</definedName>
    <definedName name="_______________________Met22" localSheetId="2">#REF!</definedName>
    <definedName name="_______________________Met22">#REF!</definedName>
    <definedName name="_______________________Met45" localSheetId="2">#REF!</definedName>
    <definedName name="_______________________Met45">#REF!</definedName>
    <definedName name="_______________________MEt55" localSheetId="2">#REF!</definedName>
    <definedName name="_______________________MEt55">#REF!</definedName>
    <definedName name="_______________________Met63" localSheetId="2">#REF!</definedName>
    <definedName name="_______________________Met63">#REF!</definedName>
    <definedName name="_______________________ML213" localSheetId="2">#REF!</definedName>
    <definedName name="_______________________ML213">#REF!</definedName>
    <definedName name="_______________________ML214" localSheetId="2">#REF!</definedName>
    <definedName name="_______________________ML214">#REF!</definedName>
    <definedName name="_______________________ML215" localSheetId="2">#REF!</definedName>
    <definedName name="_______________________ML215">#REF!</definedName>
    <definedName name="_______________________ML216" localSheetId="2">#REF!</definedName>
    <definedName name="_______________________ML216">#REF!</definedName>
    <definedName name="_______________________ML217" localSheetId="2">#REF!</definedName>
    <definedName name="_______________________ML217">#REF!</definedName>
    <definedName name="_______________________ML218" localSheetId="2">#REF!</definedName>
    <definedName name="_______________________ML218">#REF!</definedName>
    <definedName name="_______________________ML219" localSheetId="2">#REF!</definedName>
    <definedName name="_______________________ML219">#REF!</definedName>
    <definedName name="_______________________ML220" localSheetId="2">#REF!</definedName>
    <definedName name="_______________________ML220">#REF!</definedName>
    <definedName name="_______________________ML221" localSheetId="2">#REF!</definedName>
    <definedName name="_______________________ML221">#REF!</definedName>
    <definedName name="_______________________ML222" localSheetId="2">#REF!</definedName>
    <definedName name="_______________________ML222">#REF!</definedName>
    <definedName name="_______________________ML223" localSheetId="2">#REF!</definedName>
    <definedName name="_______________________ML223">#REF!</definedName>
    <definedName name="_______________________ML224" localSheetId="2">#REF!</definedName>
    <definedName name="_______________________ML224">#REF!</definedName>
    <definedName name="_______________________ML313" localSheetId="2">#REF!</definedName>
    <definedName name="_______________________ML313">#REF!</definedName>
    <definedName name="_______________________ML314" localSheetId="2">#REF!</definedName>
    <definedName name="_______________________ML314">#REF!</definedName>
    <definedName name="_______________________ML315" localSheetId="2">#REF!</definedName>
    <definedName name="_______________________ML315">#REF!</definedName>
    <definedName name="_______________________ML316" localSheetId="2">#REF!</definedName>
    <definedName name="_______________________ML316">#REF!</definedName>
    <definedName name="_______________________ML317" localSheetId="2">#REF!</definedName>
    <definedName name="_______________________ML317">#REF!</definedName>
    <definedName name="_______________________ML318" localSheetId="2">#REF!</definedName>
    <definedName name="_______________________ML318">#REF!</definedName>
    <definedName name="_______________________ML319" localSheetId="2">#REF!</definedName>
    <definedName name="_______________________ML319">#REF!</definedName>
    <definedName name="_______________________ML320" localSheetId="2">#REF!</definedName>
    <definedName name="_______________________ML320">#REF!</definedName>
    <definedName name="_______________________ML321" localSheetId="2">#REF!</definedName>
    <definedName name="_______________________ML321">#REF!</definedName>
    <definedName name="_______________________ML322" localSheetId="2">#REF!</definedName>
    <definedName name="_______________________ML322">#REF!</definedName>
    <definedName name="_______________________ML323" localSheetId="2">#REF!</definedName>
    <definedName name="_______________________ML323">#REF!</definedName>
    <definedName name="_______________________ML324" localSheetId="2">#REF!</definedName>
    <definedName name="_______________________ML324">#REF!</definedName>
    <definedName name="_______________________mm1">[6]r!$F$4</definedName>
    <definedName name="_______________________mm1000" localSheetId="2">#REF!</definedName>
    <definedName name="_______________________mm1000">#REF!</definedName>
    <definedName name="_______________________mm11">[2]r!$F$4</definedName>
    <definedName name="_______________________mm111">[5]r!$F$4</definedName>
    <definedName name="_______________________mm600" localSheetId="2">#REF!</definedName>
    <definedName name="_______________________mm600">#REF!</definedName>
    <definedName name="_______________________mm800" localSheetId="2">#REF!</definedName>
    <definedName name="_______________________mm800">#REF!</definedName>
    <definedName name="_______________________PC13" localSheetId="2">#REF!</definedName>
    <definedName name="_______________________PC13">#REF!</definedName>
    <definedName name="_______________________PC14" localSheetId="2">#REF!</definedName>
    <definedName name="_______________________PC14">#REF!</definedName>
    <definedName name="_______________________PC15" localSheetId="2">#REF!</definedName>
    <definedName name="_______________________PC15">#REF!</definedName>
    <definedName name="_______________________PC16" localSheetId="2">#REF!</definedName>
    <definedName name="_______________________PC16">#REF!</definedName>
    <definedName name="_______________________PC17" localSheetId="2">#REF!</definedName>
    <definedName name="_______________________PC17">#REF!</definedName>
    <definedName name="_______________________PC18" localSheetId="2">#REF!</definedName>
    <definedName name="_______________________PC18">#REF!</definedName>
    <definedName name="_______________________PC19" localSheetId="2">#REF!</definedName>
    <definedName name="_______________________PC19">#REF!</definedName>
    <definedName name="_______________________pc2" localSheetId="2">#REF!</definedName>
    <definedName name="_______________________pc2">#REF!</definedName>
    <definedName name="_______________________PC21" localSheetId="2">#REF!</definedName>
    <definedName name="_______________________PC21">#REF!</definedName>
    <definedName name="_______________________PC22" localSheetId="2">#REF!</definedName>
    <definedName name="_______________________PC22">#REF!</definedName>
    <definedName name="_______________________PC23" localSheetId="2">#REF!</definedName>
    <definedName name="_______________________PC23">#REF!</definedName>
    <definedName name="_______________________PC24" localSheetId="2">#REF!</definedName>
    <definedName name="_______________________PC24">#REF!</definedName>
    <definedName name="_______________________pv2" localSheetId="2">#REF!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2">#REF!</definedName>
    <definedName name="_______________________var1">#REF!</definedName>
    <definedName name="_______________________var4" localSheetId="2">#REF!</definedName>
    <definedName name="_______________________var4">#REF!</definedName>
    <definedName name="______________________bla1">[1]leads!$H$7</definedName>
    <definedName name="______________________BSG100" localSheetId="2">#REF!</definedName>
    <definedName name="______________________BSG100">#REF!</definedName>
    <definedName name="______________________BSG150" localSheetId="2">#REF!</definedName>
    <definedName name="______________________BSG150">#REF!</definedName>
    <definedName name="______________________BSG5" localSheetId="2">#REF!</definedName>
    <definedName name="______________________BSG5">#REF!</definedName>
    <definedName name="______________________BSG75" localSheetId="2">#REF!</definedName>
    <definedName name="______________________BSG75">#REF!</definedName>
    <definedName name="______________________BTC1" localSheetId="2">#REF!</definedName>
    <definedName name="______________________BTC1">#REF!</definedName>
    <definedName name="______________________BTC10" localSheetId="2">#REF!</definedName>
    <definedName name="______________________BTC10">#REF!</definedName>
    <definedName name="______________________BTC11" localSheetId="2">#REF!</definedName>
    <definedName name="______________________BTC11">#REF!</definedName>
    <definedName name="______________________BTC12" localSheetId="2">#REF!</definedName>
    <definedName name="______________________BTC12">#REF!</definedName>
    <definedName name="______________________BTC13" localSheetId="2">#REF!</definedName>
    <definedName name="______________________BTC13">#REF!</definedName>
    <definedName name="______________________BTC14" localSheetId="2">#REF!</definedName>
    <definedName name="______________________BTC14">#REF!</definedName>
    <definedName name="______________________BTC15" localSheetId="2">#REF!</definedName>
    <definedName name="______________________BTC15">#REF!</definedName>
    <definedName name="______________________BTC16" localSheetId="2">#REF!</definedName>
    <definedName name="______________________BTC16">#REF!</definedName>
    <definedName name="______________________BTC17" localSheetId="2">#REF!</definedName>
    <definedName name="______________________BTC17">#REF!</definedName>
    <definedName name="______________________BTC18" localSheetId="2">#REF!</definedName>
    <definedName name="______________________BTC18">#REF!</definedName>
    <definedName name="______________________BTC19" localSheetId="2">#REF!</definedName>
    <definedName name="______________________BTC19">#REF!</definedName>
    <definedName name="______________________BTC2" localSheetId="2">#REF!</definedName>
    <definedName name="______________________BTC2">#REF!</definedName>
    <definedName name="______________________BTC20" localSheetId="2">#REF!</definedName>
    <definedName name="______________________BTC20">#REF!</definedName>
    <definedName name="______________________BTC21" localSheetId="2">#REF!</definedName>
    <definedName name="______________________BTC21">#REF!</definedName>
    <definedName name="______________________BTC22" localSheetId="2">#REF!</definedName>
    <definedName name="______________________BTC22">#REF!</definedName>
    <definedName name="______________________BTC23" localSheetId="2">#REF!</definedName>
    <definedName name="______________________BTC23">#REF!</definedName>
    <definedName name="______________________BTC24" localSheetId="2">#REF!</definedName>
    <definedName name="______________________BTC24">#REF!</definedName>
    <definedName name="______________________BTC3" localSheetId="2">#REF!</definedName>
    <definedName name="______________________BTC3">#REF!</definedName>
    <definedName name="______________________BTC4" localSheetId="2">#REF!</definedName>
    <definedName name="______________________BTC4">#REF!</definedName>
    <definedName name="______________________BTC5" localSheetId="2">#REF!</definedName>
    <definedName name="______________________BTC5">#REF!</definedName>
    <definedName name="______________________BTC6" localSheetId="2">#REF!</definedName>
    <definedName name="______________________BTC6">#REF!</definedName>
    <definedName name="______________________BTC7" localSheetId="2">#REF!</definedName>
    <definedName name="______________________BTC7">#REF!</definedName>
    <definedName name="______________________BTC8" localSheetId="2">#REF!</definedName>
    <definedName name="______________________BTC8">#REF!</definedName>
    <definedName name="______________________BTC9" localSheetId="2">#REF!</definedName>
    <definedName name="______________________BTC9">#REF!</definedName>
    <definedName name="______________________BTR1" localSheetId="2">#REF!</definedName>
    <definedName name="______________________BTR1">#REF!</definedName>
    <definedName name="______________________BTR10" localSheetId="2">#REF!</definedName>
    <definedName name="______________________BTR10">#REF!</definedName>
    <definedName name="______________________BTR11" localSheetId="2">#REF!</definedName>
    <definedName name="______________________BTR11">#REF!</definedName>
    <definedName name="______________________BTR12" localSheetId="2">#REF!</definedName>
    <definedName name="______________________BTR12">#REF!</definedName>
    <definedName name="______________________BTR13" localSheetId="2">#REF!</definedName>
    <definedName name="______________________BTR13">#REF!</definedName>
    <definedName name="______________________BTR14" localSheetId="2">#REF!</definedName>
    <definedName name="______________________BTR14">#REF!</definedName>
    <definedName name="______________________BTR15" localSheetId="2">#REF!</definedName>
    <definedName name="______________________BTR15">#REF!</definedName>
    <definedName name="______________________BTR16" localSheetId="2">#REF!</definedName>
    <definedName name="______________________BTR16">#REF!</definedName>
    <definedName name="______________________BTR17" localSheetId="2">#REF!</definedName>
    <definedName name="______________________BTR17">#REF!</definedName>
    <definedName name="______________________BTR18" localSheetId="2">#REF!</definedName>
    <definedName name="______________________BTR18">#REF!</definedName>
    <definedName name="______________________BTR19" localSheetId="2">#REF!</definedName>
    <definedName name="______________________BTR19">#REF!</definedName>
    <definedName name="______________________BTR2" localSheetId="2">#REF!</definedName>
    <definedName name="______________________BTR2">#REF!</definedName>
    <definedName name="______________________BTR20" localSheetId="2">#REF!</definedName>
    <definedName name="______________________BTR20">#REF!</definedName>
    <definedName name="______________________BTR21" localSheetId="2">#REF!</definedName>
    <definedName name="______________________BTR21">#REF!</definedName>
    <definedName name="______________________BTR22" localSheetId="2">#REF!</definedName>
    <definedName name="______________________BTR22">#REF!</definedName>
    <definedName name="______________________BTR23" localSheetId="2">#REF!</definedName>
    <definedName name="______________________BTR23">#REF!</definedName>
    <definedName name="______________________BTR24" localSheetId="2">#REF!</definedName>
    <definedName name="______________________BTR24">#REF!</definedName>
    <definedName name="______________________BTR3" localSheetId="2">#REF!</definedName>
    <definedName name="______________________BTR3">#REF!</definedName>
    <definedName name="______________________BTR4" localSheetId="2">#REF!</definedName>
    <definedName name="______________________BTR4">#REF!</definedName>
    <definedName name="______________________BTR5" localSheetId="2">#REF!</definedName>
    <definedName name="______________________BTR5">#REF!</definedName>
    <definedName name="______________________BTR6" localSheetId="2">#REF!</definedName>
    <definedName name="______________________BTR6">#REF!</definedName>
    <definedName name="______________________BTR7" localSheetId="2">#REF!</definedName>
    <definedName name="______________________BTR7">#REF!</definedName>
    <definedName name="______________________BTR8" localSheetId="2">#REF!</definedName>
    <definedName name="______________________BTR8">#REF!</definedName>
    <definedName name="______________________BTR9" localSheetId="2">#REF!</definedName>
    <definedName name="______________________BTR9">#REF!</definedName>
    <definedName name="______________________BTS1" localSheetId="2">#REF!</definedName>
    <definedName name="______________________BTS1">#REF!</definedName>
    <definedName name="______________________BTS10" localSheetId="2">#REF!</definedName>
    <definedName name="______________________BTS10">#REF!</definedName>
    <definedName name="______________________BTS11" localSheetId="2">#REF!</definedName>
    <definedName name="______________________BTS11">#REF!</definedName>
    <definedName name="______________________BTS12" localSheetId="2">#REF!</definedName>
    <definedName name="______________________BTS12">#REF!</definedName>
    <definedName name="______________________BTS13" localSheetId="2">#REF!</definedName>
    <definedName name="______________________BTS13">#REF!</definedName>
    <definedName name="______________________BTS14" localSheetId="2">#REF!</definedName>
    <definedName name="______________________BTS14">#REF!</definedName>
    <definedName name="______________________BTS15" localSheetId="2">#REF!</definedName>
    <definedName name="______________________BTS15">#REF!</definedName>
    <definedName name="______________________BTS16" localSheetId="2">#REF!</definedName>
    <definedName name="______________________BTS16">#REF!</definedName>
    <definedName name="______________________BTS17" localSheetId="2">#REF!</definedName>
    <definedName name="______________________BTS17">#REF!</definedName>
    <definedName name="______________________BTS18" localSheetId="2">#REF!</definedName>
    <definedName name="______________________BTS18">#REF!</definedName>
    <definedName name="______________________BTS19" localSheetId="2">#REF!</definedName>
    <definedName name="______________________BTS19">#REF!</definedName>
    <definedName name="______________________BTS2" localSheetId="2">#REF!</definedName>
    <definedName name="______________________BTS2">#REF!</definedName>
    <definedName name="______________________BTS20" localSheetId="2">#REF!</definedName>
    <definedName name="______________________BTS20">#REF!</definedName>
    <definedName name="______________________BTS21" localSheetId="2">#REF!</definedName>
    <definedName name="______________________BTS21">#REF!</definedName>
    <definedName name="______________________BTS22" localSheetId="2">#REF!</definedName>
    <definedName name="______________________BTS22">#REF!</definedName>
    <definedName name="______________________BTS23" localSheetId="2">#REF!</definedName>
    <definedName name="______________________BTS23">#REF!</definedName>
    <definedName name="______________________BTS24" localSheetId="2">#REF!</definedName>
    <definedName name="______________________BTS24">#REF!</definedName>
    <definedName name="______________________BTS3" localSheetId="2">#REF!</definedName>
    <definedName name="______________________BTS3">#REF!</definedName>
    <definedName name="______________________BTS4" localSheetId="2">#REF!</definedName>
    <definedName name="______________________BTS4">#REF!</definedName>
    <definedName name="______________________BTS5" localSheetId="2">#REF!</definedName>
    <definedName name="______________________BTS5">#REF!</definedName>
    <definedName name="______________________BTS6" localSheetId="2">#REF!</definedName>
    <definedName name="______________________BTS6">#REF!</definedName>
    <definedName name="______________________BTS7" localSheetId="2">#REF!</definedName>
    <definedName name="______________________BTS7">#REF!</definedName>
    <definedName name="______________________BTS8" localSheetId="2">#REF!</definedName>
    <definedName name="______________________BTS8">#REF!</definedName>
    <definedName name="______________________BTS9" localSheetId="2">#REF!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2">#REF!</definedName>
    <definedName name="______________________GBS11">#REF!</definedName>
    <definedName name="______________________GBS110" localSheetId="2">#REF!</definedName>
    <definedName name="______________________GBS110">#REF!</definedName>
    <definedName name="______________________GBS111" localSheetId="2">#REF!</definedName>
    <definedName name="______________________GBS111">#REF!</definedName>
    <definedName name="______________________GBS112" localSheetId="2">#REF!</definedName>
    <definedName name="______________________GBS112">#REF!</definedName>
    <definedName name="______________________GBS113" localSheetId="2">#REF!</definedName>
    <definedName name="______________________GBS113">#REF!</definedName>
    <definedName name="______________________GBS114" localSheetId="2">#REF!</definedName>
    <definedName name="______________________GBS114">#REF!</definedName>
    <definedName name="______________________GBS115" localSheetId="2">#REF!</definedName>
    <definedName name="______________________GBS115">#REF!</definedName>
    <definedName name="______________________GBS116" localSheetId="2">#REF!</definedName>
    <definedName name="______________________GBS116">#REF!</definedName>
    <definedName name="______________________GBS117" localSheetId="2">#REF!</definedName>
    <definedName name="______________________GBS117">#REF!</definedName>
    <definedName name="______________________GBS118" localSheetId="2">#REF!</definedName>
    <definedName name="______________________GBS118">#REF!</definedName>
    <definedName name="______________________GBS119" localSheetId="2">#REF!</definedName>
    <definedName name="______________________GBS119">#REF!</definedName>
    <definedName name="______________________GBS12" localSheetId="2">#REF!</definedName>
    <definedName name="______________________GBS12">#REF!</definedName>
    <definedName name="______________________GBS120" localSheetId="2">#REF!</definedName>
    <definedName name="______________________GBS120">#REF!</definedName>
    <definedName name="______________________GBS121" localSheetId="2">#REF!</definedName>
    <definedName name="______________________GBS121">#REF!</definedName>
    <definedName name="______________________GBS122" localSheetId="2">#REF!</definedName>
    <definedName name="______________________GBS122">#REF!</definedName>
    <definedName name="______________________GBS123" localSheetId="2">#REF!</definedName>
    <definedName name="______________________GBS123">#REF!</definedName>
    <definedName name="______________________GBS124" localSheetId="2">#REF!</definedName>
    <definedName name="______________________GBS124">#REF!</definedName>
    <definedName name="______________________GBS13" localSheetId="2">#REF!</definedName>
    <definedName name="______________________GBS13">#REF!</definedName>
    <definedName name="______________________GBS14" localSheetId="2">#REF!</definedName>
    <definedName name="______________________GBS14">#REF!</definedName>
    <definedName name="______________________GBS15" localSheetId="2">#REF!</definedName>
    <definedName name="______________________GBS15">#REF!</definedName>
    <definedName name="______________________GBS16" localSheetId="2">#REF!</definedName>
    <definedName name="______________________GBS16">#REF!</definedName>
    <definedName name="______________________GBS17" localSheetId="2">#REF!</definedName>
    <definedName name="______________________GBS17">#REF!</definedName>
    <definedName name="______________________GBS18" localSheetId="2">#REF!</definedName>
    <definedName name="______________________GBS18">#REF!</definedName>
    <definedName name="______________________GBS19" localSheetId="2">#REF!</definedName>
    <definedName name="______________________GBS19">#REF!</definedName>
    <definedName name="______________________GBS21" localSheetId="2">#REF!</definedName>
    <definedName name="______________________GBS21">#REF!</definedName>
    <definedName name="______________________GBS210" localSheetId="2">#REF!</definedName>
    <definedName name="______________________GBS210">#REF!</definedName>
    <definedName name="______________________GBS211" localSheetId="2">#REF!</definedName>
    <definedName name="______________________GBS211">#REF!</definedName>
    <definedName name="______________________GBS212" localSheetId="2">#REF!</definedName>
    <definedName name="______________________GBS212">#REF!</definedName>
    <definedName name="______________________GBS213" localSheetId="2">#REF!</definedName>
    <definedName name="______________________GBS213">#REF!</definedName>
    <definedName name="______________________GBS214" localSheetId="2">#REF!</definedName>
    <definedName name="______________________GBS214">#REF!</definedName>
    <definedName name="______________________GBS215" localSheetId="2">#REF!</definedName>
    <definedName name="______________________GBS215">#REF!</definedName>
    <definedName name="______________________GBS216" localSheetId="2">#REF!</definedName>
    <definedName name="______________________GBS216">#REF!</definedName>
    <definedName name="______________________GBS217" localSheetId="2">#REF!</definedName>
    <definedName name="______________________GBS217">#REF!</definedName>
    <definedName name="______________________GBS218" localSheetId="2">#REF!</definedName>
    <definedName name="______________________GBS218">#REF!</definedName>
    <definedName name="______________________GBS219" localSheetId="2">#REF!</definedName>
    <definedName name="______________________GBS219">#REF!</definedName>
    <definedName name="______________________GBS22" localSheetId="2">#REF!</definedName>
    <definedName name="______________________GBS22">#REF!</definedName>
    <definedName name="______________________GBS220" localSheetId="2">#REF!</definedName>
    <definedName name="______________________GBS220">#REF!</definedName>
    <definedName name="______________________GBS221" localSheetId="2">#REF!</definedName>
    <definedName name="______________________GBS221">#REF!</definedName>
    <definedName name="______________________GBS222" localSheetId="2">#REF!</definedName>
    <definedName name="______________________GBS222">#REF!</definedName>
    <definedName name="______________________GBS223" localSheetId="2">#REF!</definedName>
    <definedName name="______________________GBS223">#REF!</definedName>
    <definedName name="______________________GBS224" localSheetId="2">#REF!</definedName>
    <definedName name="______________________GBS224">#REF!</definedName>
    <definedName name="______________________GBS23" localSheetId="2">#REF!</definedName>
    <definedName name="______________________GBS23">#REF!</definedName>
    <definedName name="______________________GBS24" localSheetId="2">#REF!</definedName>
    <definedName name="______________________GBS24">#REF!</definedName>
    <definedName name="______________________GBS25" localSheetId="2">#REF!</definedName>
    <definedName name="______________________GBS25">#REF!</definedName>
    <definedName name="______________________GBS26" localSheetId="2">#REF!</definedName>
    <definedName name="______________________GBS26">#REF!</definedName>
    <definedName name="______________________GBS27" localSheetId="2">#REF!</definedName>
    <definedName name="______________________GBS27">#REF!</definedName>
    <definedName name="______________________GBS28" localSheetId="2">#REF!</definedName>
    <definedName name="______________________GBS28">#REF!</definedName>
    <definedName name="______________________GBS29" localSheetId="2">#REF!</definedName>
    <definedName name="______________________GBS29">#REF!</definedName>
    <definedName name="______________________imp1">[11]DATA_PRG!$H$245</definedName>
    <definedName name="______________________l1">[3]leads!$A$3:$E$108</definedName>
    <definedName name="______________________l12" localSheetId="2">#REF!</definedName>
    <definedName name="______________________l12">#REF!</definedName>
    <definedName name="______________________l2">[2]r!$F$29</definedName>
    <definedName name="______________________l3" localSheetId="2">#REF!</definedName>
    <definedName name="______________________l3">#REF!</definedName>
    <definedName name="______________________l4">[4]Sheet1!$W$2:$Y$103</definedName>
    <definedName name="______________________l5" localSheetId="2">#REF!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2">#REF!</definedName>
    <definedName name="______________________lj600">#REF!</definedName>
    <definedName name="______________________lj900" localSheetId="2">#REF!</definedName>
    <definedName name="______________________lj900">#REF!</definedName>
    <definedName name="______________________LL3" localSheetId="2">#REF!</definedName>
    <definedName name="______________________LL3">#REF!</definedName>
    <definedName name="______________________MA1" localSheetId="2">#REF!</definedName>
    <definedName name="______________________MA1">#REF!</definedName>
    <definedName name="______________________MA2" localSheetId="2">#REF!</definedName>
    <definedName name="______________________MA2">#REF!</definedName>
    <definedName name="______________________Met22" localSheetId="2">#REF!</definedName>
    <definedName name="______________________Met22">#REF!</definedName>
    <definedName name="______________________Met45" localSheetId="2">#REF!</definedName>
    <definedName name="______________________Met45">#REF!</definedName>
    <definedName name="______________________MEt55" localSheetId="2">#REF!</definedName>
    <definedName name="______________________MEt55">#REF!</definedName>
    <definedName name="______________________Met63" localSheetId="2">#REF!</definedName>
    <definedName name="______________________Met63">#REF!</definedName>
    <definedName name="______________________ML21" localSheetId="2">#REF!</definedName>
    <definedName name="______________________ML21">#REF!</definedName>
    <definedName name="______________________ML210" localSheetId="2">#REF!</definedName>
    <definedName name="______________________ML210">#REF!</definedName>
    <definedName name="______________________ML211" localSheetId="2">#REF!</definedName>
    <definedName name="______________________ML211">#REF!</definedName>
    <definedName name="______________________ML212" localSheetId="2">#REF!</definedName>
    <definedName name="______________________ML212">#REF!</definedName>
    <definedName name="______________________ML213" localSheetId="2">#REF!</definedName>
    <definedName name="______________________ML213">#REF!</definedName>
    <definedName name="______________________ML214" localSheetId="2">#REF!</definedName>
    <definedName name="______________________ML214">#REF!</definedName>
    <definedName name="______________________ML215" localSheetId="2">#REF!</definedName>
    <definedName name="______________________ML215">#REF!</definedName>
    <definedName name="______________________ML216" localSheetId="2">#REF!</definedName>
    <definedName name="______________________ML216">#REF!</definedName>
    <definedName name="______________________ML217" localSheetId="2">#REF!</definedName>
    <definedName name="______________________ML217">#REF!</definedName>
    <definedName name="______________________ML218" localSheetId="2">#REF!</definedName>
    <definedName name="______________________ML218">#REF!</definedName>
    <definedName name="______________________ML219" localSheetId="2">#REF!</definedName>
    <definedName name="______________________ML219">#REF!</definedName>
    <definedName name="______________________ML22" localSheetId="2">#REF!</definedName>
    <definedName name="______________________ML22">#REF!</definedName>
    <definedName name="______________________ML220" localSheetId="2">#REF!</definedName>
    <definedName name="______________________ML220">#REF!</definedName>
    <definedName name="______________________ML221" localSheetId="2">#REF!</definedName>
    <definedName name="______________________ML221">#REF!</definedName>
    <definedName name="______________________ML222" localSheetId="2">#REF!</definedName>
    <definedName name="______________________ML222">#REF!</definedName>
    <definedName name="______________________ML223" localSheetId="2">#REF!</definedName>
    <definedName name="______________________ML223">#REF!</definedName>
    <definedName name="______________________ML224" localSheetId="2">#REF!</definedName>
    <definedName name="______________________ML224">#REF!</definedName>
    <definedName name="______________________ML23" localSheetId="2">#REF!</definedName>
    <definedName name="______________________ML23">#REF!</definedName>
    <definedName name="______________________ML24" localSheetId="2">#REF!</definedName>
    <definedName name="______________________ML24">#REF!</definedName>
    <definedName name="______________________ML25" localSheetId="2">#REF!</definedName>
    <definedName name="______________________ML25">#REF!</definedName>
    <definedName name="______________________ML26" localSheetId="2">#REF!</definedName>
    <definedName name="______________________ML26">#REF!</definedName>
    <definedName name="______________________ML27" localSheetId="2">#REF!</definedName>
    <definedName name="______________________ML27">#REF!</definedName>
    <definedName name="______________________ML28" localSheetId="2">#REF!</definedName>
    <definedName name="______________________ML28">#REF!</definedName>
    <definedName name="______________________ML29" localSheetId="2">#REF!</definedName>
    <definedName name="______________________ML29">#REF!</definedName>
    <definedName name="______________________ML31" localSheetId="2">#REF!</definedName>
    <definedName name="______________________ML31">#REF!</definedName>
    <definedName name="______________________ML310" localSheetId="2">#REF!</definedName>
    <definedName name="______________________ML310">#REF!</definedName>
    <definedName name="______________________ML311" localSheetId="2">#REF!</definedName>
    <definedName name="______________________ML311">#REF!</definedName>
    <definedName name="______________________ML312" localSheetId="2">#REF!</definedName>
    <definedName name="______________________ML312">#REF!</definedName>
    <definedName name="______________________ML313" localSheetId="2">#REF!</definedName>
    <definedName name="______________________ML313">#REF!</definedName>
    <definedName name="______________________ML314" localSheetId="2">#REF!</definedName>
    <definedName name="______________________ML314">#REF!</definedName>
    <definedName name="______________________ML315" localSheetId="2">#REF!</definedName>
    <definedName name="______________________ML315">#REF!</definedName>
    <definedName name="______________________ML316" localSheetId="2">#REF!</definedName>
    <definedName name="______________________ML316">#REF!</definedName>
    <definedName name="______________________ML317" localSheetId="2">#REF!</definedName>
    <definedName name="______________________ML317">#REF!</definedName>
    <definedName name="______________________ML318" localSheetId="2">#REF!</definedName>
    <definedName name="______________________ML318">#REF!</definedName>
    <definedName name="______________________ML319" localSheetId="2">#REF!</definedName>
    <definedName name="______________________ML319">#REF!</definedName>
    <definedName name="______________________ML32" localSheetId="2">#REF!</definedName>
    <definedName name="______________________ML32">#REF!</definedName>
    <definedName name="______________________ML320" localSheetId="2">#REF!</definedName>
    <definedName name="______________________ML320">#REF!</definedName>
    <definedName name="______________________ML321" localSheetId="2">#REF!</definedName>
    <definedName name="______________________ML321">#REF!</definedName>
    <definedName name="______________________ML322" localSheetId="2">#REF!</definedName>
    <definedName name="______________________ML322">#REF!</definedName>
    <definedName name="______________________ML323" localSheetId="2">#REF!</definedName>
    <definedName name="______________________ML323">#REF!</definedName>
    <definedName name="______________________ML324" localSheetId="2">#REF!</definedName>
    <definedName name="______________________ML324">#REF!</definedName>
    <definedName name="______________________ML33" localSheetId="2">#REF!</definedName>
    <definedName name="______________________ML33">#REF!</definedName>
    <definedName name="______________________ML34" localSheetId="2">#REF!</definedName>
    <definedName name="______________________ML34">#REF!</definedName>
    <definedName name="______________________ML35" localSheetId="2">#REF!</definedName>
    <definedName name="______________________ML35">#REF!</definedName>
    <definedName name="______________________ML36" localSheetId="2">#REF!</definedName>
    <definedName name="______________________ML36">#REF!</definedName>
    <definedName name="______________________ML37" localSheetId="2">#REF!</definedName>
    <definedName name="______________________ML37">#REF!</definedName>
    <definedName name="______________________ML38" localSheetId="2">#REF!</definedName>
    <definedName name="______________________ML38">#REF!</definedName>
    <definedName name="______________________ML39" localSheetId="2">#REF!</definedName>
    <definedName name="______________________ML39">#REF!</definedName>
    <definedName name="______________________ML7" localSheetId="2">#REF!</definedName>
    <definedName name="______________________ML7">#REF!</definedName>
    <definedName name="______________________ML8" localSheetId="2">#REF!</definedName>
    <definedName name="______________________ML8">#REF!</definedName>
    <definedName name="______________________ML9" localSheetId="2">#REF!</definedName>
    <definedName name="______________________ML9">#REF!</definedName>
    <definedName name="______________________mm1">[6]r!$F$4</definedName>
    <definedName name="______________________mm1000" localSheetId="2">#REF!</definedName>
    <definedName name="______________________mm1000">#REF!</definedName>
    <definedName name="______________________mm11">[2]r!$F$4</definedName>
    <definedName name="______________________mm111">[5]r!$F$4</definedName>
    <definedName name="______________________mm600" localSheetId="2">#REF!</definedName>
    <definedName name="______________________mm600">#REF!</definedName>
    <definedName name="______________________mm800" localSheetId="2">#REF!</definedName>
    <definedName name="______________________mm800">#REF!</definedName>
    <definedName name="______________________PC1" localSheetId="2">#REF!</definedName>
    <definedName name="______________________PC1">#REF!</definedName>
    <definedName name="______________________PC10" localSheetId="2">#REF!</definedName>
    <definedName name="______________________PC10">#REF!</definedName>
    <definedName name="______________________PC11" localSheetId="2">#REF!</definedName>
    <definedName name="______________________PC11">#REF!</definedName>
    <definedName name="______________________PC12" localSheetId="2">#REF!</definedName>
    <definedName name="______________________PC12">#REF!</definedName>
    <definedName name="______________________PC13" localSheetId="2">#REF!</definedName>
    <definedName name="______________________PC13">#REF!</definedName>
    <definedName name="______________________PC14" localSheetId="2">#REF!</definedName>
    <definedName name="______________________PC14">#REF!</definedName>
    <definedName name="______________________PC15" localSheetId="2">#REF!</definedName>
    <definedName name="______________________PC15">#REF!</definedName>
    <definedName name="______________________PC16" localSheetId="2">#REF!</definedName>
    <definedName name="______________________PC16">#REF!</definedName>
    <definedName name="______________________PC17" localSheetId="2">#REF!</definedName>
    <definedName name="______________________PC17">#REF!</definedName>
    <definedName name="______________________PC18" localSheetId="2">#REF!</definedName>
    <definedName name="______________________PC18">#REF!</definedName>
    <definedName name="______________________PC19" localSheetId="2">#REF!</definedName>
    <definedName name="______________________PC19">#REF!</definedName>
    <definedName name="______________________pc2" localSheetId="2">#REF!</definedName>
    <definedName name="______________________pc2">#REF!</definedName>
    <definedName name="______________________PC21" localSheetId="2">#REF!</definedName>
    <definedName name="______________________PC21">#REF!</definedName>
    <definedName name="______________________PC22" localSheetId="2">#REF!</definedName>
    <definedName name="______________________PC22">#REF!</definedName>
    <definedName name="______________________PC23" localSheetId="2">#REF!</definedName>
    <definedName name="______________________PC23">#REF!</definedName>
    <definedName name="______________________PC24" localSheetId="2">#REF!</definedName>
    <definedName name="______________________PC24">#REF!</definedName>
    <definedName name="______________________PC3" localSheetId="2">#REF!</definedName>
    <definedName name="______________________PC3">#REF!</definedName>
    <definedName name="______________________PC4" localSheetId="2">#REF!</definedName>
    <definedName name="______________________PC4">#REF!</definedName>
    <definedName name="______________________PC5" localSheetId="2">#REF!</definedName>
    <definedName name="______________________PC5">#REF!</definedName>
    <definedName name="______________________PC6" localSheetId="2">#REF!</definedName>
    <definedName name="______________________PC6">#REF!</definedName>
    <definedName name="______________________pc600" localSheetId="2">#REF!</definedName>
    <definedName name="______________________pc600">#REF!</definedName>
    <definedName name="______________________PC7" localSheetId="2">#REF!</definedName>
    <definedName name="______________________PC7">#REF!</definedName>
    <definedName name="______________________PC8" localSheetId="2">#REF!</definedName>
    <definedName name="______________________PC8">#REF!</definedName>
    <definedName name="______________________PC9" localSheetId="2">#REF!</definedName>
    <definedName name="______________________PC9">#REF!</definedName>
    <definedName name="______________________pc900" localSheetId="2">#REF!</definedName>
    <definedName name="______________________pc900">#REF!</definedName>
    <definedName name="______________________pla4">[12]DATA_PRG!$H$269</definedName>
    <definedName name="______________________pv2" localSheetId="2">#REF!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2">#REF!</definedName>
    <definedName name="______________________var1">#REF!</definedName>
    <definedName name="______________________var4" localSheetId="2">#REF!</definedName>
    <definedName name="______________________var4">#REF!</definedName>
    <definedName name="_____________________bla1">[1]leads!$H$7</definedName>
    <definedName name="_____________________BSG100" localSheetId="2">#REF!</definedName>
    <definedName name="_____________________BSG100">#REF!</definedName>
    <definedName name="_____________________BSG150" localSheetId="2">#REF!</definedName>
    <definedName name="_____________________BSG150">#REF!</definedName>
    <definedName name="_____________________BSG5" localSheetId="2">#REF!</definedName>
    <definedName name="_____________________BSG5">#REF!</definedName>
    <definedName name="_____________________BSG75" localSheetId="2">#REF!</definedName>
    <definedName name="_____________________BSG75">#REF!</definedName>
    <definedName name="_____________________BTC1" localSheetId="2">#REF!</definedName>
    <definedName name="_____________________BTC1">#REF!</definedName>
    <definedName name="_____________________BTC10" localSheetId="2">#REF!</definedName>
    <definedName name="_____________________BTC10">#REF!</definedName>
    <definedName name="_____________________BTC11" localSheetId="2">#REF!</definedName>
    <definedName name="_____________________BTC11">#REF!</definedName>
    <definedName name="_____________________BTC12" localSheetId="2">#REF!</definedName>
    <definedName name="_____________________BTC12">#REF!</definedName>
    <definedName name="_____________________BTC13" localSheetId="2">#REF!</definedName>
    <definedName name="_____________________BTC13">#REF!</definedName>
    <definedName name="_____________________BTC14" localSheetId="2">#REF!</definedName>
    <definedName name="_____________________BTC14">#REF!</definedName>
    <definedName name="_____________________BTC15" localSheetId="2">#REF!</definedName>
    <definedName name="_____________________BTC15">#REF!</definedName>
    <definedName name="_____________________BTC16" localSheetId="2">#REF!</definedName>
    <definedName name="_____________________BTC16">#REF!</definedName>
    <definedName name="_____________________BTC17" localSheetId="2">#REF!</definedName>
    <definedName name="_____________________BTC17">#REF!</definedName>
    <definedName name="_____________________BTC18" localSheetId="2">#REF!</definedName>
    <definedName name="_____________________BTC18">#REF!</definedName>
    <definedName name="_____________________BTC19" localSheetId="2">#REF!</definedName>
    <definedName name="_____________________BTC19">#REF!</definedName>
    <definedName name="_____________________BTC2" localSheetId="2">#REF!</definedName>
    <definedName name="_____________________BTC2">#REF!</definedName>
    <definedName name="_____________________BTC20" localSheetId="2">#REF!</definedName>
    <definedName name="_____________________BTC20">#REF!</definedName>
    <definedName name="_____________________BTC21" localSheetId="2">#REF!</definedName>
    <definedName name="_____________________BTC21">#REF!</definedName>
    <definedName name="_____________________BTC22" localSheetId="2">#REF!</definedName>
    <definedName name="_____________________BTC22">#REF!</definedName>
    <definedName name="_____________________BTC23" localSheetId="2">#REF!</definedName>
    <definedName name="_____________________BTC23">#REF!</definedName>
    <definedName name="_____________________BTC24" localSheetId="2">#REF!</definedName>
    <definedName name="_____________________BTC24">#REF!</definedName>
    <definedName name="_____________________BTC3" localSheetId="2">#REF!</definedName>
    <definedName name="_____________________BTC3">#REF!</definedName>
    <definedName name="_____________________BTC4" localSheetId="2">#REF!</definedName>
    <definedName name="_____________________BTC4">#REF!</definedName>
    <definedName name="_____________________BTC5" localSheetId="2">#REF!</definedName>
    <definedName name="_____________________BTC5">#REF!</definedName>
    <definedName name="_____________________BTC6" localSheetId="2">#REF!</definedName>
    <definedName name="_____________________BTC6">#REF!</definedName>
    <definedName name="_____________________BTC7" localSheetId="2">#REF!</definedName>
    <definedName name="_____________________BTC7">#REF!</definedName>
    <definedName name="_____________________BTC8" localSheetId="2">#REF!</definedName>
    <definedName name="_____________________BTC8">#REF!</definedName>
    <definedName name="_____________________BTC9" localSheetId="2">#REF!</definedName>
    <definedName name="_____________________BTC9">#REF!</definedName>
    <definedName name="_____________________BTR1" localSheetId="2">#REF!</definedName>
    <definedName name="_____________________BTR1">#REF!</definedName>
    <definedName name="_____________________BTR10" localSheetId="2">#REF!</definedName>
    <definedName name="_____________________BTR10">#REF!</definedName>
    <definedName name="_____________________BTR11" localSheetId="2">#REF!</definedName>
    <definedName name="_____________________BTR11">#REF!</definedName>
    <definedName name="_____________________BTR12" localSheetId="2">#REF!</definedName>
    <definedName name="_____________________BTR12">#REF!</definedName>
    <definedName name="_____________________BTR13" localSheetId="2">#REF!</definedName>
    <definedName name="_____________________BTR13">#REF!</definedName>
    <definedName name="_____________________BTR14" localSheetId="2">#REF!</definedName>
    <definedName name="_____________________BTR14">#REF!</definedName>
    <definedName name="_____________________BTR15" localSheetId="2">#REF!</definedName>
    <definedName name="_____________________BTR15">#REF!</definedName>
    <definedName name="_____________________BTR16" localSheetId="2">#REF!</definedName>
    <definedName name="_____________________BTR16">#REF!</definedName>
    <definedName name="_____________________BTR17" localSheetId="2">#REF!</definedName>
    <definedName name="_____________________BTR17">#REF!</definedName>
    <definedName name="_____________________BTR18" localSheetId="2">#REF!</definedName>
    <definedName name="_____________________BTR18">#REF!</definedName>
    <definedName name="_____________________BTR19" localSheetId="2">#REF!</definedName>
    <definedName name="_____________________BTR19">#REF!</definedName>
    <definedName name="_____________________BTR2" localSheetId="2">#REF!</definedName>
    <definedName name="_____________________BTR2">#REF!</definedName>
    <definedName name="_____________________BTR20" localSheetId="2">#REF!</definedName>
    <definedName name="_____________________BTR20">#REF!</definedName>
    <definedName name="_____________________BTR21" localSheetId="2">#REF!</definedName>
    <definedName name="_____________________BTR21">#REF!</definedName>
    <definedName name="_____________________BTR22" localSheetId="2">#REF!</definedName>
    <definedName name="_____________________BTR22">#REF!</definedName>
    <definedName name="_____________________BTR23" localSheetId="2">#REF!</definedName>
    <definedName name="_____________________BTR23">#REF!</definedName>
    <definedName name="_____________________BTR24" localSheetId="2">#REF!</definedName>
    <definedName name="_____________________BTR24">#REF!</definedName>
    <definedName name="_____________________BTR3" localSheetId="2">#REF!</definedName>
    <definedName name="_____________________BTR3">#REF!</definedName>
    <definedName name="_____________________BTR4" localSheetId="2">#REF!</definedName>
    <definedName name="_____________________BTR4">#REF!</definedName>
    <definedName name="_____________________BTR5" localSheetId="2">#REF!</definedName>
    <definedName name="_____________________BTR5">#REF!</definedName>
    <definedName name="_____________________BTR6" localSheetId="2">#REF!</definedName>
    <definedName name="_____________________BTR6">#REF!</definedName>
    <definedName name="_____________________BTR7" localSheetId="2">#REF!</definedName>
    <definedName name="_____________________BTR7">#REF!</definedName>
    <definedName name="_____________________BTR8" localSheetId="2">#REF!</definedName>
    <definedName name="_____________________BTR8">#REF!</definedName>
    <definedName name="_____________________BTR9" localSheetId="2">#REF!</definedName>
    <definedName name="_____________________BTR9">#REF!</definedName>
    <definedName name="_____________________BTS1" localSheetId="2">#REF!</definedName>
    <definedName name="_____________________BTS1">#REF!</definedName>
    <definedName name="_____________________BTS10" localSheetId="2">#REF!</definedName>
    <definedName name="_____________________BTS10">#REF!</definedName>
    <definedName name="_____________________BTS11" localSheetId="2">#REF!</definedName>
    <definedName name="_____________________BTS11">#REF!</definedName>
    <definedName name="_____________________BTS12" localSheetId="2">#REF!</definedName>
    <definedName name="_____________________BTS12">#REF!</definedName>
    <definedName name="_____________________BTS13" localSheetId="2">#REF!</definedName>
    <definedName name="_____________________BTS13">#REF!</definedName>
    <definedName name="_____________________BTS14" localSheetId="2">#REF!</definedName>
    <definedName name="_____________________BTS14">#REF!</definedName>
    <definedName name="_____________________BTS15" localSheetId="2">#REF!</definedName>
    <definedName name="_____________________BTS15">#REF!</definedName>
    <definedName name="_____________________BTS16" localSheetId="2">#REF!</definedName>
    <definedName name="_____________________BTS16">#REF!</definedName>
    <definedName name="_____________________BTS17" localSheetId="2">#REF!</definedName>
    <definedName name="_____________________BTS17">#REF!</definedName>
    <definedName name="_____________________BTS18" localSheetId="2">#REF!</definedName>
    <definedName name="_____________________BTS18">#REF!</definedName>
    <definedName name="_____________________BTS19" localSheetId="2">#REF!</definedName>
    <definedName name="_____________________BTS19">#REF!</definedName>
    <definedName name="_____________________BTS2" localSheetId="2">#REF!</definedName>
    <definedName name="_____________________BTS2">#REF!</definedName>
    <definedName name="_____________________BTS20" localSheetId="2">#REF!</definedName>
    <definedName name="_____________________BTS20">#REF!</definedName>
    <definedName name="_____________________BTS21" localSheetId="2">#REF!</definedName>
    <definedName name="_____________________BTS21">#REF!</definedName>
    <definedName name="_____________________BTS22" localSheetId="2">#REF!</definedName>
    <definedName name="_____________________BTS22">#REF!</definedName>
    <definedName name="_____________________BTS23" localSheetId="2">#REF!</definedName>
    <definedName name="_____________________BTS23">#REF!</definedName>
    <definedName name="_____________________BTS24" localSheetId="2">#REF!</definedName>
    <definedName name="_____________________BTS24">#REF!</definedName>
    <definedName name="_____________________BTS3" localSheetId="2">#REF!</definedName>
    <definedName name="_____________________BTS3">#REF!</definedName>
    <definedName name="_____________________BTS4" localSheetId="2">#REF!</definedName>
    <definedName name="_____________________BTS4">#REF!</definedName>
    <definedName name="_____________________BTS5" localSheetId="2">#REF!</definedName>
    <definedName name="_____________________BTS5">#REF!</definedName>
    <definedName name="_____________________BTS6" localSheetId="2">#REF!</definedName>
    <definedName name="_____________________BTS6">#REF!</definedName>
    <definedName name="_____________________BTS7" localSheetId="2">#REF!</definedName>
    <definedName name="_____________________BTS7">#REF!</definedName>
    <definedName name="_____________________BTS8" localSheetId="2">#REF!</definedName>
    <definedName name="_____________________BTS8">#REF!</definedName>
    <definedName name="_____________________BTS9" localSheetId="2">#REF!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2">#REF!</definedName>
    <definedName name="_____________________GBS11">#REF!</definedName>
    <definedName name="_____________________GBS110" localSheetId="2">#REF!</definedName>
    <definedName name="_____________________GBS110">#REF!</definedName>
    <definedName name="_____________________GBS111" localSheetId="2">#REF!</definedName>
    <definedName name="_____________________GBS111">#REF!</definedName>
    <definedName name="_____________________GBS112" localSheetId="2">#REF!</definedName>
    <definedName name="_____________________GBS112">#REF!</definedName>
    <definedName name="_____________________GBS113" localSheetId="2">#REF!</definedName>
    <definedName name="_____________________GBS113">#REF!</definedName>
    <definedName name="_____________________GBS114" localSheetId="2">#REF!</definedName>
    <definedName name="_____________________GBS114">#REF!</definedName>
    <definedName name="_____________________GBS115" localSheetId="2">#REF!</definedName>
    <definedName name="_____________________GBS115">#REF!</definedName>
    <definedName name="_____________________GBS116" localSheetId="2">#REF!</definedName>
    <definedName name="_____________________GBS116">#REF!</definedName>
    <definedName name="_____________________GBS117" localSheetId="2">#REF!</definedName>
    <definedName name="_____________________GBS117">#REF!</definedName>
    <definedName name="_____________________GBS118" localSheetId="2">#REF!</definedName>
    <definedName name="_____________________GBS118">#REF!</definedName>
    <definedName name="_____________________GBS119" localSheetId="2">#REF!</definedName>
    <definedName name="_____________________GBS119">#REF!</definedName>
    <definedName name="_____________________GBS12" localSheetId="2">#REF!</definedName>
    <definedName name="_____________________GBS12">#REF!</definedName>
    <definedName name="_____________________GBS120" localSheetId="2">#REF!</definedName>
    <definedName name="_____________________GBS120">#REF!</definedName>
    <definedName name="_____________________GBS121" localSheetId="2">#REF!</definedName>
    <definedName name="_____________________GBS121">#REF!</definedName>
    <definedName name="_____________________GBS122" localSheetId="2">#REF!</definedName>
    <definedName name="_____________________GBS122">#REF!</definedName>
    <definedName name="_____________________GBS123" localSheetId="2">#REF!</definedName>
    <definedName name="_____________________GBS123">#REF!</definedName>
    <definedName name="_____________________GBS124" localSheetId="2">#REF!</definedName>
    <definedName name="_____________________GBS124">#REF!</definedName>
    <definedName name="_____________________GBS13" localSheetId="2">#REF!</definedName>
    <definedName name="_____________________GBS13">#REF!</definedName>
    <definedName name="_____________________GBS14" localSheetId="2">#REF!</definedName>
    <definedName name="_____________________GBS14">#REF!</definedName>
    <definedName name="_____________________GBS15" localSheetId="2">#REF!</definedName>
    <definedName name="_____________________GBS15">#REF!</definedName>
    <definedName name="_____________________GBS16" localSheetId="2">#REF!</definedName>
    <definedName name="_____________________GBS16">#REF!</definedName>
    <definedName name="_____________________GBS17" localSheetId="2">#REF!</definedName>
    <definedName name="_____________________GBS17">#REF!</definedName>
    <definedName name="_____________________GBS18" localSheetId="2">#REF!</definedName>
    <definedName name="_____________________GBS18">#REF!</definedName>
    <definedName name="_____________________GBS19" localSheetId="2">#REF!</definedName>
    <definedName name="_____________________GBS19">#REF!</definedName>
    <definedName name="_____________________GBS21" localSheetId="2">#REF!</definedName>
    <definedName name="_____________________GBS21">#REF!</definedName>
    <definedName name="_____________________GBS210" localSheetId="2">#REF!</definedName>
    <definedName name="_____________________GBS210">#REF!</definedName>
    <definedName name="_____________________GBS211" localSheetId="2">#REF!</definedName>
    <definedName name="_____________________GBS211">#REF!</definedName>
    <definedName name="_____________________GBS212" localSheetId="2">#REF!</definedName>
    <definedName name="_____________________GBS212">#REF!</definedName>
    <definedName name="_____________________GBS213" localSheetId="2">#REF!</definedName>
    <definedName name="_____________________GBS213">#REF!</definedName>
    <definedName name="_____________________GBS214" localSheetId="2">#REF!</definedName>
    <definedName name="_____________________GBS214">#REF!</definedName>
    <definedName name="_____________________GBS215" localSheetId="2">#REF!</definedName>
    <definedName name="_____________________GBS215">#REF!</definedName>
    <definedName name="_____________________GBS216" localSheetId="2">#REF!</definedName>
    <definedName name="_____________________GBS216">#REF!</definedName>
    <definedName name="_____________________GBS217" localSheetId="2">#REF!</definedName>
    <definedName name="_____________________GBS217">#REF!</definedName>
    <definedName name="_____________________GBS218" localSheetId="2">#REF!</definedName>
    <definedName name="_____________________GBS218">#REF!</definedName>
    <definedName name="_____________________GBS219" localSheetId="2">#REF!</definedName>
    <definedName name="_____________________GBS219">#REF!</definedName>
    <definedName name="_____________________GBS22" localSheetId="2">#REF!</definedName>
    <definedName name="_____________________GBS22">#REF!</definedName>
    <definedName name="_____________________GBS220" localSheetId="2">#REF!</definedName>
    <definedName name="_____________________GBS220">#REF!</definedName>
    <definedName name="_____________________GBS221" localSheetId="2">#REF!</definedName>
    <definedName name="_____________________GBS221">#REF!</definedName>
    <definedName name="_____________________GBS222" localSheetId="2">#REF!</definedName>
    <definedName name="_____________________GBS222">#REF!</definedName>
    <definedName name="_____________________GBS223" localSheetId="2">#REF!</definedName>
    <definedName name="_____________________GBS223">#REF!</definedName>
    <definedName name="_____________________GBS224" localSheetId="2">#REF!</definedName>
    <definedName name="_____________________GBS224">#REF!</definedName>
    <definedName name="_____________________GBS23" localSheetId="2">#REF!</definedName>
    <definedName name="_____________________GBS23">#REF!</definedName>
    <definedName name="_____________________GBS24" localSheetId="2">#REF!</definedName>
    <definedName name="_____________________GBS24">#REF!</definedName>
    <definedName name="_____________________GBS25" localSheetId="2">#REF!</definedName>
    <definedName name="_____________________GBS25">#REF!</definedName>
    <definedName name="_____________________GBS26" localSheetId="2">#REF!</definedName>
    <definedName name="_____________________GBS26">#REF!</definedName>
    <definedName name="_____________________GBS27" localSheetId="2">#REF!</definedName>
    <definedName name="_____________________GBS27">#REF!</definedName>
    <definedName name="_____________________GBS28" localSheetId="2">#REF!</definedName>
    <definedName name="_____________________GBS28">#REF!</definedName>
    <definedName name="_____________________GBS29" localSheetId="2">#REF!</definedName>
    <definedName name="_____________________GBS29">#REF!</definedName>
    <definedName name="_____________________imp1">[11]DATA_PRG!$H$245</definedName>
    <definedName name="_____________________l1">[3]leads!$A$3:$E$108</definedName>
    <definedName name="_____________________l12" localSheetId="2">#REF!</definedName>
    <definedName name="_____________________l12">#REF!</definedName>
    <definedName name="_____________________l2">[2]r!$F$29</definedName>
    <definedName name="_____________________l3" localSheetId="2">#REF!</definedName>
    <definedName name="_____________________l3">#REF!</definedName>
    <definedName name="_____________________l4">[4]Sheet1!$W$2:$Y$103</definedName>
    <definedName name="_____________________l5" localSheetId="2">#REF!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2">#REF!</definedName>
    <definedName name="_____________________lj600">#REF!</definedName>
    <definedName name="_____________________lj900" localSheetId="2">#REF!</definedName>
    <definedName name="_____________________lj900">#REF!</definedName>
    <definedName name="_____________________LL3" localSheetId="2">#REF!</definedName>
    <definedName name="_____________________LL3">#REF!</definedName>
    <definedName name="_____________________LSO24" localSheetId="2">[10]Lead!#REF!</definedName>
    <definedName name="_____________________LSO24">[10]Lead!#REF!</definedName>
    <definedName name="_____________________MA1" localSheetId="2">#REF!</definedName>
    <definedName name="_____________________MA1">#REF!</definedName>
    <definedName name="_____________________MA2" localSheetId="2">#REF!</definedName>
    <definedName name="_____________________MA2">#REF!</definedName>
    <definedName name="_____________________Met22" localSheetId="2">#REF!</definedName>
    <definedName name="_____________________Met22">#REF!</definedName>
    <definedName name="_____________________Met45" localSheetId="2">#REF!</definedName>
    <definedName name="_____________________Met45">#REF!</definedName>
    <definedName name="_____________________MEt55" localSheetId="2">#REF!</definedName>
    <definedName name="_____________________MEt55">#REF!</definedName>
    <definedName name="_____________________Met63" localSheetId="2">#REF!</definedName>
    <definedName name="_____________________Met63">#REF!</definedName>
    <definedName name="_____________________ML21" localSheetId="2">#REF!</definedName>
    <definedName name="_____________________ML21">#REF!</definedName>
    <definedName name="_____________________ML210" localSheetId="2">#REF!</definedName>
    <definedName name="_____________________ML210">#REF!</definedName>
    <definedName name="_____________________ML211" localSheetId="2">#REF!</definedName>
    <definedName name="_____________________ML211">#REF!</definedName>
    <definedName name="_____________________ML212" localSheetId="2">#REF!</definedName>
    <definedName name="_____________________ML212">#REF!</definedName>
    <definedName name="_____________________ML213" localSheetId="2">#REF!</definedName>
    <definedName name="_____________________ML213">#REF!</definedName>
    <definedName name="_____________________ML214" localSheetId="2">#REF!</definedName>
    <definedName name="_____________________ML214">#REF!</definedName>
    <definedName name="_____________________ML215" localSheetId="2">#REF!</definedName>
    <definedName name="_____________________ML215">#REF!</definedName>
    <definedName name="_____________________ML216" localSheetId="2">#REF!</definedName>
    <definedName name="_____________________ML216">#REF!</definedName>
    <definedName name="_____________________ML217" localSheetId="2">#REF!</definedName>
    <definedName name="_____________________ML217">#REF!</definedName>
    <definedName name="_____________________ML218" localSheetId="2">#REF!</definedName>
    <definedName name="_____________________ML218">#REF!</definedName>
    <definedName name="_____________________ML219" localSheetId="2">#REF!</definedName>
    <definedName name="_____________________ML219">#REF!</definedName>
    <definedName name="_____________________ML22" localSheetId="2">#REF!</definedName>
    <definedName name="_____________________ML22">#REF!</definedName>
    <definedName name="_____________________ML220" localSheetId="2">#REF!</definedName>
    <definedName name="_____________________ML220">#REF!</definedName>
    <definedName name="_____________________ML221" localSheetId="2">#REF!</definedName>
    <definedName name="_____________________ML221">#REF!</definedName>
    <definedName name="_____________________ML222" localSheetId="2">#REF!</definedName>
    <definedName name="_____________________ML222">#REF!</definedName>
    <definedName name="_____________________ML223" localSheetId="2">#REF!</definedName>
    <definedName name="_____________________ML223">#REF!</definedName>
    <definedName name="_____________________ML224" localSheetId="2">#REF!</definedName>
    <definedName name="_____________________ML224">#REF!</definedName>
    <definedName name="_____________________ML23" localSheetId="2">#REF!</definedName>
    <definedName name="_____________________ML23">#REF!</definedName>
    <definedName name="_____________________ML24" localSheetId="2">#REF!</definedName>
    <definedName name="_____________________ML24">#REF!</definedName>
    <definedName name="_____________________ML25" localSheetId="2">#REF!</definedName>
    <definedName name="_____________________ML25">#REF!</definedName>
    <definedName name="_____________________ML26" localSheetId="2">#REF!</definedName>
    <definedName name="_____________________ML26">#REF!</definedName>
    <definedName name="_____________________ML27" localSheetId="2">#REF!</definedName>
    <definedName name="_____________________ML27">#REF!</definedName>
    <definedName name="_____________________ML28" localSheetId="2">#REF!</definedName>
    <definedName name="_____________________ML28">#REF!</definedName>
    <definedName name="_____________________ML29" localSheetId="2">#REF!</definedName>
    <definedName name="_____________________ML29">#REF!</definedName>
    <definedName name="_____________________ML31" localSheetId="2">#REF!</definedName>
    <definedName name="_____________________ML31">#REF!</definedName>
    <definedName name="_____________________ML310" localSheetId="2">#REF!</definedName>
    <definedName name="_____________________ML310">#REF!</definedName>
    <definedName name="_____________________ML311" localSheetId="2">#REF!</definedName>
    <definedName name="_____________________ML311">#REF!</definedName>
    <definedName name="_____________________ML312" localSheetId="2">#REF!</definedName>
    <definedName name="_____________________ML312">#REF!</definedName>
    <definedName name="_____________________ML313" localSheetId="2">#REF!</definedName>
    <definedName name="_____________________ML313">#REF!</definedName>
    <definedName name="_____________________ML314" localSheetId="2">#REF!</definedName>
    <definedName name="_____________________ML314">#REF!</definedName>
    <definedName name="_____________________ML315" localSheetId="2">#REF!</definedName>
    <definedName name="_____________________ML315">#REF!</definedName>
    <definedName name="_____________________ML316" localSheetId="2">#REF!</definedName>
    <definedName name="_____________________ML316">#REF!</definedName>
    <definedName name="_____________________ML317" localSheetId="2">#REF!</definedName>
    <definedName name="_____________________ML317">#REF!</definedName>
    <definedName name="_____________________ML318" localSheetId="2">#REF!</definedName>
    <definedName name="_____________________ML318">#REF!</definedName>
    <definedName name="_____________________ML319" localSheetId="2">#REF!</definedName>
    <definedName name="_____________________ML319">#REF!</definedName>
    <definedName name="_____________________ML32" localSheetId="2">#REF!</definedName>
    <definedName name="_____________________ML32">#REF!</definedName>
    <definedName name="_____________________ML320" localSheetId="2">#REF!</definedName>
    <definedName name="_____________________ML320">#REF!</definedName>
    <definedName name="_____________________ML321" localSheetId="2">#REF!</definedName>
    <definedName name="_____________________ML321">#REF!</definedName>
    <definedName name="_____________________ML322" localSheetId="2">#REF!</definedName>
    <definedName name="_____________________ML322">#REF!</definedName>
    <definedName name="_____________________ML323" localSheetId="2">#REF!</definedName>
    <definedName name="_____________________ML323">#REF!</definedName>
    <definedName name="_____________________ML324" localSheetId="2">#REF!</definedName>
    <definedName name="_____________________ML324">#REF!</definedName>
    <definedName name="_____________________ML33" localSheetId="2">#REF!</definedName>
    <definedName name="_____________________ML33">#REF!</definedName>
    <definedName name="_____________________ML34" localSheetId="2">#REF!</definedName>
    <definedName name="_____________________ML34">#REF!</definedName>
    <definedName name="_____________________ML35" localSheetId="2">#REF!</definedName>
    <definedName name="_____________________ML35">#REF!</definedName>
    <definedName name="_____________________ML36" localSheetId="2">#REF!</definedName>
    <definedName name="_____________________ML36">#REF!</definedName>
    <definedName name="_____________________ML37" localSheetId="2">#REF!</definedName>
    <definedName name="_____________________ML37">#REF!</definedName>
    <definedName name="_____________________ML38" localSheetId="2">#REF!</definedName>
    <definedName name="_____________________ML38">#REF!</definedName>
    <definedName name="_____________________ML39" localSheetId="2">#REF!</definedName>
    <definedName name="_____________________ML39">#REF!</definedName>
    <definedName name="_____________________ML7" localSheetId="2">#REF!</definedName>
    <definedName name="_____________________ML7">#REF!</definedName>
    <definedName name="_____________________ML8" localSheetId="2">#REF!</definedName>
    <definedName name="_____________________ML8">#REF!</definedName>
    <definedName name="_____________________ML9" localSheetId="2">#REF!</definedName>
    <definedName name="_____________________ML9">#REF!</definedName>
    <definedName name="_____________________mm1">[6]r!$F$4</definedName>
    <definedName name="_____________________mm1000" localSheetId="2">#REF!</definedName>
    <definedName name="_____________________mm1000">#REF!</definedName>
    <definedName name="_____________________mm11">[2]r!$F$4</definedName>
    <definedName name="_____________________mm111">[5]r!$F$4</definedName>
    <definedName name="_____________________mm600" localSheetId="2">#REF!</definedName>
    <definedName name="_____________________mm600">#REF!</definedName>
    <definedName name="_____________________mm800" localSheetId="2">#REF!</definedName>
    <definedName name="_____________________mm800">#REF!</definedName>
    <definedName name="_____________________PC1" localSheetId="2">#REF!</definedName>
    <definedName name="_____________________PC1">#REF!</definedName>
    <definedName name="_____________________PC10" localSheetId="2">#REF!</definedName>
    <definedName name="_____________________PC10">#REF!</definedName>
    <definedName name="_____________________PC11" localSheetId="2">#REF!</definedName>
    <definedName name="_____________________PC11">#REF!</definedName>
    <definedName name="_____________________PC12" localSheetId="2">#REF!</definedName>
    <definedName name="_____________________PC12">#REF!</definedName>
    <definedName name="_____________________PC13" localSheetId="2">#REF!</definedName>
    <definedName name="_____________________PC13">#REF!</definedName>
    <definedName name="_____________________PC14" localSheetId="2">#REF!</definedName>
    <definedName name="_____________________PC14">#REF!</definedName>
    <definedName name="_____________________PC15" localSheetId="2">#REF!</definedName>
    <definedName name="_____________________PC15">#REF!</definedName>
    <definedName name="_____________________PC16" localSheetId="2">#REF!</definedName>
    <definedName name="_____________________PC16">#REF!</definedName>
    <definedName name="_____________________PC17" localSheetId="2">#REF!</definedName>
    <definedName name="_____________________PC17">#REF!</definedName>
    <definedName name="_____________________PC18" localSheetId="2">#REF!</definedName>
    <definedName name="_____________________PC18">#REF!</definedName>
    <definedName name="_____________________PC19" localSheetId="2">#REF!</definedName>
    <definedName name="_____________________PC19">#REF!</definedName>
    <definedName name="_____________________pc2" localSheetId="2">#REF!</definedName>
    <definedName name="_____________________pc2">#REF!</definedName>
    <definedName name="_____________________PC21" localSheetId="2">#REF!</definedName>
    <definedName name="_____________________PC21">#REF!</definedName>
    <definedName name="_____________________PC22" localSheetId="2">#REF!</definedName>
    <definedName name="_____________________PC22">#REF!</definedName>
    <definedName name="_____________________PC23" localSheetId="2">#REF!</definedName>
    <definedName name="_____________________PC23">#REF!</definedName>
    <definedName name="_____________________PC24" localSheetId="2">#REF!</definedName>
    <definedName name="_____________________PC24">#REF!</definedName>
    <definedName name="_____________________PC3" localSheetId="2">#REF!</definedName>
    <definedName name="_____________________PC3">#REF!</definedName>
    <definedName name="_____________________PC4" localSheetId="2">#REF!</definedName>
    <definedName name="_____________________PC4">#REF!</definedName>
    <definedName name="_____________________PC5" localSheetId="2">#REF!</definedName>
    <definedName name="_____________________PC5">#REF!</definedName>
    <definedName name="_____________________PC6" localSheetId="2">#REF!</definedName>
    <definedName name="_____________________PC6">#REF!</definedName>
    <definedName name="_____________________pc600" localSheetId="2">#REF!</definedName>
    <definedName name="_____________________pc600">#REF!</definedName>
    <definedName name="_____________________PC7" localSheetId="2">#REF!</definedName>
    <definedName name="_____________________PC7">#REF!</definedName>
    <definedName name="_____________________PC8" localSheetId="2">#REF!</definedName>
    <definedName name="_____________________PC8">#REF!</definedName>
    <definedName name="_____________________PC9" localSheetId="2">#REF!</definedName>
    <definedName name="_____________________PC9">#REF!</definedName>
    <definedName name="_____________________pc900" localSheetId="2">#REF!</definedName>
    <definedName name="_____________________pc900">#REF!</definedName>
    <definedName name="_____________________pla4">[12]DATA_PRG!$H$269</definedName>
    <definedName name="_____________________pv2" localSheetId="2">#REF!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2">#REF!</definedName>
    <definedName name="_____________________var1">#REF!</definedName>
    <definedName name="_____________________var4" localSheetId="2">#REF!</definedName>
    <definedName name="_____________________var4">#REF!</definedName>
    <definedName name="____________________bla1">[1]leads!$H$7</definedName>
    <definedName name="____________________BSG100" localSheetId="2">#REF!</definedName>
    <definedName name="____________________BSG100">#REF!</definedName>
    <definedName name="____________________BSG150" localSheetId="2">#REF!</definedName>
    <definedName name="____________________BSG150">#REF!</definedName>
    <definedName name="____________________BSG5" localSheetId="2">#REF!</definedName>
    <definedName name="____________________BSG5">#REF!</definedName>
    <definedName name="____________________BSG75" localSheetId="2">#REF!</definedName>
    <definedName name="____________________BSG75">#REF!</definedName>
    <definedName name="____________________BTC1" localSheetId="2">#REF!</definedName>
    <definedName name="____________________BTC1">#REF!</definedName>
    <definedName name="____________________BTC10" localSheetId="2">#REF!</definedName>
    <definedName name="____________________BTC10">#REF!</definedName>
    <definedName name="____________________BTC11" localSheetId="2">#REF!</definedName>
    <definedName name="____________________BTC11">#REF!</definedName>
    <definedName name="____________________BTC12" localSheetId="2">#REF!</definedName>
    <definedName name="____________________BTC12">#REF!</definedName>
    <definedName name="____________________BTC13" localSheetId="2">#REF!</definedName>
    <definedName name="____________________BTC13">#REF!</definedName>
    <definedName name="____________________BTC14" localSheetId="2">#REF!</definedName>
    <definedName name="____________________BTC14">#REF!</definedName>
    <definedName name="____________________BTC15" localSheetId="2">#REF!</definedName>
    <definedName name="____________________BTC15">#REF!</definedName>
    <definedName name="____________________BTC16" localSheetId="2">#REF!</definedName>
    <definedName name="____________________BTC16">#REF!</definedName>
    <definedName name="____________________BTC17" localSheetId="2">#REF!</definedName>
    <definedName name="____________________BTC17">#REF!</definedName>
    <definedName name="____________________BTC18" localSheetId="2">#REF!</definedName>
    <definedName name="____________________BTC18">#REF!</definedName>
    <definedName name="____________________BTC19" localSheetId="2">#REF!</definedName>
    <definedName name="____________________BTC19">#REF!</definedName>
    <definedName name="____________________BTC2" localSheetId="2">#REF!</definedName>
    <definedName name="____________________BTC2">#REF!</definedName>
    <definedName name="____________________BTC20" localSheetId="2">#REF!</definedName>
    <definedName name="____________________BTC20">#REF!</definedName>
    <definedName name="____________________BTC21" localSheetId="2">#REF!</definedName>
    <definedName name="____________________BTC21">#REF!</definedName>
    <definedName name="____________________BTC22" localSheetId="2">#REF!</definedName>
    <definedName name="____________________BTC22">#REF!</definedName>
    <definedName name="____________________BTC23" localSheetId="2">#REF!</definedName>
    <definedName name="____________________BTC23">#REF!</definedName>
    <definedName name="____________________BTC24" localSheetId="2">#REF!</definedName>
    <definedName name="____________________BTC24">#REF!</definedName>
    <definedName name="____________________BTC3" localSheetId="2">#REF!</definedName>
    <definedName name="____________________BTC3">#REF!</definedName>
    <definedName name="____________________BTC4" localSheetId="2">#REF!</definedName>
    <definedName name="____________________BTC4">#REF!</definedName>
    <definedName name="____________________BTC5" localSheetId="2">#REF!</definedName>
    <definedName name="____________________BTC5">#REF!</definedName>
    <definedName name="____________________BTC6" localSheetId="2">#REF!</definedName>
    <definedName name="____________________BTC6">#REF!</definedName>
    <definedName name="____________________BTC7" localSheetId="2">#REF!</definedName>
    <definedName name="____________________BTC7">#REF!</definedName>
    <definedName name="____________________BTC8" localSheetId="2">#REF!</definedName>
    <definedName name="____________________BTC8">#REF!</definedName>
    <definedName name="____________________BTC9" localSheetId="2">#REF!</definedName>
    <definedName name="____________________BTC9">#REF!</definedName>
    <definedName name="____________________BTR1" localSheetId="2">#REF!</definedName>
    <definedName name="____________________BTR1">#REF!</definedName>
    <definedName name="____________________BTR10" localSheetId="2">#REF!</definedName>
    <definedName name="____________________BTR10">#REF!</definedName>
    <definedName name="____________________BTR11" localSheetId="2">#REF!</definedName>
    <definedName name="____________________BTR11">#REF!</definedName>
    <definedName name="____________________BTR12" localSheetId="2">#REF!</definedName>
    <definedName name="____________________BTR12">#REF!</definedName>
    <definedName name="____________________BTR13" localSheetId="2">#REF!</definedName>
    <definedName name="____________________BTR13">#REF!</definedName>
    <definedName name="____________________BTR14" localSheetId="2">#REF!</definedName>
    <definedName name="____________________BTR14">#REF!</definedName>
    <definedName name="____________________BTR15" localSheetId="2">#REF!</definedName>
    <definedName name="____________________BTR15">#REF!</definedName>
    <definedName name="____________________BTR16" localSheetId="2">#REF!</definedName>
    <definedName name="____________________BTR16">#REF!</definedName>
    <definedName name="____________________BTR17" localSheetId="2">#REF!</definedName>
    <definedName name="____________________BTR17">#REF!</definedName>
    <definedName name="____________________BTR18" localSheetId="2">#REF!</definedName>
    <definedName name="____________________BTR18">#REF!</definedName>
    <definedName name="____________________BTR19" localSheetId="2">#REF!</definedName>
    <definedName name="____________________BTR19">#REF!</definedName>
    <definedName name="____________________BTR2" localSheetId="2">#REF!</definedName>
    <definedName name="____________________BTR2">#REF!</definedName>
    <definedName name="____________________BTR20" localSheetId="2">#REF!</definedName>
    <definedName name="____________________BTR20">#REF!</definedName>
    <definedName name="____________________BTR21" localSheetId="2">#REF!</definedName>
    <definedName name="____________________BTR21">#REF!</definedName>
    <definedName name="____________________BTR22" localSheetId="2">#REF!</definedName>
    <definedName name="____________________BTR22">#REF!</definedName>
    <definedName name="____________________BTR23" localSheetId="2">#REF!</definedName>
    <definedName name="____________________BTR23">#REF!</definedName>
    <definedName name="____________________BTR24" localSheetId="2">#REF!</definedName>
    <definedName name="____________________BTR24">#REF!</definedName>
    <definedName name="____________________BTR3" localSheetId="2">#REF!</definedName>
    <definedName name="____________________BTR3">#REF!</definedName>
    <definedName name="____________________BTR4" localSheetId="2">#REF!</definedName>
    <definedName name="____________________BTR4">#REF!</definedName>
    <definedName name="____________________BTR5" localSheetId="2">#REF!</definedName>
    <definedName name="____________________BTR5">#REF!</definedName>
    <definedName name="____________________BTR6" localSheetId="2">#REF!</definedName>
    <definedName name="____________________BTR6">#REF!</definedName>
    <definedName name="____________________BTR7" localSheetId="2">#REF!</definedName>
    <definedName name="____________________BTR7">#REF!</definedName>
    <definedName name="____________________BTR8" localSheetId="2">#REF!</definedName>
    <definedName name="____________________BTR8">#REF!</definedName>
    <definedName name="____________________BTR9" localSheetId="2">#REF!</definedName>
    <definedName name="____________________BTR9">#REF!</definedName>
    <definedName name="____________________BTS1" localSheetId="2">#REF!</definedName>
    <definedName name="____________________BTS1">#REF!</definedName>
    <definedName name="____________________BTS10" localSheetId="2">#REF!</definedName>
    <definedName name="____________________BTS10">#REF!</definedName>
    <definedName name="____________________BTS11" localSheetId="2">#REF!</definedName>
    <definedName name="____________________BTS11">#REF!</definedName>
    <definedName name="____________________BTS12" localSheetId="2">#REF!</definedName>
    <definedName name="____________________BTS12">#REF!</definedName>
    <definedName name="____________________BTS13" localSheetId="2">#REF!</definedName>
    <definedName name="____________________BTS13">#REF!</definedName>
    <definedName name="____________________BTS14" localSheetId="2">#REF!</definedName>
    <definedName name="____________________BTS14">#REF!</definedName>
    <definedName name="____________________BTS15" localSheetId="2">#REF!</definedName>
    <definedName name="____________________BTS15">#REF!</definedName>
    <definedName name="____________________BTS16" localSheetId="2">#REF!</definedName>
    <definedName name="____________________BTS16">#REF!</definedName>
    <definedName name="____________________BTS17" localSheetId="2">#REF!</definedName>
    <definedName name="____________________BTS17">#REF!</definedName>
    <definedName name="____________________BTS18" localSheetId="2">#REF!</definedName>
    <definedName name="____________________BTS18">#REF!</definedName>
    <definedName name="____________________BTS19" localSheetId="2">#REF!</definedName>
    <definedName name="____________________BTS19">#REF!</definedName>
    <definedName name="____________________BTS2" localSheetId="2">#REF!</definedName>
    <definedName name="____________________BTS2">#REF!</definedName>
    <definedName name="____________________BTS20" localSheetId="2">#REF!</definedName>
    <definedName name="____________________BTS20">#REF!</definedName>
    <definedName name="____________________BTS21" localSheetId="2">#REF!</definedName>
    <definedName name="____________________BTS21">#REF!</definedName>
    <definedName name="____________________BTS22" localSheetId="2">#REF!</definedName>
    <definedName name="____________________BTS22">#REF!</definedName>
    <definedName name="____________________BTS23" localSheetId="2">#REF!</definedName>
    <definedName name="____________________BTS23">#REF!</definedName>
    <definedName name="____________________BTS24" localSheetId="2">#REF!</definedName>
    <definedName name="____________________BTS24">#REF!</definedName>
    <definedName name="____________________BTS3" localSheetId="2">#REF!</definedName>
    <definedName name="____________________BTS3">#REF!</definedName>
    <definedName name="____________________BTS4" localSheetId="2">#REF!</definedName>
    <definedName name="____________________BTS4">#REF!</definedName>
    <definedName name="____________________BTS5" localSheetId="2">#REF!</definedName>
    <definedName name="____________________BTS5">#REF!</definedName>
    <definedName name="____________________BTS6" localSheetId="2">#REF!</definedName>
    <definedName name="____________________BTS6">#REF!</definedName>
    <definedName name="____________________BTS7" localSheetId="2">#REF!</definedName>
    <definedName name="____________________BTS7">#REF!</definedName>
    <definedName name="____________________BTS8" localSheetId="2">#REF!</definedName>
    <definedName name="____________________BTS8">#REF!</definedName>
    <definedName name="____________________BTS9" localSheetId="2">#REF!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2">#REF!</definedName>
    <definedName name="____________________GBS11">#REF!</definedName>
    <definedName name="____________________GBS110" localSheetId="2">#REF!</definedName>
    <definedName name="____________________GBS110">#REF!</definedName>
    <definedName name="____________________GBS111" localSheetId="2">#REF!</definedName>
    <definedName name="____________________GBS111">#REF!</definedName>
    <definedName name="____________________GBS112" localSheetId="2">#REF!</definedName>
    <definedName name="____________________GBS112">#REF!</definedName>
    <definedName name="____________________GBS113" localSheetId="2">#REF!</definedName>
    <definedName name="____________________GBS113">#REF!</definedName>
    <definedName name="____________________GBS114" localSheetId="2">#REF!</definedName>
    <definedName name="____________________GBS114">#REF!</definedName>
    <definedName name="____________________GBS115" localSheetId="2">#REF!</definedName>
    <definedName name="____________________GBS115">#REF!</definedName>
    <definedName name="____________________GBS116" localSheetId="2">#REF!</definedName>
    <definedName name="____________________GBS116">#REF!</definedName>
    <definedName name="____________________GBS117" localSheetId="2">#REF!</definedName>
    <definedName name="____________________GBS117">#REF!</definedName>
    <definedName name="____________________GBS118" localSheetId="2">#REF!</definedName>
    <definedName name="____________________GBS118">#REF!</definedName>
    <definedName name="____________________GBS119" localSheetId="2">#REF!</definedName>
    <definedName name="____________________GBS119">#REF!</definedName>
    <definedName name="____________________GBS12" localSheetId="2">#REF!</definedName>
    <definedName name="____________________GBS12">#REF!</definedName>
    <definedName name="____________________GBS120" localSheetId="2">#REF!</definedName>
    <definedName name="____________________GBS120">#REF!</definedName>
    <definedName name="____________________GBS121" localSheetId="2">#REF!</definedName>
    <definedName name="____________________GBS121">#REF!</definedName>
    <definedName name="____________________GBS122" localSheetId="2">#REF!</definedName>
    <definedName name="____________________GBS122">#REF!</definedName>
    <definedName name="____________________GBS123" localSheetId="2">#REF!</definedName>
    <definedName name="____________________GBS123">#REF!</definedName>
    <definedName name="____________________GBS124" localSheetId="2">#REF!</definedName>
    <definedName name="____________________GBS124">#REF!</definedName>
    <definedName name="____________________GBS13" localSheetId="2">#REF!</definedName>
    <definedName name="____________________GBS13">#REF!</definedName>
    <definedName name="____________________GBS14" localSheetId="2">#REF!</definedName>
    <definedName name="____________________GBS14">#REF!</definedName>
    <definedName name="____________________GBS15" localSheetId="2">#REF!</definedName>
    <definedName name="____________________GBS15">#REF!</definedName>
    <definedName name="____________________GBS16" localSheetId="2">#REF!</definedName>
    <definedName name="____________________GBS16">#REF!</definedName>
    <definedName name="____________________GBS17" localSheetId="2">#REF!</definedName>
    <definedName name="____________________GBS17">#REF!</definedName>
    <definedName name="____________________GBS18" localSheetId="2">#REF!</definedName>
    <definedName name="____________________GBS18">#REF!</definedName>
    <definedName name="____________________GBS19" localSheetId="2">#REF!</definedName>
    <definedName name="____________________GBS19">#REF!</definedName>
    <definedName name="____________________GBS21" localSheetId="2">#REF!</definedName>
    <definedName name="____________________GBS21">#REF!</definedName>
    <definedName name="____________________GBS210" localSheetId="2">#REF!</definedName>
    <definedName name="____________________GBS210">#REF!</definedName>
    <definedName name="____________________GBS211" localSheetId="2">#REF!</definedName>
    <definedName name="____________________GBS211">#REF!</definedName>
    <definedName name="____________________GBS212" localSheetId="2">#REF!</definedName>
    <definedName name="____________________GBS212">#REF!</definedName>
    <definedName name="____________________GBS213" localSheetId="2">#REF!</definedName>
    <definedName name="____________________GBS213">#REF!</definedName>
    <definedName name="____________________GBS214" localSheetId="2">#REF!</definedName>
    <definedName name="____________________GBS214">#REF!</definedName>
    <definedName name="____________________GBS215" localSheetId="2">#REF!</definedName>
    <definedName name="____________________GBS215">#REF!</definedName>
    <definedName name="____________________GBS216" localSheetId="2">#REF!</definedName>
    <definedName name="____________________GBS216">#REF!</definedName>
    <definedName name="____________________GBS217" localSheetId="2">#REF!</definedName>
    <definedName name="____________________GBS217">#REF!</definedName>
    <definedName name="____________________GBS218" localSheetId="2">#REF!</definedName>
    <definedName name="____________________GBS218">#REF!</definedName>
    <definedName name="____________________GBS219" localSheetId="2">#REF!</definedName>
    <definedName name="____________________GBS219">#REF!</definedName>
    <definedName name="____________________GBS22" localSheetId="2">#REF!</definedName>
    <definedName name="____________________GBS22">#REF!</definedName>
    <definedName name="____________________GBS220" localSheetId="2">#REF!</definedName>
    <definedName name="____________________GBS220">#REF!</definedName>
    <definedName name="____________________GBS221" localSheetId="2">#REF!</definedName>
    <definedName name="____________________GBS221">#REF!</definedName>
    <definedName name="____________________GBS222" localSheetId="2">#REF!</definedName>
    <definedName name="____________________GBS222">#REF!</definedName>
    <definedName name="____________________GBS223" localSheetId="2">#REF!</definedName>
    <definedName name="____________________GBS223">#REF!</definedName>
    <definedName name="____________________GBS224" localSheetId="2">#REF!</definedName>
    <definedName name="____________________GBS224">#REF!</definedName>
    <definedName name="____________________GBS23" localSheetId="2">#REF!</definedName>
    <definedName name="____________________GBS23">#REF!</definedName>
    <definedName name="____________________GBS24" localSheetId="2">#REF!</definedName>
    <definedName name="____________________GBS24">#REF!</definedName>
    <definedName name="____________________GBS25" localSheetId="2">#REF!</definedName>
    <definedName name="____________________GBS25">#REF!</definedName>
    <definedName name="____________________GBS26" localSheetId="2">#REF!</definedName>
    <definedName name="____________________GBS26">#REF!</definedName>
    <definedName name="____________________GBS27" localSheetId="2">#REF!</definedName>
    <definedName name="____________________GBS27">#REF!</definedName>
    <definedName name="____________________GBS28" localSheetId="2">#REF!</definedName>
    <definedName name="____________________GBS28">#REF!</definedName>
    <definedName name="____________________GBS29" localSheetId="2">#REF!</definedName>
    <definedName name="____________________GBS29">#REF!</definedName>
    <definedName name="____________________imp1">[11]DATA_PRG!$H$245</definedName>
    <definedName name="____________________knr2" localSheetId="2">#REF!</definedName>
    <definedName name="____________________knr2">#REF!</definedName>
    <definedName name="____________________l1">[3]leads!$A$3:$E$108</definedName>
    <definedName name="____________________l12" localSheetId="2">#REF!</definedName>
    <definedName name="____________________l12">#REF!</definedName>
    <definedName name="____________________l2">[2]r!$F$29</definedName>
    <definedName name="____________________l3" localSheetId="2">#REF!</definedName>
    <definedName name="____________________l3">#REF!</definedName>
    <definedName name="____________________l4">[4]Sheet1!$W$2:$Y$103</definedName>
    <definedName name="____________________l5" localSheetId="2">#REF!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2">#REF!</definedName>
    <definedName name="____________________lj600">#REF!</definedName>
    <definedName name="____________________lj900" localSheetId="2">#REF!</definedName>
    <definedName name="____________________lj900">#REF!</definedName>
    <definedName name="____________________LL3" localSheetId="2">#REF!</definedName>
    <definedName name="____________________LL3">#REF!</definedName>
    <definedName name="____________________LSO24" localSheetId="2">[10]Lead!#REF!</definedName>
    <definedName name="____________________LSO24">[10]Lead!#REF!</definedName>
    <definedName name="____________________MA1" localSheetId="2">#REF!</definedName>
    <definedName name="____________________MA1">#REF!</definedName>
    <definedName name="____________________MA2" localSheetId="2">#REF!</definedName>
    <definedName name="____________________MA2">#REF!</definedName>
    <definedName name="____________________Met22" localSheetId="2">#REF!</definedName>
    <definedName name="____________________Met22">#REF!</definedName>
    <definedName name="____________________Met45" localSheetId="2">#REF!</definedName>
    <definedName name="____________________Met45">#REF!</definedName>
    <definedName name="____________________MEt55" localSheetId="2">#REF!</definedName>
    <definedName name="____________________MEt55">#REF!</definedName>
    <definedName name="____________________Met63" localSheetId="2">#REF!</definedName>
    <definedName name="____________________Met63">#REF!</definedName>
    <definedName name="____________________ML21" localSheetId="2">#REF!</definedName>
    <definedName name="____________________ML21">#REF!</definedName>
    <definedName name="____________________ML210" localSheetId="2">#REF!</definedName>
    <definedName name="____________________ML210">#REF!</definedName>
    <definedName name="____________________ML211" localSheetId="2">#REF!</definedName>
    <definedName name="____________________ML211">#REF!</definedName>
    <definedName name="____________________ML212" localSheetId="2">#REF!</definedName>
    <definedName name="____________________ML212">#REF!</definedName>
    <definedName name="____________________ML213" localSheetId="2">#REF!</definedName>
    <definedName name="____________________ML213">#REF!</definedName>
    <definedName name="____________________ML214" localSheetId="2">#REF!</definedName>
    <definedName name="____________________ML214">#REF!</definedName>
    <definedName name="____________________ML215" localSheetId="2">#REF!</definedName>
    <definedName name="____________________ML215">#REF!</definedName>
    <definedName name="____________________ML216" localSheetId="2">#REF!</definedName>
    <definedName name="____________________ML216">#REF!</definedName>
    <definedName name="____________________ML217" localSheetId="2">#REF!</definedName>
    <definedName name="____________________ML217">#REF!</definedName>
    <definedName name="____________________ML218" localSheetId="2">#REF!</definedName>
    <definedName name="____________________ML218">#REF!</definedName>
    <definedName name="____________________ML219" localSheetId="2">#REF!</definedName>
    <definedName name="____________________ML219">#REF!</definedName>
    <definedName name="____________________ML22" localSheetId="2">#REF!</definedName>
    <definedName name="____________________ML22">#REF!</definedName>
    <definedName name="____________________ML220" localSheetId="2">#REF!</definedName>
    <definedName name="____________________ML220">#REF!</definedName>
    <definedName name="____________________ML221" localSheetId="2">#REF!</definedName>
    <definedName name="____________________ML221">#REF!</definedName>
    <definedName name="____________________ML222" localSheetId="2">#REF!</definedName>
    <definedName name="____________________ML222">#REF!</definedName>
    <definedName name="____________________ML223" localSheetId="2">#REF!</definedName>
    <definedName name="____________________ML223">#REF!</definedName>
    <definedName name="____________________ML224" localSheetId="2">#REF!</definedName>
    <definedName name="____________________ML224">#REF!</definedName>
    <definedName name="____________________ML23" localSheetId="2">#REF!</definedName>
    <definedName name="____________________ML23">#REF!</definedName>
    <definedName name="____________________ML24" localSheetId="2">#REF!</definedName>
    <definedName name="____________________ML24">#REF!</definedName>
    <definedName name="____________________ML25" localSheetId="2">#REF!</definedName>
    <definedName name="____________________ML25">#REF!</definedName>
    <definedName name="____________________ML26" localSheetId="2">#REF!</definedName>
    <definedName name="____________________ML26">#REF!</definedName>
    <definedName name="____________________ML27" localSheetId="2">#REF!</definedName>
    <definedName name="____________________ML27">#REF!</definedName>
    <definedName name="____________________ML28" localSheetId="2">#REF!</definedName>
    <definedName name="____________________ML28">#REF!</definedName>
    <definedName name="____________________ML29" localSheetId="2">#REF!</definedName>
    <definedName name="____________________ML29">#REF!</definedName>
    <definedName name="____________________ML31" localSheetId="2">#REF!</definedName>
    <definedName name="____________________ML31">#REF!</definedName>
    <definedName name="____________________ML310" localSheetId="2">#REF!</definedName>
    <definedName name="____________________ML310">#REF!</definedName>
    <definedName name="____________________ML311" localSheetId="2">#REF!</definedName>
    <definedName name="____________________ML311">#REF!</definedName>
    <definedName name="____________________ML312" localSheetId="2">#REF!</definedName>
    <definedName name="____________________ML312">#REF!</definedName>
    <definedName name="____________________ML313" localSheetId="2">#REF!</definedName>
    <definedName name="____________________ML313">#REF!</definedName>
    <definedName name="____________________ML314" localSheetId="2">#REF!</definedName>
    <definedName name="____________________ML314">#REF!</definedName>
    <definedName name="____________________ML315" localSheetId="2">#REF!</definedName>
    <definedName name="____________________ML315">#REF!</definedName>
    <definedName name="____________________ML316" localSheetId="2">#REF!</definedName>
    <definedName name="____________________ML316">#REF!</definedName>
    <definedName name="____________________ML317" localSheetId="2">#REF!</definedName>
    <definedName name="____________________ML317">#REF!</definedName>
    <definedName name="____________________ML318" localSheetId="2">#REF!</definedName>
    <definedName name="____________________ML318">#REF!</definedName>
    <definedName name="____________________ML319" localSheetId="2">#REF!</definedName>
    <definedName name="____________________ML319">#REF!</definedName>
    <definedName name="____________________ML32" localSheetId="2">#REF!</definedName>
    <definedName name="____________________ML32">#REF!</definedName>
    <definedName name="____________________ML320" localSheetId="2">#REF!</definedName>
    <definedName name="____________________ML320">#REF!</definedName>
    <definedName name="____________________ML321" localSheetId="2">#REF!</definedName>
    <definedName name="____________________ML321">#REF!</definedName>
    <definedName name="____________________ML322" localSheetId="2">#REF!</definedName>
    <definedName name="____________________ML322">#REF!</definedName>
    <definedName name="____________________ML323" localSheetId="2">#REF!</definedName>
    <definedName name="____________________ML323">#REF!</definedName>
    <definedName name="____________________ML324" localSheetId="2">#REF!</definedName>
    <definedName name="____________________ML324">#REF!</definedName>
    <definedName name="____________________ML33" localSheetId="2">#REF!</definedName>
    <definedName name="____________________ML33">#REF!</definedName>
    <definedName name="____________________ML34" localSheetId="2">#REF!</definedName>
    <definedName name="____________________ML34">#REF!</definedName>
    <definedName name="____________________ML35" localSheetId="2">#REF!</definedName>
    <definedName name="____________________ML35">#REF!</definedName>
    <definedName name="____________________ML36" localSheetId="2">#REF!</definedName>
    <definedName name="____________________ML36">#REF!</definedName>
    <definedName name="____________________ML37" localSheetId="2">#REF!</definedName>
    <definedName name="____________________ML37">#REF!</definedName>
    <definedName name="____________________ML38" localSheetId="2">#REF!</definedName>
    <definedName name="____________________ML38">#REF!</definedName>
    <definedName name="____________________ML39" localSheetId="2">#REF!</definedName>
    <definedName name="____________________ML39">#REF!</definedName>
    <definedName name="____________________ML7" localSheetId="2">#REF!</definedName>
    <definedName name="____________________ML7">#REF!</definedName>
    <definedName name="____________________ML8" localSheetId="2">#REF!</definedName>
    <definedName name="____________________ML8">#REF!</definedName>
    <definedName name="____________________ML9" localSheetId="2">#REF!</definedName>
    <definedName name="____________________ML9">#REF!</definedName>
    <definedName name="____________________mm1">[6]r!$F$4</definedName>
    <definedName name="____________________mm1000" localSheetId="2">#REF!</definedName>
    <definedName name="____________________mm1000">#REF!</definedName>
    <definedName name="____________________mm11">[2]r!$F$4</definedName>
    <definedName name="____________________mm111">[5]r!$F$4</definedName>
    <definedName name="____________________mm600" localSheetId="2">#REF!</definedName>
    <definedName name="____________________mm600">#REF!</definedName>
    <definedName name="____________________mm800" localSheetId="2">#REF!</definedName>
    <definedName name="____________________mm800">#REF!</definedName>
    <definedName name="____________________PC1" localSheetId="2">#REF!</definedName>
    <definedName name="____________________PC1">#REF!</definedName>
    <definedName name="____________________PC10" localSheetId="2">#REF!</definedName>
    <definedName name="____________________PC10">#REF!</definedName>
    <definedName name="____________________PC11" localSheetId="2">#REF!</definedName>
    <definedName name="____________________PC11">#REF!</definedName>
    <definedName name="____________________PC12" localSheetId="2">#REF!</definedName>
    <definedName name="____________________PC12">#REF!</definedName>
    <definedName name="____________________PC13" localSheetId="2">#REF!</definedName>
    <definedName name="____________________PC13">#REF!</definedName>
    <definedName name="____________________PC14" localSheetId="2">#REF!</definedName>
    <definedName name="____________________PC14">#REF!</definedName>
    <definedName name="____________________PC15" localSheetId="2">#REF!</definedName>
    <definedName name="____________________PC15">#REF!</definedName>
    <definedName name="____________________PC16" localSheetId="2">#REF!</definedName>
    <definedName name="____________________PC16">#REF!</definedName>
    <definedName name="____________________PC17" localSheetId="2">#REF!</definedName>
    <definedName name="____________________PC17">#REF!</definedName>
    <definedName name="____________________PC18" localSheetId="2">#REF!</definedName>
    <definedName name="____________________PC18">#REF!</definedName>
    <definedName name="____________________PC19" localSheetId="2">#REF!</definedName>
    <definedName name="____________________PC19">#REF!</definedName>
    <definedName name="____________________pc2" localSheetId="2">#REF!</definedName>
    <definedName name="____________________pc2">#REF!</definedName>
    <definedName name="____________________PC21" localSheetId="2">#REF!</definedName>
    <definedName name="____________________PC21">#REF!</definedName>
    <definedName name="____________________PC22" localSheetId="2">#REF!</definedName>
    <definedName name="____________________PC22">#REF!</definedName>
    <definedName name="____________________PC23" localSheetId="2">#REF!</definedName>
    <definedName name="____________________PC23">#REF!</definedName>
    <definedName name="____________________PC24" localSheetId="2">#REF!</definedName>
    <definedName name="____________________PC24">#REF!</definedName>
    <definedName name="____________________PC3" localSheetId="2">#REF!</definedName>
    <definedName name="____________________PC3">#REF!</definedName>
    <definedName name="____________________PC4" localSheetId="2">#REF!</definedName>
    <definedName name="____________________PC4">#REF!</definedName>
    <definedName name="____________________PC5" localSheetId="2">#REF!</definedName>
    <definedName name="____________________PC5">#REF!</definedName>
    <definedName name="____________________PC6" localSheetId="2">#REF!</definedName>
    <definedName name="____________________PC6">#REF!</definedName>
    <definedName name="____________________pc600" localSheetId="2">#REF!</definedName>
    <definedName name="____________________pc600">#REF!</definedName>
    <definedName name="____________________PC7" localSheetId="2">#REF!</definedName>
    <definedName name="____________________PC7">#REF!</definedName>
    <definedName name="____________________PC8" localSheetId="2">#REF!</definedName>
    <definedName name="____________________PC8">#REF!</definedName>
    <definedName name="____________________PC9" localSheetId="2">#REF!</definedName>
    <definedName name="____________________PC9">#REF!</definedName>
    <definedName name="____________________pc900" localSheetId="2">#REF!</definedName>
    <definedName name="____________________pc900">#REF!</definedName>
    <definedName name="____________________pla4">[12]DATA_PRG!$H$269</definedName>
    <definedName name="____________________pv2" localSheetId="2">#REF!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2">#REF!</definedName>
    <definedName name="____________________var1">#REF!</definedName>
    <definedName name="____________________var4" localSheetId="2">#REF!</definedName>
    <definedName name="____________________var4">#REF!</definedName>
    <definedName name="___________________bla1">[1]leads!$H$7</definedName>
    <definedName name="___________________BSG100" localSheetId="2">#REF!</definedName>
    <definedName name="___________________BSG100">#REF!</definedName>
    <definedName name="___________________BSG150" localSheetId="2">#REF!</definedName>
    <definedName name="___________________BSG150">#REF!</definedName>
    <definedName name="___________________BSG5" localSheetId="2">#REF!</definedName>
    <definedName name="___________________BSG5">#REF!</definedName>
    <definedName name="___________________BSG75" localSheetId="2">#REF!</definedName>
    <definedName name="___________________BSG75">#REF!</definedName>
    <definedName name="___________________BTC1" localSheetId="2">#REF!</definedName>
    <definedName name="___________________BTC1">#REF!</definedName>
    <definedName name="___________________BTC10" localSheetId="2">#REF!</definedName>
    <definedName name="___________________BTC10">#REF!</definedName>
    <definedName name="___________________BTC11" localSheetId="2">#REF!</definedName>
    <definedName name="___________________BTC11">#REF!</definedName>
    <definedName name="___________________BTC12" localSheetId="2">#REF!</definedName>
    <definedName name="___________________BTC12">#REF!</definedName>
    <definedName name="___________________BTC13" localSheetId="2">#REF!</definedName>
    <definedName name="___________________BTC13">#REF!</definedName>
    <definedName name="___________________BTC14" localSheetId="2">#REF!</definedName>
    <definedName name="___________________BTC14">#REF!</definedName>
    <definedName name="___________________BTC15" localSheetId="2">#REF!</definedName>
    <definedName name="___________________BTC15">#REF!</definedName>
    <definedName name="___________________BTC16" localSheetId="2">#REF!</definedName>
    <definedName name="___________________BTC16">#REF!</definedName>
    <definedName name="___________________BTC17" localSheetId="2">#REF!</definedName>
    <definedName name="___________________BTC17">#REF!</definedName>
    <definedName name="___________________BTC18" localSheetId="2">#REF!</definedName>
    <definedName name="___________________BTC18">#REF!</definedName>
    <definedName name="___________________BTC19" localSheetId="2">#REF!</definedName>
    <definedName name="___________________BTC19">#REF!</definedName>
    <definedName name="___________________BTC2" localSheetId="2">#REF!</definedName>
    <definedName name="___________________BTC2">#REF!</definedName>
    <definedName name="___________________BTC20" localSheetId="2">#REF!</definedName>
    <definedName name="___________________BTC20">#REF!</definedName>
    <definedName name="___________________BTC21" localSheetId="2">#REF!</definedName>
    <definedName name="___________________BTC21">#REF!</definedName>
    <definedName name="___________________BTC22" localSheetId="2">#REF!</definedName>
    <definedName name="___________________BTC22">#REF!</definedName>
    <definedName name="___________________BTC23" localSheetId="2">#REF!</definedName>
    <definedName name="___________________BTC23">#REF!</definedName>
    <definedName name="___________________BTC24" localSheetId="2">#REF!</definedName>
    <definedName name="___________________BTC24">#REF!</definedName>
    <definedName name="___________________BTC3" localSheetId="2">#REF!</definedName>
    <definedName name="___________________BTC3">#REF!</definedName>
    <definedName name="___________________BTC4" localSheetId="2">#REF!</definedName>
    <definedName name="___________________BTC4">#REF!</definedName>
    <definedName name="___________________BTC5" localSheetId="2">#REF!</definedName>
    <definedName name="___________________BTC5">#REF!</definedName>
    <definedName name="___________________BTC6" localSheetId="2">#REF!</definedName>
    <definedName name="___________________BTC6">#REF!</definedName>
    <definedName name="___________________BTC7" localSheetId="2">#REF!</definedName>
    <definedName name="___________________BTC7">#REF!</definedName>
    <definedName name="___________________BTC8" localSheetId="2">#REF!</definedName>
    <definedName name="___________________BTC8">#REF!</definedName>
    <definedName name="___________________BTC9" localSheetId="2">#REF!</definedName>
    <definedName name="___________________BTC9">#REF!</definedName>
    <definedName name="___________________BTR1" localSheetId="2">#REF!</definedName>
    <definedName name="___________________BTR1">#REF!</definedName>
    <definedName name="___________________BTR10" localSheetId="2">#REF!</definedName>
    <definedName name="___________________BTR10">#REF!</definedName>
    <definedName name="___________________BTR11" localSheetId="2">#REF!</definedName>
    <definedName name="___________________BTR11">#REF!</definedName>
    <definedName name="___________________BTR12" localSheetId="2">#REF!</definedName>
    <definedName name="___________________BTR12">#REF!</definedName>
    <definedName name="___________________BTR13" localSheetId="2">#REF!</definedName>
    <definedName name="___________________BTR13">#REF!</definedName>
    <definedName name="___________________BTR14" localSheetId="2">#REF!</definedName>
    <definedName name="___________________BTR14">#REF!</definedName>
    <definedName name="___________________BTR15" localSheetId="2">#REF!</definedName>
    <definedName name="___________________BTR15">#REF!</definedName>
    <definedName name="___________________BTR16" localSheetId="2">#REF!</definedName>
    <definedName name="___________________BTR16">#REF!</definedName>
    <definedName name="___________________BTR17" localSheetId="2">#REF!</definedName>
    <definedName name="___________________BTR17">#REF!</definedName>
    <definedName name="___________________BTR18" localSheetId="2">#REF!</definedName>
    <definedName name="___________________BTR18">#REF!</definedName>
    <definedName name="___________________BTR19" localSheetId="2">#REF!</definedName>
    <definedName name="___________________BTR19">#REF!</definedName>
    <definedName name="___________________BTR2" localSheetId="2">#REF!</definedName>
    <definedName name="___________________BTR2">#REF!</definedName>
    <definedName name="___________________BTR20" localSheetId="2">#REF!</definedName>
    <definedName name="___________________BTR20">#REF!</definedName>
    <definedName name="___________________BTR21" localSheetId="2">#REF!</definedName>
    <definedName name="___________________BTR21">#REF!</definedName>
    <definedName name="___________________BTR22" localSheetId="2">#REF!</definedName>
    <definedName name="___________________BTR22">#REF!</definedName>
    <definedName name="___________________BTR23" localSheetId="2">#REF!</definedName>
    <definedName name="___________________BTR23">#REF!</definedName>
    <definedName name="___________________BTR24" localSheetId="2">#REF!</definedName>
    <definedName name="___________________BTR24">#REF!</definedName>
    <definedName name="___________________BTR3" localSheetId="2">#REF!</definedName>
    <definedName name="___________________BTR3">#REF!</definedName>
    <definedName name="___________________BTR4" localSheetId="2">#REF!</definedName>
    <definedName name="___________________BTR4">#REF!</definedName>
    <definedName name="___________________BTR5" localSheetId="2">#REF!</definedName>
    <definedName name="___________________BTR5">#REF!</definedName>
    <definedName name="___________________BTR6" localSheetId="2">#REF!</definedName>
    <definedName name="___________________BTR6">#REF!</definedName>
    <definedName name="___________________BTR7" localSheetId="2">#REF!</definedName>
    <definedName name="___________________BTR7">#REF!</definedName>
    <definedName name="___________________BTR8" localSheetId="2">#REF!</definedName>
    <definedName name="___________________BTR8">#REF!</definedName>
    <definedName name="___________________BTR9" localSheetId="2">#REF!</definedName>
    <definedName name="___________________BTR9">#REF!</definedName>
    <definedName name="___________________BTS1" localSheetId="2">#REF!</definedName>
    <definedName name="___________________BTS1">#REF!</definedName>
    <definedName name="___________________BTS10" localSheetId="2">#REF!</definedName>
    <definedName name="___________________BTS10">#REF!</definedName>
    <definedName name="___________________BTS11" localSheetId="2">#REF!</definedName>
    <definedName name="___________________BTS11">#REF!</definedName>
    <definedName name="___________________BTS12" localSheetId="2">#REF!</definedName>
    <definedName name="___________________BTS12">#REF!</definedName>
    <definedName name="___________________BTS13" localSheetId="2">#REF!</definedName>
    <definedName name="___________________BTS13">#REF!</definedName>
    <definedName name="___________________BTS14" localSheetId="2">#REF!</definedName>
    <definedName name="___________________BTS14">#REF!</definedName>
    <definedName name="___________________BTS15" localSheetId="2">#REF!</definedName>
    <definedName name="___________________BTS15">#REF!</definedName>
    <definedName name="___________________BTS16" localSheetId="2">#REF!</definedName>
    <definedName name="___________________BTS16">#REF!</definedName>
    <definedName name="___________________BTS17" localSheetId="2">#REF!</definedName>
    <definedName name="___________________BTS17">#REF!</definedName>
    <definedName name="___________________BTS18" localSheetId="2">#REF!</definedName>
    <definedName name="___________________BTS18">#REF!</definedName>
    <definedName name="___________________BTS19" localSheetId="2">#REF!</definedName>
    <definedName name="___________________BTS19">#REF!</definedName>
    <definedName name="___________________BTS2" localSheetId="2">#REF!</definedName>
    <definedName name="___________________BTS2">#REF!</definedName>
    <definedName name="___________________BTS20" localSheetId="2">#REF!</definedName>
    <definedName name="___________________BTS20">#REF!</definedName>
    <definedName name="___________________BTS21" localSheetId="2">#REF!</definedName>
    <definedName name="___________________BTS21">#REF!</definedName>
    <definedName name="___________________BTS22" localSheetId="2">#REF!</definedName>
    <definedName name="___________________BTS22">#REF!</definedName>
    <definedName name="___________________BTS23" localSheetId="2">#REF!</definedName>
    <definedName name="___________________BTS23">#REF!</definedName>
    <definedName name="___________________BTS24" localSheetId="2">#REF!</definedName>
    <definedName name="___________________BTS24">#REF!</definedName>
    <definedName name="___________________BTS3" localSheetId="2">#REF!</definedName>
    <definedName name="___________________BTS3">#REF!</definedName>
    <definedName name="___________________BTS4" localSheetId="2">#REF!</definedName>
    <definedName name="___________________BTS4">#REF!</definedName>
    <definedName name="___________________BTS5" localSheetId="2">#REF!</definedName>
    <definedName name="___________________BTS5">#REF!</definedName>
    <definedName name="___________________BTS6" localSheetId="2">#REF!</definedName>
    <definedName name="___________________BTS6">#REF!</definedName>
    <definedName name="___________________BTS7" localSheetId="2">#REF!</definedName>
    <definedName name="___________________BTS7">#REF!</definedName>
    <definedName name="___________________BTS8" localSheetId="2">#REF!</definedName>
    <definedName name="___________________BTS8">#REF!</definedName>
    <definedName name="___________________BTS9" localSheetId="2">#REF!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2">#REF!</definedName>
    <definedName name="___________________GBS11">#REF!</definedName>
    <definedName name="___________________GBS110" localSheetId="2">#REF!</definedName>
    <definedName name="___________________GBS110">#REF!</definedName>
    <definedName name="___________________GBS111" localSheetId="2">#REF!</definedName>
    <definedName name="___________________GBS111">#REF!</definedName>
    <definedName name="___________________GBS112" localSheetId="2">#REF!</definedName>
    <definedName name="___________________GBS112">#REF!</definedName>
    <definedName name="___________________GBS113" localSheetId="2">#REF!</definedName>
    <definedName name="___________________GBS113">#REF!</definedName>
    <definedName name="___________________GBS114" localSheetId="2">#REF!</definedName>
    <definedName name="___________________GBS114">#REF!</definedName>
    <definedName name="___________________GBS115" localSheetId="2">#REF!</definedName>
    <definedName name="___________________GBS115">#REF!</definedName>
    <definedName name="___________________GBS116" localSheetId="2">#REF!</definedName>
    <definedName name="___________________GBS116">#REF!</definedName>
    <definedName name="___________________GBS117" localSheetId="2">#REF!</definedName>
    <definedName name="___________________GBS117">#REF!</definedName>
    <definedName name="___________________GBS118" localSheetId="2">#REF!</definedName>
    <definedName name="___________________GBS118">#REF!</definedName>
    <definedName name="___________________GBS119" localSheetId="2">#REF!</definedName>
    <definedName name="___________________GBS119">#REF!</definedName>
    <definedName name="___________________GBS12" localSheetId="2">#REF!</definedName>
    <definedName name="___________________GBS12">#REF!</definedName>
    <definedName name="___________________GBS120" localSheetId="2">#REF!</definedName>
    <definedName name="___________________GBS120">#REF!</definedName>
    <definedName name="___________________GBS121" localSheetId="2">#REF!</definedName>
    <definedName name="___________________GBS121">#REF!</definedName>
    <definedName name="___________________GBS122" localSheetId="2">#REF!</definedName>
    <definedName name="___________________GBS122">#REF!</definedName>
    <definedName name="___________________GBS123" localSheetId="2">#REF!</definedName>
    <definedName name="___________________GBS123">#REF!</definedName>
    <definedName name="___________________GBS124" localSheetId="2">#REF!</definedName>
    <definedName name="___________________GBS124">#REF!</definedName>
    <definedName name="___________________GBS13" localSheetId="2">#REF!</definedName>
    <definedName name="___________________GBS13">#REF!</definedName>
    <definedName name="___________________GBS14" localSheetId="2">#REF!</definedName>
    <definedName name="___________________GBS14">#REF!</definedName>
    <definedName name="___________________GBS15" localSheetId="2">#REF!</definedName>
    <definedName name="___________________GBS15">#REF!</definedName>
    <definedName name="___________________GBS16" localSheetId="2">#REF!</definedName>
    <definedName name="___________________GBS16">#REF!</definedName>
    <definedName name="___________________GBS17" localSheetId="2">#REF!</definedName>
    <definedName name="___________________GBS17">#REF!</definedName>
    <definedName name="___________________GBS18" localSheetId="2">#REF!</definedName>
    <definedName name="___________________GBS18">#REF!</definedName>
    <definedName name="___________________GBS19" localSheetId="2">#REF!</definedName>
    <definedName name="___________________GBS19">#REF!</definedName>
    <definedName name="___________________GBS21" localSheetId="2">#REF!</definedName>
    <definedName name="___________________GBS21">#REF!</definedName>
    <definedName name="___________________GBS210" localSheetId="2">#REF!</definedName>
    <definedName name="___________________GBS210">#REF!</definedName>
    <definedName name="___________________GBS211" localSheetId="2">#REF!</definedName>
    <definedName name="___________________GBS211">#REF!</definedName>
    <definedName name="___________________GBS212" localSheetId="2">#REF!</definedName>
    <definedName name="___________________GBS212">#REF!</definedName>
    <definedName name="___________________GBS213" localSheetId="2">#REF!</definedName>
    <definedName name="___________________GBS213">#REF!</definedName>
    <definedName name="___________________GBS214" localSheetId="2">#REF!</definedName>
    <definedName name="___________________GBS214">#REF!</definedName>
    <definedName name="___________________GBS215" localSheetId="2">#REF!</definedName>
    <definedName name="___________________GBS215">#REF!</definedName>
    <definedName name="___________________GBS216" localSheetId="2">#REF!</definedName>
    <definedName name="___________________GBS216">#REF!</definedName>
    <definedName name="___________________GBS217" localSheetId="2">#REF!</definedName>
    <definedName name="___________________GBS217">#REF!</definedName>
    <definedName name="___________________GBS218" localSheetId="2">#REF!</definedName>
    <definedName name="___________________GBS218">#REF!</definedName>
    <definedName name="___________________GBS219" localSheetId="2">#REF!</definedName>
    <definedName name="___________________GBS219">#REF!</definedName>
    <definedName name="___________________GBS22" localSheetId="2">#REF!</definedName>
    <definedName name="___________________GBS22">#REF!</definedName>
    <definedName name="___________________GBS220" localSheetId="2">#REF!</definedName>
    <definedName name="___________________GBS220">#REF!</definedName>
    <definedName name="___________________GBS221" localSheetId="2">#REF!</definedName>
    <definedName name="___________________GBS221">#REF!</definedName>
    <definedName name="___________________GBS222" localSheetId="2">#REF!</definedName>
    <definedName name="___________________GBS222">#REF!</definedName>
    <definedName name="___________________GBS223" localSheetId="2">#REF!</definedName>
    <definedName name="___________________GBS223">#REF!</definedName>
    <definedName name="___________________GBS224" localSheetId="2">#REF!</definedName>
    <definedName name="___________________GBS224">#REF!</definedName>
    <definedName name="___________________GBS23" localSheetId="2">#REF!</definedName>
    <definedName name="___________________GBS23">#REF!</definedName>
    <definedName name="___________________GBS24" localSheetId="2">#REF!</definedName>
    <definedName name="___________________GBS24">#REF!</definedName>
    <definedName name="___________________GBS25" localSheetId="2">#REF!</definedName>
    <definedName name="___________________GBS25">#REF!</definedName>
    <definedName name="___________________GBS26" localSheetId="2">#REF!</definedName>
    <definedName name="___________________GBS26">#REF!</definedName>
    <definedName name="___________________GBS27" localSheetId="2">#REF!</definedName>
    <definedName name="___________________GBS27">#REF!</definedName>
    <definedName name="___________________GBS28" localSheetId="2">#REF!</definedName>
    <definedName name="___________________GBS28">#REF!</definedName>
    <definedName name="___________________GBS29" localSheetId="2">#REF!</definedName>
    <definedName name="___________________GBS29">#REF!</definedName>
    <definedName name="___________________imp1">[11]DATA_PRG!$H$245</definedName>
    <definedName name="___________________l1">[3]leads!$A$3:$E$108</definedName>
    <definedName name="___________________l12" localSheetId="2">#REF!</definedName>
    <definedName name="___________________l12">#REF!</definedName>
    <definedName name="___________________l2">[2]r!$F$29</definedName>
    <definedName name="___________________l3" localSheetId="2">#REF!</definedName>
    <definedName name="___________________l3">#REF!</definedName>
    <definedName name="___________________l4">[4]Sheet1!$W$2:$Y$103</definedName>
    <definedName name="___________________l5" localSheetId="2">#REF!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2">#REF!</definedName>
    <definedName name="___________________lj600">#REF!</definedName>
    <definedName name="___________________lj900" localSheetId="2">#REF!</definedName>
    <definedName name="___________________lj900">#REF!</definedName>
    <definedName name="___________________LL3" localSheetId="2">#REF!</definedName>
    <definedName name="___________________LL3">#REF!</definedName>
    <definedName name="___________________LSO24" localSheetId="2">[10]Lead!#REF!</definedName>
    <definedName name="___________________LSO24">[10]Lead!#REF!</definedName>
    <definedName name="___________________MA1" localSheetId="2">#REF!</definedName>
    <definedName name="___________________MA1">#REF!</definedName>
    <definedName name="___________________MA2" localSheetId="2">#REF!</definedName>
    <definedName name="___________________MA2">#REF!</definedName>
    <definedName name="___________________Met22" localSheetId="2">#REF!</definedName>
    <definedName name="___________________Met22">#REF!</definedName>
    <definedName name="___________________Met45" localSheetId="2">#REF!</definedName>
    <definedName name="___________________Met45">#REF!</definedName>
    <definedName name="___________________MEt55" localSheetId="2">#REF!</definedName>
    <definedName name="___________________MEt55">#REF!</definedName>
    <definedName name="___________________Met63" localSheetId="2">#REF!</definedName>
    <definedName name="___________________Met63">#REF!</definedName>
    <definedName name="___________________ML21" localSheetId="2">#REF!</definedName>
    <definedName name="___________________ML21">#REF!</definedName>
    <definedName name="___________________ML210" localSheetId="2">#REF!</definedName>
    <definedName name="___________________ML210">#REF!</definedName>
    <definedName name="___________________ML211" localSheetId="2">#REF!</definedName>
    <definedName name="___________________ML211">#REF!</definedName>
    <definedName name="___________________ML212" localSheetId="2">#REF!</definedName>
    <definedName name="___________________ML212">#REF!</definedName>
    <definedName name="___________________ML213" localSheetId="2">#REF!</definedName>
    <definedName name="___________________ML213">#REF!</definedName>
    <definedName name="___________________ML214" localSheetId="2">#REF!</definedName>
    <definedName name="___________________ML214">#REF!</definedName>
    <definedName name="___________________ML215" localSheetId="2">#REF!</definedName>
    <definedName name="___________________ML215">#REF!</definedName>
    <definedName name="___________________ML216" localSheetId="2">#REF!</definedName>
    <definedName name="___________________ML216">#REF!</definedName>
    <definedName name="___________________ML217" localSheetId="2">#REF!</definedName>
    <definedName name="___________________ML217">#REF!</definedName>
    <definedName name="___________________ML218" localSheetId="2">#REF!</definedName>
    <definedName name="___________________ML218">#REF!</definedName>
    <definedName name="___________________ML219" localSheetId="2">#REF!</definedName>
    <definedName name="___________________ML219">#REF!</definedName>
    <definedName name="___________________ML22" localSheetId="2">#REF!</definedName>
    <definedName name="___________________ML22">#REF!</definedName>
    <definedName name="___________________ML220" localSheetId="2">#REF!</definedName>
    <definedName name="___________________ML220">#REF!</definedName>
    <definedName name="___________________ML221" localSheetId="2">#REF!</definedName>
    <definedName name="___________________ML221">#REF!</definedName>
    <definedName name="___________________ML222" localSheetId="2">#REF!</definedName>
    <definedName name="___________________ML222">#REF!</definedName>
    <definedName name="___________________ML223" localSheetId="2">#REF!</definedName>
    <definedName name="___________________ML223">#REF!</definedName>
    <definedName name="___________________ML224" localSheetId="2">#REF!</definedName>
    <definedName name="___________________ML224">#REF!</definedName>
    <definedName name="___________________ML23" localSheetId="2">#REF!</definedName>
    <definedName name="___________________ML23">#REF!</definedName>
    <definedName name="___________________ML24" localSheetId="2">#REF!</definedName>
    <definedName name="___________________ML24">#REF!</definedName>
    <definedName name="___________________ML25" localSheetId="2">#REF!</definedName>
    <definedName name="___________________ML25">#REF!</definedName>
    <definedName name="___________________ML26" localSheetId="2">#REF!</definedName>
    <definedName name="___________________ML26">#REF!</definedName>
    <definedName name="___________________ML27" localSheetId="2">#REF!</definedName>
    <definedName name="___________________ML27">#REF!</definedName>
    <definedName name="___________________ML28" localSheetId="2">#REF!</definedName>
    <definedName name="___________________ML28">#REF!</definedName>
    <definedName name="___________________ML29" localSheetId="2">#REF!</definedName>
    <definedName name="___________________ML29">#REF!</definedName>
    <definedName name="___________________ML31" localSheetId="2">#REF!</definedName>
    <definedName name="___________________ML31">#REF!</definedName>
    <definedName name="___________________ML310" localSheetId="2">#REF!</definedName>
    <definedName name="___________________ML310">#REF!</definedName>
    <definedName name="___________________ML311" localSheetId="2">#REF!</definedName>
    <definedName name="___________________ML311">#REF!</definedName>
    <definedName name="___________________ML312" localSheetId="2">#REF!</definedName>
    <definedName name="___________________ML312">#REF!</definedName>
    <definedName name="___________________ML313" localSheetId="2">#REF!</definedName>
    <definedName name="___________________ML313">#REF!</definedName>
    <definedName name="___________________ML314" localSheetId="2">#REF!</definedName>
    <definedName name="___________________ML314">#REF!</definedName>
    <definedName name="___________________ML315" localSheetId="2">#REF!</definedName>
    <definedName name="___________________ML315">#REF!</definedName>
    <definedName name="___________________ML316" localSheetId="2">#REF!</definedName>
    <definedName name="___________________ML316">#REF!</definedName>
    <definedName name="___________________ML317" localSheetId="2">#REF!</definedName>
    <definedName name="___________________ML317">#REF!</definedName>
    <definedName name="___________________ML318" localSheetId="2">#REF!</definedName>
    <definedName name="___________________ML318">#REF!</definedName>
    <definedName name="___________________ML319" localSheetId="2">#REF!</definedName>
    <definedName name="___________________ML319">#REF!</definedName>
    <definedName name="___________________ML32" localSheetId="2">#REF!</definedName>
    <definedName name="___________________ML32">#REF!</definedName>
    <definedName name="___________________ML320" localSheetId="2">#REF!</definedName>
    <definedName name="___________________ML320">#REF!</definedName>
    <definedName name="___________________ML321" localSheetId="2">#REF!</definedName>
    <definedName name="___________________ML321">#REF!</definedName>
    <definedName name="___________________ML322" localSheetId="2">#REF!</definedName>
    <definedName name="___________________ML322">#REF!</definedName>
    <definedName name="___________________ML323" localSheetId="2">#REF!</definedName>
    <definedName name="___________________ML323">#REF!</definedName>
    <definedName name="___________________ML324" localSheetId="2">#REF!</definedName>
    <definedName name="___________________ML324">#REF!</definedName>
    <definedName name="___________________ML33" localSheetId="2">#REF!</definedName>
    <definedName name="___________________ML33">#REF!</definedName>
    <definedName name="___________________ML34" localSheetId="2">#REF!</definedName>
    <definedName name="___________________ML34">#REF!</definedName>
    <definedName name="___________________ML35" localSheetId="2">#REF!</definedName>
    <definedName name="___________________ML35">#REF!</definedName>
    <definedName name="___________________ML36" localSheetId="2">#REF!</definedName>
    <definedName name="___________________ML36">#REF!</definedName>
    <definedName name="___________________ML37" localSheetId="2">#REF!</definedName>
    <definedName name="___________________ML37">#REF!</definedName>
    <definedName name="___________________ML38" localSheetId="2">#REF!</definedName>
    <definedName name="___________________ML38">#REF!</definedName>
    <definedName name="___________________ML39" localSheetId="2">#REF!</definedName>
    <definedName name="___________________ML39">#REF!</definedName>
    <definedName name="___________________ML7" localSheetId="2">#REF!</definedName>
    <definedName name="___________________ML7">#REF!</definedName>
    <definedName name="___________________ML8" localSheetId="2">#REF!</definedName>
    <definedName name="___________________ML8">#REF!</definedName>
    <definedName name="___________________ML9" localSheetId="2">#REF!</definedName>
    <definedName name="___________________ML9">#REF!</definedName>
    <definedName name="___________________mm1">[6]r!$F$4</definedName>
    <definedName name="___________________mm1000" localSheetId="2">#REF!</definedName>
    <definedName name="___________________mm1000">#REF!</definedName>
    <definedName name="___________________mm11">[2]r!$F$4</definedName>
    <definedName name="___________________mm111">[5]r!$F$4</definedName>
    <definedName name="___________________mm600" localSheetId="2">#REF!</definedName>
    <definedName name="___________________mm600">#REF!</definedName>
    <definedName name="___________________mm800" localSheetId="2">#REF!</definedName>
    <definedName name="___________________mm800">#REF!</definedName>
    <definedName name="___________________PC1" localSheetId="2">#REF!</definedName>
    <definedName name="___________________PC1">#REF!</definedName>
    <definedName name="___________________PC10" localSheetId="2">#REF!</definedName>
    <definedName name="___________________PC10">#REF!</definedName>
    <definedName name="___________________PC11" localSheetId="2">#REF!</definedName>
    <definedName name="___________________PC11">#REF!</definedName>
    <definedName name="___________________PC12" localSheetId="2">#REF!</definedName>
    <definedName name="___________________PC12">#REF!</definedName>
    <definedName name="___________________PC13" localSheetId="2">#REF!</definedName>
    <definedName name="___________________PC13">#REF!</definedName>
    <definedName name="___________________PC14" localSheetId="2">#REF!</definedName>
    <definedName name="___________________PC14">#REF!</definedName>
    <definedName name="___________________PC15" localSheetId="2">#REF!</definedName>
    <definedName name="___________________PC15">#REF!</definedName>
    <definedName name="___________________PC16" localSheetId="2">#REF!</definedName>
    <definedName name="___________________PC16">#REF!</definedName>
    <definedName name="___________________PC17" localSheetId="2">#REF!</definedName>
    <definedName name="___________________PC17">#REF!</definedName>
    <definedName name="___________________PC18" localSheetId="2">#REF!</definedName>
    <definedName name="___________________PC18">#REF!</definedName>
    <definedName name="___________________PC19" localSheetId="2">#REF!</definedName>
    <definedName name="___________________PC19">#REF!</definedName>
    <definedName name="___________________pc2" localSheetId="2">#REF!</definedName>
    <definedName name="___________________pc2">#REF!</definedName>
    <definedName name="___________________PC21" localSheetId="2">#REF!</definedName>
    <definedName name="___________________PC21">#REF!</definedName>
    <definedName name="___________________PC22" localSheetId="2">#REF!</definedName>
    <definedName name="___________________PC22">#REF!</definedName>
    <definedName name="___________________PC23" localSheetId="2">#REF!</definedName>
    <definedName name="___________________PC23">#REF!</definedName>
    <definedName name="___________________PC24" localSheetId="2">#REF!</definedName>
    <definedName name="___________________PC24">#REF!</definedName>
    <definedName name="___________________PC3" localSheetId="2">#REF!</definedName>
    <definedName name="___________________PC3">#REF!</definedName>
    <definedName name="___________________PC4" localSheetId="2">#REF!</definedName>
    <definedName name="___________________PC4">#REF!</definedName>
    <definedName name="___________________PC5" localSheetId="2">#REF!</definedName>
    <definedName name="___________________PC5">#REF!</definedName>
    <definedName name="___________________PC6" localSheetId="2">#REF!</definedName>
    <definedName name="___________________PC6">#REF!</definedName>
    <definedName name="___________________pc600" localSheetId="2">#REF!</definedName>
    <definedName name="___________________pc600">#REF!</definedName>
    <definedName name="___________________PC7" localSheetId="2">#REF!</definedName>
    <definedName name="___________________PC7">#REF!</definedName>
    <definedName name="___________________PC8" localSheetId="2">#REF!</definedName>
    <definedName name="___________________PC8">#REF!</definedName>
    <definedName name="___________________PC9" localSheetId="2">#REF!</definedName>
    <definedName name="___________________PC9">#REF!</definedName>
    <definedName name="___________________pc900" localSheetId="2">#REF!</definedName>
    <definedName name="___________________pc900">#REF!</definedName>
    <definedName name="___________________pla4">[12]DATA_PRG!$H$269</definedName>
    <definedName name="___________________pv2" localSheetId="2">#REF!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2">#REF!</definedName>
    <definedName name="___________________var1">#REF!</definedName>
    <definedName name="___________________var4" localSheetId="2">#REF!</definedName>
    <definedName name="___________________var4">#REF!</definedName>
    <definedName name="__________________bla1">[1]leads!$H$7</definedName>
    <definedName name="__________________BSG100" localSheetId="2">#REF!</definedName>
    <definedName name="__________________BSG100">#REF!</definedName>
    <definedName name="__________________BSG150" localSheetId="2">#REF!</definedName>
    <definedName name="__________________BSG150">#REF!</definedName>
    <definedName name="__________________BSG5" localSheetId="2">#REF!</definedName>
    <definedName name="__________________BSG5">#REF!</definedName>
    <definedName name="__________________BSG75" localSheetId="2">#REF!</definedName>
    <definedName name="__________________BSG75">#REF!</definedName>
    <definedName name="__________________BTC1" localSheetId="2">#REF!</definedName>
    <definedName name="__________________BTC1">#REF!</definedName>
    <definedName name="__________________BTC10" localSheetId="2">#REF!</definedName>
    <definedName name="__________________BTC10">#REF!</definedName>
    <definedName name="__________________BTC11" localSheetId="2">#REF!</definedName>
    <definedName name="__________________BTC11">#REF!</definedName>
    <definedName name="__________________BTC12" localSheetId="2">#REF!</definedName>
    <definedName name="__________________BTC12">#REF!</definedName>
    <definedName name="__________________BTC13" localSheetId="2">#REF!</definedName>
    <definedName name="__________________BTC13">#REF!</definedName>
    <definedName name="__________________BTC14" localSheetId="2">#REF!</definedName>
    <definedName name="__________________BTC14">#REF!</definedName>
    <definedName name="__________________BTC15" localSheetId="2">#REF!</definedName>
    <definedName name="__________________BTC15">#REF!</definedName>
    <definedName name="__________________BTC16" localSheetId="2">#REF!</definedName>
    <definedName name="__________________BTC16">#REF!</definedName>
    <definedName name="__________________BTC17" localSheetId="2">#REF!</definedName>
    <definedName name="__________________BTC17">#REF!</definedName>
    <definedName name="__________________BTC18" localSheetId="2">#REF!</definedName>
    <definedName name="__________________BTC18">#REF!</definedName>
    <definedName name="__________________BTC19" localSheetId="2">#REF!</definedName>
    <definedName name="__________________BTC19">#REF!</definedName>
    <definedName name="__________________BTC2" localSheetId="2">#REF!</definedName>
    <definedName name="__________________BTC2">#REF!</definedName>
    <definedName name="__________________BTC20" localSheetId="2">#REF!</definedName>
    <definedName name="__________________BTC20">#REF!</definedName>
    <definedName name="__________________BTC21" localSheetId="2">#REF!</definedName>
    <definedName name="__________________BTC21">#REF!</definedName>
    <definedName name="__________________BTC22" localSheetId="2">#REF!</definedName>
    <definedName name="__________________BTC22">#REF!</definedName>
    <definedName name="__________________BTC23" localSheetId="2">#REF!</definedName>
    <definedName name="__________________BTC23">#REF!</definedName>
    <definedName name="__________________BTC24" localSheetId="2">#REF!</definedName>
    <definedName name="__________________BTC24">#REF!</definedName>
    <definedName name="__________________BTC3" localSheetId="2">#REF!</definedName>
    <definedName name="__________________BTC3">#REF!</definedName>
    <definedName name="__________________BTC4" localSheetId="2">#REF!</definedName>
    <definedName name="__________________BTC4">#REF!</definedName>
    <definedName name="__________________BTC5" localSheetId="2">#REF!</definedName>
    <definedName name="__________________BTC5">#REF!</definedName>
    <definedName name="__________________BTC6" localSheetId="2">#REF!</definedName>
    <definedName name="__________________BTC6">#REF!</definedName>
    <definedName name="__________________BTC7" localSheetId="2">#REF!</definedName>
    <definedName name="__________________BTC7">#REF!</definedName>
    <definedName name="__________________BTC8" localSheetId="2">#REF!</definedName>
    <definedName name="__________________BTC8">#REF!</definedName>
    <definedName name="__________________BTC9" localSheetId="2">#REF!</definedName>
    <definedName name="__________________BTC9">#REF!</definedName>
    <definedName name="__________________BTR1" localSheetId="2">#REF!</definedName>
    <definedName name="__________________BTR1">#REF!</definedName>
    <definedName name="__________________BTR10" localSheetId="2">#REF!</definedName>
    <definedName name="__________________BTR10">#REF!</definedName>
    <definedName name="__________________BTR11" localSheetId="2">#REF!</definedName>
    <definedName name="__________________BTR11">#REF!</definedName>
    <definedName name="__________________BTR12" localSheetId="2">#REF!</definedName>
    <definedName name="__________________BTR12">#REF!</definedName>
    <definedName name="__________________BTR13" localSheetId="2">#REF!</definedName>
    <definedName name="__________________BTR13">#REF!</definedName>
    <definedName name="__________________BTR14" localSheetId="2">#REF!</definedName>
    <definedName name="__________________BTR14">#REF!</definedName>
    <definedName name="__________________BTR15" localSheetId="2">#REF!</definedName>
    <definedName name="__________________BTR15">#REF!</definedName>
    <definedName name="__________________BTR16" localSheetId="2">#REF!</definedName>
    <definedName name="__________________BTR16">#REF!</definedName>
    <definedName name="__________________BTR17" localSheetId="2">#REF!</definedName>
    <definedName name="__________________BTR17">#REF!</definedName>
    <definedName name="__________________BTR18" localSheetId="2">#REF!</definedName>
    <definedName name="__________________BTR18">#REF!</definedName>
    <definedName name="__________________BTR19" localSheetId="2">#REF!</definedName>
    <definedName name="__________________BTR19">#REF!</definedName>
    <definedName name="__________________BTR2" localSheetId="2">#REF!</definedName>
    <definedName name="__________________BTR2">#REF!</definedName>
    <definedName name="__________________BTR20" localSheetId="2">#REF!</definedName>
    <definedName name="__________________BTR20">#REF!</definedName>
    <definedName name="__________________BTR21" localSheetId="2">#REF!</definedName>
    <definedName name="__________________BTR21">#REF!</definedName>
    <definedName name="__________________BTR22" localSheetId="2">#REF!</definedName>
    <definedName name="__________________BTR22">#REF!</definedName>
    <definedName name="__________________BTR23" localSheetId="2">#REF!</definedName>
    <definedName name="__________________BTR23">#REF!</definedName>
    <definedName name="__________________BTR24" localSheetId="2">#REF!</definedName>
    <definedName name="__________________BTR24">#REF!</definedName>
    <definedName name="__________________BTR3" localSheetId="2">#REF!</definedName>
    <definedName name="__________________BTR3">#REF!</definedName>
    <definedName name="__________________BTR4" localSheetId="2">#REF!</definedName>
    <definedName name="__________________BTR4">#REF!</definedName>
    <definedName name="__________________BTR5" localSheetId="2">#REF!</definedName>
    <definedName name="__________________BTR5">#REF!</definedName>
    <definedName name="__________________BTR6" localSheetId="2">#REF!</definedName>
    <definedName name="__________________BTR6">#REF!</definedName>
    <definedName name="__________________BTR7" localSheetId="2">#REF!</definedName>
    <definedName name="__________________BTR7">#REF!</definedName>
    <definedName name="__________________BTR8" localSheetId="2">#REF!</definedName>
    <definedName name="__________________BTR8">#REF!</definedName>
    <definedName name="__________________BTR9" localSheetId="2">#REF!</definedName>
    <definedName name="__________________BTR9">#REF!</definedName>
    <definedName name="__________________BTS1" localSheetId="2">#REF!</definedName>
    <definedName name="__________________BTS1">#REF!</definedName>
    <definedName name="__________________BTS10" localSheetId="2">#REF!</definedName>
    <definedName name="__________________BTS10">#REF!</definedName>
    <definedName name="__________________BTS11" localSheetId="2">#REF!</definedName>
    <definedName name="__________________BTS11">#REF!</definedName>
    <definedName name="__________________BTS12" localSheetId="2">#REF!</definedName>
    <definedName name="__________________BTS12">#REF!</definedName>
    <definedName name="__________________BTS13" localSheetId="2">#REF!</definedName>
    <definedName name="__________________BTS13">#REF!</definedName>
    <definedName name="__________________BTS14" localSheetId="2">#REF!</definedName>
    <definedName name="__________________BTS14">#REF!</definedName>
    <definedName name="__________________BTS15" localSheetId="2">#REF!</definedName>
    <definedName name="__________________BTS15">#REF!</definedName>
    <definedName name="__________________BTS16" localSheetId="2">#REF!</definedName>
    <definedName name="__________________BTS16">#REF!</definedName>
    <definedName name="__________________BTS17" localSheetId="2">#REF!</definedName>
    <definedName name="__________________BTS17">#REF!</definedName>
    <definedName name="__________________BTS18" localSheetId="2">#REF!</definedName>
    <definedName name="__________________BTS18">#REF!</definedName>
    <definedName name="__________________BTS19" localSheetId="2">#REF!</definedName>
    <definedName name="__________________BTS19">#REF!</definedName>
    <definedName name="__________________BTS2" localSheetId="2">#REF!</definedName>
    <definedName name="__________________BTS2">#REF!</definedName>
    <definedName name="__________________BTS20" localSheetId="2">#REF!</definedName>
    <definedName name="__________________BTS20">#REF!</definedName>
    <definedName name="__________________BTS21" localSheetId="2">#REF!</definedName>
    <definedName name="__________________BTS21">#REF!</definedName>
    <definedName name="__________________BTS22" localSheetId="2">#REF!</definedName>
    <definedName name="__________________BTS22">#REF!</definedName>
    <definedName name="__________________BTS23" localSheetId="2">#REF!</definedName>
    <definedName name="__________________BTS23">#REF!</definedName>
    <definedName name="__________________BTS24" localSheetId="2">#REF!</definedName>
    <definedName name="__________________BTS24">#REF!</definedName>
    <definedName name="__________________BTS3" localSheetId="2">#REF!</definedName>
    <definedName name="__________________BTS3">#REF!</definedName>
    <definedName name="__________________BTS4" localSheetId="2">#REF!</definedName>
    <definedName name="__________________BTS4">#REF!</definedName>
    <definedName name="__________________BTS5" localSheetId="2">#REF!</definedName>
    <definedName name="__________________BTS5">#REF!</definedName>
    <definedName name="__________________BTS6" localSheetId="2">#REF!</definedName>
    <definedName name="__________________BTS6">#REF!</definedName>
    <definedName name="__________________BTS7" localSheetId="2">#REF!</definedName>
    <definedName name="__________________BTS7">#REF!</definedName>
    <definedName name="__________________BTS8" localSheetId="2">#REF!</definedName>
    <definedName name="__________________BTS8">#REF!</definedName>
    <definedName name="__________________BTS9" localSheetId="2">#REF!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2">#REF!</definedName>
    <definedName name="__________________GBS11">#REF!</definedName>
    <definedName name="__________________GBS110" localSheetId="2">#REF!</definedName>
    <definedName name="__________________GBS110">#REF!</definedName>
    <definedName name="__________________GBS111" localSheetId="2">#REF!</definedName>
    <definedName name="__________________GBS111">#REF!</definedName>
    <definedName name="__________________GBS112" localSheetId="2">#REF!</definedName>
    <definedName name="__________________GBS112">#REF!</definedName>
    <definedName name="__________________GBS113" localSheetId="2">#REF!</definedName>
    <definedName name="__________________GBS113">#REF!</definedName>
    <definedName name="__________________GBS114" localSheetId="2">#REF!</definedName>
    <definedName name="__________________GBS114">#REF!</definedName>
    <definedName name="__________________GBS115" localSheetId="2">#REF!</definedName>
    <definedName name="__________________GBS115">#REF!</definedName>
    <definedName name="__________________GBS116" localSheetId="2">#REF!</definedName>
    <definedName name="__________________GBS116">#REF!</definedName>
    <definedName name="__________________GBS117" localSheetId="2">#REF!</definedName>
    <definedName name="__________________GBS117">#REF!</definedName>
    <definedName name="__________________GBS118" localSheetId="2">#REF!</definedName>
    <definedName name="__________________GBS118">#REF!</definedName>
    <definedName name="__________________GBS119" localSheetId="2">#REF!</definedName>
    <definedName name="__________________GBS119">#REF!</definedName>
    <definedName name="__________________GBS12" localSheetId="2">#REF!</definedName>
    <definedName name="__________________GBS12">#REF!</definedName>
    <definedName name="__________________GBS120" localSheetId="2">#REF!</definedName>
    <definedName name="__________________GBS120">#REF!</definedName>
    <definedName name="__________________GBS121" localSheetId="2">#REF!</definedName>
    <definedName name="__________________GBS121">#REF!</definedName>
    <definedName name="__________________GBS122" localSheetId="2">#REF!</definedName>
    <definedName name="__________________GBS122">#REF!</definedName>
    <definedName name="__________________GBS123" localSheetId="2">#REF!</definedName>
    <definedName name="__________________GBS123">#REF!</definedName>
    <definedName name="__________________GBS124" localSheetId="2">#REF!</definedName>
    <definedName name="__________________GBS124">#REF!</definedName>
    <definedName name="__________________GBS13" localSheetId="2">#REF!</definedName>
    <definedName name="__________________GBS13">#REF!</definedName>
    <definedName name="__________________GBS14" localSheetId="2">#REF!</definedName>
    <definedName name="__________________GBS14">#REF!</definedName>
    <definedName name="__________________GBS15" localSheetId="2">#REF!</definedName>
    <definedName name="__________________GBS15">#REF!</definedName>
    <definedName name="__________________GBS16" localSheetId="2">#REF!</definedName>
    <definedName name="__________________GBS16">#REF!</definedName>
    <definedName name="__________________GBS17" localSheetId="2">#REF!</definedName>
    <definedName name="__________________GBS17">#REF!</definedName>
    <definedName name="__________________GBS18" localSheetId="2">#REF!</definedName>
    <definedName name="__________________GBS18">#REF!</definedName>
    <definedName name="__________________GBS19" localSheetId="2">#REF!</definedName>
    <definedName name="__________________GBS19">#REF!</definedName>
    <definedName name="__________________GBS21" localSheetId="2">#REF!</definedName>
    <definedName name="__________________GBS21">#REF!</definedName>
    <definedName name="__________________GBS210" localSheetId="2">#REF!</definedName>
    <definedName name="__________________GBS210">#REF!</definedName>
    <definedName name="__________________GBS211" localSheetId="2">#REF!</definedName>
    <definedName name="__________________GBS211">#REF!</definedName>
    <definedName name="__________________GBS212" localSheetId="2">#REF!</definedName>
    <definedName name="__________________GBS212">#REF!</definedName>
    <definedName name="__________________GBS213" localSheetId="2">#REF!</definedName>
    <definedName name="__________________GBS213">#REF!</definedName>
    <definedName name="__________________GBS214" localSheetId="2">#REF!</definedName>
    <definedName name="__________________GBS214">#REF!</definedName>
    <definedName name="__________________GBS215" localSheetId="2">#REF!</definedName>
    <definedName name="__________________GBS215">#REF!</definedName>
    <definedName name="__________________GBS216" localSheetId="2">#REF!</definedName>
    <definedName name="__________________GBS216">#REF!</definedName>
    <definedName name="__________________GBS217" localSheetId="2">#REF!</definedName>
    <definedName name="__________________GBS217">#REF!</definedName>
    <definedName name="__________________GBS218" localSheetId="2">#REF!</definedName>
    <definedName name="__________________GBS218">#REF!</definedName>
    <definedName name="__________________GBS219" localSheetId="2">#REF!</definedName>
    <definedName name="__________________GBS219">#REF!</definedName>
    <definedName name="__________________GBS22" localSheetId="2">#REF!</definedName>
    <definedName name="__________________GBS22">#REF!</definedName>
    <definedName name="__________________GBS220" localSheetId="2">#REF!</definedName>
    <definedName name="__________________GBS220">#REF!</definedName>
    <definedName name="__________________GBS221" localSheetId="2">#REF!</definedName>
    <definedName name="__________________GBS221">#REF!</definedName>
    <definedName name="__________________GBS222" localSheetId="2">#REF!</definedName>
    <definedName name="__________________GBS222">#REF!</definedName>
    <definedName name="__________________GBS223" localSheetId="2">#REF!</definedName>
    <definedName name="__________________GBS223">#REF!</definedName>
    <definedName name="__________________GBS224" localSheetId="2">#REF!</definedName>
    <definedName name="__________________GBS224">#REF!</definedName>
    <definedName name="__________________GBS23" localSheetId="2">#REF!</definedName>
    <definedName name="__________________GBS23">#REF!</definedName>
    <definedName name="__________________GBS24" localSheetId="2">#REF!</definedName>
    <definedName name="__________________GBS24">#REF!</definedName>
    <definedName name="__________________GBS25" localSheetId="2">#REF!</definedName>
    <definedName name="__________________GBS25">#REF!</definedName>
    <definedName name="__________________GBS26" localSheetId="2">#REF!</definedName>
    <definedName name="__________________GBS26">#REF!</definedName>
    <definedName name="__________________GBS27" localSheetId="2">#REF!</definedName>
    <definedName name="__________________GBS27">#REF!</definedName>
    <definedName name="__________________GBS28" localSheetId="2">#REF!</definedName>
    <definedName name="__________________GBS28">#REF!</definedName>
    <definedName name="__________________GBS29" localSheetId="2">#REF!</definedName>
    <definedName name="__________________GBS29">#REF!</definedName>
    <definedName name="__________________imp1">[11]DATA_PRG!$H$245</definedName>
    <definedName name="__________________knr2" localSheetId="2">#REF!</definedName>
    <definedName name="__________________knr2">#REF!</definedName>
    <definedName name="__________________l1">[3]leads!$A$3:$E$108</definedName>
    <definedName name="__________________l12" localSheetId="2">#REF!</definedName>
    <definedName name="__________________l12">#REF!</definedName>
    <definedName name="__________________l2">[2]r!$F$29</definedName>
    <definedName name="__________________l3" localSheetId="2">#REF!</definedName>
    <definedName name="__________________l3">#REF!</definedName>
    <definedName name="__________________l4">[4]Sheet1!$W$2:$Y$103</definedName>
    <definedName name="__________________l5" localSheetId="2">#REF!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2">#REF!</definedName>
    <definedName name="__________________lj600">#REF!</definedName>
    <definedName name="__________________lj900" localSheetId="2">#REF!</definedName>
    <definedName name="__________________lj900">#REF!</definedName>
    <definedName name="__________________LL3" localSheetId="2">#REF!</definedName>
    <definedName name="__________________LL3">#REF!</definedName>
    <definedName name="__________________LSO24" localSheetId="2">[10]Lead!#REF!</definedName>
    <definedName name="__________________LSO24">[10]Lead!#REF!</definedName>
    <definedName name="__________________MA1" localSheetId="2">#REF!</definedName>
    <definedName name="__________________MA1">#REF!</definedName>
    <definedName name="__________________MA2" localSheetId="2">#REF!</definedName>
    <definedName name="__________________MA2">#REF!</definedName>
    <definedName name="__________________Met22" localSheetId="2">#REF!</definedName>
    <definedName name="__________________Met22">#REF!</definedName>
    <definedName name="__________________Met45" localSheetId="2">#REF!</definedName>
    <definedName name="__________________Met45">#REF!</definedName>
    <definedName name="__________________MEt55" localSheetId="2">#REF!</definedName>
    <definedName name="__________________MEt55">#REF!</definedName>
    <definedName name="__________________Met63" localSheetId="2">#REF!</definedName>
    <definedName name="__________________Met63">#REF!</definedName>
    <definedName name="__________________ML21" localSheetId="2">#REF!</definedName>
    <definedName name="__________________ML21">#REF!</definedName>
    <definedName name="__________________ML210" localSheetId="2">#REF!</definedName>
    <definedName name="__________________ML210">#REF!</definedName>
    <definedName name="__________________ML211" localSheetId="2">#REF!</definedName>
    <definedName name="__________________ML211">#REF!</definedName>
    <definedName name="__________________ML212" localSheetId="2">#REF!</definedName>
    <definedName name="__________________ML212">#REF!</definedName>
    <definedName name="__________________ML213" localSheetId="2">#REF!</definedName>
    <definedName name="__________________ML213">#REF!</definedName>
    <definedName name="__________________ML214" localSheetId="2">#REF!</definedName>
    <definedName name="__________________ML214">#REF!</definedName>
    <definedName name="__________________ML215" localSheetId="2">#REF!</definedName>
    <definedName name="__________________ML215">#REF!</definedName>
    <definedName name="__________________ML216" localSheetId="2">#REF!</definedName>
    <definedName name="__________________ML216">#REF!</definedName>
    <definedName name="__________________ML217" localSheetId="2">#REF!</definedName>
    <definedName name="__________________ML217">#REF!</definedName>
    <definedName name="__________________ML218" localSheetId="2">#REF!</definedName>
    <definedName name="__________________ML218">#REF!</definedName>
    <definedName name="__________________ML219" localSheetId="2">#REF!</definedName>
    <definedName name="__________________ML219">#REF!</definedName>
    <definedName name="__________________ML22" localSheetId="2">#REF!</definedName>
    <definedName name="__________________ML22">#REF!</definedName>
    <definedName name="__________________ML220" localSheetId="2">#REF!</definedName>
    <definedName name="__________________ML220">#REF!</definedName>
    <definedName name="__________________ML221" localSheetId="2">#REF!</definedName>
    <definedName name="__________________ML221">#REF!</definedName>
    <definedName name="__________________ML222" localSheetId="2">#REF!</definedName>
    <definedName name="__________________ML222">#REF!</definedName>
    <definedName name="__________________ML223" localSheetId="2">#REF!</definedName>
    <definedName name="__________________ML223">#REF!</definedName>
    <definedName name="__________________ML224" localSheetId="2">#REF!</definedName>
    <definedName name="__________________ML224">#REF!</definedName>
    <definedName name="__________________ML23" localSheetId="2">#REF!</definedName>
    <definedName name="__________________ML23">#REF!</definedName>
    <definedName name="__________________ML24" localSheetId="2">#REF!</definedName>
    <definedName name="__________________ML24">#REF!</definedName>
    <definedName name="__________________ML25" localSheetId="2">#REF!</definedName>
    <definedName name="__________________ML25">#REF!</definedName>
    <definedName name="__________________ML26" localSheetId="2">#REF!</definedName>
    <definedName name="__________________ML26">#REF!</definedName>
    <definedName name="__________________ML27" localSheetId="2">#REF!</definedName>
    <definedName name="__________________ML27">#REF!</definedName>
    <definedName name="__________________ML28" localSheetId="2">#REF!</definedName>
    <definedName name="__________________ML28">#REF!</definedName>
    <definedName name="__________________ML29" localSheetId="2">#REF!</definedName>
    <definedName name="__________________ML29">#REF!</definedName>
    <definedName name="__________________ML31" localSheetId="2">#REF!</definedName>
    <definedName name="__________________ML31">#REF!</definedName>
    <definedName name="__________________ML310" localSheetId="2">#REF!</definedName>
    <definedName name="__________________ML310">#REF!</definedName>
    <definedName name="__________________ML311" localSheetId="2">#REF!</definedName>
    <definedName name="__________________ML311">#REF!</definedName>
    <definedName name="__________________ML312" localSheetId="2">#REF!</definedName>
    <definedName name="__________________ML312">#REF!</definedName>
    <definedName name="__________________ML313" localSheetId="2">#REF!</definedName>
    <definedName name="__________________ML313">#REF!</definedName>
    <definedName name="__________________ML314" localSheetId="2">#REF!</definedName>
    <definedName name="__________________ML314">#REF!</definedName>
    <definedName name="__________________ML315" localSheetId="2">#REF!</definedName>
    <definedName name="__________________ML315">#REF!</definedName>
    <definedName name="__________________ML316" localSheetId="2">#REF!</definedName>
    <definedName name="__________________ML316">#REF!</definedName>
    <definedName name="__________________ML317" localSheetId="2">#REF!</definedName>
    <definedName name="__________________ML317">#REF!</definedName>
    <definedName name="__________________ML318" localSheetId="2">#REF!</definedName>
    <definedName name="__________________ML318">#REF!</definedName>
    <definedName name="__________________ML319" localSheetId="2">#REF!</definedName>
    <definedName name="__________________ML319">#REF!</definedName>
    <definedName name="__________________ML32" localSheetId="2">#REF!</definedName>
    <definedName name="__________________ML32">#REF!</definedName>
    <definedName name="__________________ML320" localSheetId="2">#REF!</definedName>
    <definedName name="__________________ML320">#REF!</definedName>
    <definedName name="__________________ML321" localSheetId="2">#REF!</definedName>
    <definedName name="__________________ML321">#REF!</definedName>
    <definedName name="__________________ML322" localSheetId="2">#REF!</definedName>
    <definedName name="__________________ML322">#REF!</definedName>
    <definedName name="__________________ML323" localSheetId="2">#REF!</definedName>
    <definedName name="__________________ML323">#REF!</definedName>
    <definedName name="__________________ML324" localSheetId="2">#REF!</definedName>
    <definedName name="__________________ML324">#REF!</definedName>
    <definedName name="__________________ML33" localSheetId="2">#REF!</definedName>
    <definedName name="__________________ML33">#REF!</definedName>
    <definedName name="__________________ML34" localSheetId="2">#REF!</definedName>
    <definedName name="__________________ML34">#REF!</definedName>
    <definedName name="__________________ML35" localSheetId="2">#REF!</definedName>
    <definedName name="__________________ML35">#REF!</definedName>
    <definedName name="__________________ML36" localSheetId="2">#REF!</definedName>
    <definedName name="__________________ML36">#REF!</definedName>
    <definedName name="__________________ML37" localSheetId="2">#REF!</definedName>
    <definedName name="__________________ML37">#REF!</definedName>
    <definedName name="__________________ML38" localSheetId="2">#REF!</definedName>
    <definedName name="__________________ML38">#REF!</definedName>
    <definedName name="__________________ML39" localSheetId="2">#REF!</definedName>
    <definedName name="__________________ML39">#REF!</definedName>
    <definedName name="__________________ML7" localSheetId="2">#REF!</definedName>
    <definedName name="__________________ML7">#REF!</definedName>
    <definedName name="__________________ML8" localSheetId="2">#REF!</definedName>
    <definedName name="__________________ML8">#REF!</definedName>
    <definedName name="__________________ML9" localSheetId="2">#REF!</definedName>
    <definedName name="__________________ML9">#REF!</definedName>
    <definedName name="__________________mm1">[6]r!$F$4</definedName>
    <definedName name="__________________mm1000" localSheetId="2">#REF!</definedName>
    <definedName name="__________________mm1000">#REF!</definedName>
    <definedName name="__________________mm11">[2]r!$F$4</definedName>
    <definedName name="__________________mm111">[5]r!$F$4</definedName>
    <definedName name="__________________mm600" localSheetId="2">#REF!</definedName>
    <definedName name="__________________mm600">#REF!</definedName>
    <definedName name="__________________mm800" localSheetId="2">#REF!</definedName>
    <definedName name="__________________mm800">#REF!</definedName>
    <definedName name="__________________PC1" localSheetId="2">#REF!</definedName>
    <definedName name="__________________PC1">#REF!</definedName>
    <definedName name="__________________PC10" localSheetId="2">#REF!</definedName>
    <definedName name="__________________PC10">#REF!</definedName>
    <definedName name="__________________PC11" localSheetId="2">#REF!</definedName>
    <definedName name="__________________PC11">#REF!</definedName>
    <definedName name="__________________PC12" localSheetId="2">#REF!</definedName>
    <definedName name="__________________PC12">#REF!</definedName>
    <definedName name="__________________PC13" localSheetId="2">#REF!</definedName>
    <definedName name="__________________PC13">#REF!</definedName>
    <definedName name="__________________PC14" localSheetId="2">#REF!</definedName>
    <definedName name="__________________PC14">#REF!</definedName>
    <definedName name="__________________PC15" localSheetId="2">#REF!</definedName>
    <definedName name="__________________PC15">#REF!</definedName>
    <definedName name="__________________PC16" localSheetId="2">#REF!</definedName>
    <definedName name="__________________PC16">#REF!</definedName>
    <definedName name="__________________PC17" localSheetId="2">#REF!</definedName>
    <definedName name="__________________PC17">#REF!</definedName>
    <definedName name="__________________PC18" localSheetId="2">#REF!</definedName>
    <definedName name="__________________PC18">#REF!</definedName>
    <definedName name="__________________PC19" localSheetId="2">#REF!</definedName>
    <definedName name="__________________PC19">#REF!</definedName>
    <definedName name="__________________pc2" localSheetId="2">#REF!</definedName>
    <definedName name="__________________pc2">#REF!</definedName>
    <definedName name="__________________PC21" localSheetId="2">#REF!</definedName>
    <definedName name="__________________PC21">#REF!</definedName>
    <definedName name="__________________PC22" localSheetId="2">#REF!</definedName>
    <definedName name="__________________PC22">#REF!</definedName>
    <definedName name="__________________PC23" localSheetId="2">#REF!</definedName>
    <definedName name="__________________PC23">#REF!</definedName>
    <definedName name="__________________PC24" localSheetId="2">#REF!</definedName>
    <definedName name="__________________PC24">#REF!</definedName>
    <definedName name="__________________PC3" localSheetId="2">#REF!</definedName>
    <definedName name="__________________PC3">#REF!</definedName>
    <definedName name="__________________PC4" localSheetId="2">#REF!</definedName>
    <definedName name="__________________PC4">#REF!</definedName>
    <definedName name="__________________PC5" localSheetId="2">#REF!</definedName>
    <definedName name="__________________PC5">#REF!</definedName>
    <definedName name="__________________PC6" localSheetId="2">#REF!</definedName>
    <definedName name="__________________PC6">#REF!</definedName>
    <definedName name="__________________pc600" localSheetId="2">#REF!</definedName>
    <definedName name="__________________pc600">#REF!</definedName>
    <definedName name="__________________PC7" localSheetId="2">#REF!</definedName>
    <definedName name="__________________PC7">#REF!</definedName>
    <definedName name="__________________PC8" localSheetId="2">#REF!</definedName>
    <definedName name="__________________PC8">#REF!</definedName>
    <definedName name="__________________PC9" localSheetId="2">#REF!</definedName>
    <definedName name="__________________PC9">#REF!</definedName>
    <definedName name="__________________pc900" localSheetId="2">#REF!</definedName>
    <definedName name="__________________pc900">#REF!</definedName>
    <definedName name="__________________pla4">[12]DATA_PRG!$H$269</definedName>
    <definedName name="__________________pv2" localSheetId="2">#REF!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2">#REF!</definedName>
    <definedName name="__________________var1">#REF!</definedName>
    <definedName name="__________________var4" localSheetId="2">#REF!</definedName>
    <definedName name="__________________var4">#REF!</definedName>
    <definedName name="_________________bla1">[1]leads!$H$7</definedName>
    <definedName name="_________________BSG100" localSheetId="2">#REF!</definedName>
    <definedName name="_________________BSG100">#REF!</definedName>
    <definedName name="_________________BSG150" localSheetId="2">#REF!</definedName>
    <definedName name="_________________BSG150">#REF!</definedName>
    <definedName name="_________________BSG5" localSheetId="2">#REF!</definedName>
    <definedName name="_________________BSG5">#REF!</definedName>
    <definedName name="_________________BSG75" localSheetId="2">#REF!</definedName>
    <definedName name="_________________BSG75">#REF!</definedName>
    <definedName name="_________________BTC1" localSheetId="2">#REF!</definedName>
    <definedName name="_________________BTC1">#REF!</definedName>
    <definedName name="_________________BTC10" localSheetId="2">#REF!</definedName>
    <definedName name="_________________BTC10">#REF!</definedName>
    <definedName name="_________________BTC11" localSheetId="2">#REF!</definedName>
    <definedName name="_________________BTC11">#REF!</definedName>
    <definedName name="_________________BTC12" localSheetId="2">#REF!</definedName>
    <definedName name="_________________BTC12">#REF!</definedName>
    <definedName name="_________________BTC13" localSheetId="2">#REF!</definedName>
    <definedName name="_________________BTC13">#REF!</definedName>
    <definedName name="_________________BTC14" localSheetId="2">#REF!</definedName>
    <definedName name="_________________BTC14">#REF!</definedName>
    <definedName name="_________________BTC15" localSheetId="2">#REF!</definedName>
    <definedName name="_________________BTC15">#REF!</definedName>
    <definedName name="_________________BTC16" localSheetId="2">#REF!</definedName>
    <definedName name="_________________BTC16">#REF!</definedName>
    <definedName name="_________________BTC17" localSheetId="2">#REF!</definedName>
    <definedName name="_________________BTC17">#REF!</definedName>
    <definedName name="_________________BTC18" localSheetId="2">#REF!</definedName>
    <definedName name="_________________BTC18">#REF!</definedName>
    <definedName name="_________________BTC19" localSheetId="2">#REF!</definedName>
    <definedName name="_________________BTC19">#REF!</definedName>
    <definedName name="_________________BTC2" localSheetId="2">#REF!</definedName>
    <definedName name="_________________BTC2">#REF!</definedName>
    <definedName name="_________________BTC20" localSheetId="2">#REF!</definedName>
    <definedName name="_________________BTC20">#REF!</definedName>
    <definedName name="_________________BTC21" localSheetId="2">#REF!</definedName>
    <definedName name="_________________BTC21">#REF!</definedName>
    <definedName name="_________________BTC22" localSheetId="2">#REF!</definedName>
    <definedName name="_________________BTC22">#REF!</definedName>
    <definedName name="_________________BTC23" localSheetId="2">#REF!</definedName>
    <definedName name="_________________BTC23">#REF!</definedName>
    <definedName name="_________________BTC24" localSheetId="2">#REF!</definedName>
    <definedName name="_________________BTC24">#REF!</definedName>
    <definedName name="_________________BTC3" localSheetId="2">#REF!</definedName>
    <definedName name="_________________BTC3">#REF!</definedName>
    <definedName name="_________________BTC4" localSheetId="2">#REF!</definedName>
    <definedName name="_________________BTC4">#REF!</definedName>
    <definedName name="_________________BTC5" localSheetId="2">#REF!</definedName>
    <definedName name="_________________BTC5">#REF!</definedName>
    <definedName name="_________________BTC6" localSheetId="2">#REF!</definedName>
    <definedName name="_________________BTC6">#REF!</definedName>
    <definedName name="_________________BTC7" localSheetId="2">#REF!</definedName>
    <definedName name="_________________BTC7">#REF!</definedName>
    <definedName name="_________________BTC8" localSheetId="2">#REF!</definedName>
    <definedName name="_________________BTC8">#REF!</definedName>
    <definedName name="_________________BTC9" localSheetId="2">#REF!</definedName>
    <definedName name="_________________BTC9">#REF!</definedName>
    <definedName name="_________________BTR1" localSheetId="2">#REF!</definedName>
    <definedName name="_________________BTR1">#REF!</definedName>
    <definedName name="_________________BTR10" localSheetId="2">#REF!</definedName>
    <definedName name="_________________BTR10">#REF!</definedName>
    <definedName name="_________________BTR11" localSheetId="2">#REF!</definedName>
    <definedName name="_________________BTR11">#REF!</definedName>
    <definedName name="_________________BTR12" localSheetId="2">#REF!</definedName>
    <definedName name="_________________BTR12">#REF!</definedName>
    <definedName name="_________________BTR13" localSheetId="2">#REF!</definedName>
    <definedName name="_________________BTR13">#REF!</definedName>
    <definedName name="_________________BTR14" localSheetId="2">#REF!</definedName>
    <definedName name="_________________BTR14">#REF!</definedName>
    <definedName name="_________________BTR15" localSheetId="2">#REF!</definedName>
    <definedName name="_________________BTR15">#REF!</definedName>
    <definedName name="_________________BTR16" localSheetId="2">#REF!</definedName>
    <definedName name="_________________BTR16">#REF!</definedName>
    <definedName name="_________________BTR17" localSheetId="2">#REF!</definedName>
    <definedName name="_________________BTR17">#REF!</definedName>
    <definedName name="_________________BTR18" localSheetId="2">#REF!</definedName>
    <definedName name="_________________BTR18">#REF!</definedName>
    <definedName name="_________________BTR19" localSheetId="2">#REF!</definedName>
    <definedName name="_________________BTR19">#REF!</definedName>
    <definedName name="_________________BTR2" localSheetId="2">#REF!</definedName>
    <definedName name="_________________BTR2">#REF!</definedName>
    <definedName name="_________________BTR20" localSheetId="2">#REF!</definedName>
    <definedName name="_________________BTR20">#REF!</definedName>
    <definedName name="_________________BTR21" localSheetId="2">#REF!</definedName>
    <definedName name="_________________BTR21">#REF!</definedName>
    <definedName name="_________________BTR22" localSheetId="2">#REF!</definedName>
    <definedName name="_________________BTR22">#REF!</definedName>
    <definedName name="_________________BTR23" localSheetId="2">#REF!</definedName>
    <definedName name="_________________BTR23">#REF!</definedName>
    <definedName name="_________________BTR24" localSheetId="2">#REF!</definedName>
    <definedName name="_________________BTR24">#REF!</definedName>
    <definedName name="_________________BTR3" localSheetId="2">#REF!</definedName>
    <definedName name="_________________BTR3">#REF!</definedName>
    <definedName name="_________________BTR4" localSheetId="2">#REF!</definedName>
    <definedName name="_________________BTR4">#REF!</definedName>
    <definedName name="_________________BTR5" localSheetId="2">#REF!</definedName>
    <definedName name="_________________BTR5">#REF!</definedName>
    <definedName name="_________________BTR6" localSheetId="2">#REF!</definedName>
    <definedName name="_________________BTR6">#REF!</definedName>
    <definedName name="_________________BTR7" localSheetId="2">#REF!</definedName>
    <definedName name="_________________BTR7">#REF!</definedName>
    <definedName name="_________________BTR8" localSheetId="2">#REF!</definedName>
    <definedName name="_________________BTR8">#REF!</definedName>
    <definedName name="_________________BTR9" localSheetId="2">#REF!</definedName>
    <definedName name="_________________BTR9">#REF!</definedName>
    <definedName name="_________________BTS1" localSheetId="2">#REF!</definedName>
    <definedName name="_________________BTS1">#REF!</definedName>
    <definedName name="_________________BTS10" localSheetId="2">#REF!</definedName>
    <definedName name="_________________BTS10">#REF!</definedName>
    <definedName name="_________________BTS11" localSheetId="2">#REF!</definedName>
    <definedName name="_________________BTS11">#REF!</definedName>
    <definedName name="_________________BTS12" localSheetId="2">#REF!</definedName>
    <definedName name="_________________BTS12">#REF!</definedName>
    <definedName name="_________________BTS13" localSheetId="2">#REF!</definedName>
    <definedName name="_________________BTS13">#REF!</definedName>
    <definedName name="_________________BTS14" localSheetId="2">#REF!</definedName>
    <definedName name="_________________BTS14">#REF!</definedName>
    <definedName name="_________________BTS15" localSheetId="2">#REF!</definedName>
    <definedName name="_________________BTS15">#REF!</definedName>
    <definedName name="_________________BTS16" localSheetId="2">#REF!</definedName>
    <definedName name="_________________BTS16">#REF!</definedName>
    <definedName name="_________________BTS17" localSheetId="2">#REF!</definedName>
    <definedName name="_________________BTS17">#REF!</definedName>
    <definedName name="_________________BTS18" localSheetId="2">#REF!</definedName>
    <definedName name="_________________BTS18">#REF!</definedName>
    <definedName name="_________________BTS19" localSheetId="2">#REF!</definedName>
    <definedName name="_________________BTS19">#REF!</definedName>
    <definedName name="_________________BTS2" localSheetId="2">#REF!</definedName>
    <definedName name="_________________BTS2">#REF!</definedName>
    <definedName name="_________________BTS20" localSheetId="2">#REF!</definedName>
    <definedName name="_________________BTS20">#REF!</definedName>
    <definedName name="_________________BTS21" localSheetId="2">#REF!</definedName>
    <definedName name="_________________BTS21">#REF!</definedName>
    <definedName name="_________________BTS22" localSheetId="2">#REF!</definedName>
    <definedName name="_________________BTS22">#REF!</definedName>
    <definedName name="_________________BTS23" localSheetId="2">#REF!</definedName>
    <definedName name="_________________BTS23">#REF!</definedName>
    <definedName name="_________________BTS24" localSheetId="2">#REF!</definedName>
    <definedName name="_________________BTS24">#REF!</definedName>
    <definedName name="_________________BTS3" localSheetId="2">#REF!</definedName>
    <definedName name="_________________BTS3">#REF!</definedName>
    <definedName name="_________________BTS4" localSheetId="2">#REF!</definedName>
    <definedName name="_________________BTS4">#REF!</definedName>
    <definedName name="_________________BTS5" localSheetId="2">#REF!</definedName>
    <definedName name="_________________BTS5">#REF!</definedName>
    <definedName name="_________________BTS6" localSheetId="2">#REF!</definedName>
    <definedName name="_________________BTS6">#REF!</definedName>
    <definedName name="_________________BTS7" localSheetId="2">#REF!</definedName>
    <definedName name="_________________BTS7">#REF!</definedName>
    <definedName name="_________________BTS8" localSheetId="2">#REF!</definedName>
    <definedName name="_________________BTS8">#REF!</definedName>
    <definedName name="_________________BTS9" localSheetId="2">#REF!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2">#REF!</definedName>
    <definedName name="_________________GBS11">#REF!</definedName>
    <definedName name="_________________GBS110" localSheetId="2">#REF!</definedName>
    <definedName name="_________________GBS110">#REF!</definedName>
    <definedName name="_________________GBS111" localSheetId="2">#REF!</definedName>
    <definedName name="_________________GBS111">#REF!</definedName>
    <definedName name="_________________GBS112" localSheetId="2">#REF!</definedName>
    <definedName name="_________________GBS112">#REF!</definedName>
    <definedName name="_________________GBS113" localSheetId="2">#REF!</definedName>
    <definedName name="_________________GBS113">#REF!</definedName>
    <definedName name="_________________GBS114" localSheetId="2">#REF!</definedName>
    <definedName name="_________________GBS114">#REF!</definedName>
    <definedName name="_________________GBS115" localSheetId="2">#REF!</definedName>
    <definedName name="_________________GBS115">#REF!</definedName>
    <definedName name="_________________GBS116" localSheetId="2">#REF!</definedName>
    <definedName name="_________________GBS116">#REF!</definedName>
    <definedName name="_________________GBS117" localSheetId="2">#REF!</definedName>
    <definedName name="_________________GBS117">#REF!</definedName>
    <definedName name="_________________GBS118" localSheetId="2">#REF!</definedName>
    <definedName name="_________________GBS118">#REF!</definedName>
    <definedName name="_________________GBS119" localSheetId="2">#REF!</definedName>
    <definedName name="_________________GBS119">#REF!</definedName>
    <definedName name="_________________GBS12" localSheetId="2">#REF!</definedName>
    <definedName name="_________________GBS12">#REF!</definedName>
    <definedName name="_________________GBS120" localSheetId="2">#REF!</definedName>
    <definedName name="_________________GBS120">#REF!</definedName>
    <definedName name="_________________GBS121" localSheetId="2">#REF!</definedName>
    <definedName name="_________________GBS121">#REF!</definedName>
    <definedName name="_________________GBS122" localSheetId="2">#REF!</definedName>
    <definedName name="_________________GBS122">#REF!</definedName>
    <definedName name="_________________GBS123" localSheetId="2">#REF!</definedName>
    <definedName name="_________________GBS123">#REF!</definedName>
    <definedName name="_________________GBS124" localSheetId="2">#REF!</definedName>
    <definedName name="_________________GBS124">#REF!</definedName>
    <definedName name="_________________GBS13" localSheetId="2">#REF!</definedName>
    <definedName name="_________________GBS13">#REF!</definedName>
    <definedName name="_________________GBS14" localSheetId="2">#REF!</definedName>
    <definedName name="_________________GBS14">#REF!</definedName>
    <definedName name="_________________GBS15" localSheetId="2">#REF!</definedName>
    <definedName name="_________________GBS15">#REF!</definedName>
    <definedName name="_________________GBS16" localSheetId="2">#REF!</definedName>
    <definedName name="_________________GBS16">#REF!</definedName>
    <definedName name="_________________GBS17" localSheetId="2">#REF!</definedName>
    <definedName name="_________________GBS17">#REF!</definedName>
    <definedName name="_________________GBS18" localSheetId="2">#REF!</definedName>
    <definedName name="_________________GBS18">#REF!</definedName>
    <definedName name="_________________GBS19" localSheetId="2">#REF!</definedName>
    <definedName name="_________________GBS19">#REF!</definedName>
    <definedName name="_________________GBS21" localSheetId="2">#REF!</definedName>
    <definedName name="_________________GBS21">#REF!</definedName>
    <definedName name="_________________GBS210" localSheetId="2">#REF!</definedName>
    <definedName name="_________________GBS210">#REF!</definedName>
    <definedName name="_________________GBS211" localSheetId="2">#REF!</definedName>
    <definedName name="_________________GBS211">#REF!</definedName>
    <definedName name="_________________GBS212" localSheetId="2">#REF!</definedName>
    <definedName name="_________________GBS212">#REF!</definedName>
    <definedName name="_________________GBS213" localSheetId="2">#REF!</definedName>
    <definedName name="_________________GBS213">#REF!</definedName>
    <definedName name="_________________GBS214" localSheetId="2">#REF!</definedName>
    <definedName name="_________________GBS214">#REF!</definedName>
    <definedName name="_________________GBS215" localSheetId="2">#REF!</definedName>
    <definedName name="_________________GBS215">#REF!</definedName>
    <definedName name="_________________GBS216" localSheetId="2">#REF!</definedName>
    <definedName name="_________________GBS216">#REF!</definedName>
    <definedName name="_________________GBS217" localSheetId="2">#REF!</definedName>
    <definedName name="_________________GBS217">#REF!</definedName>
    <definedName name="_________________GBS218" localSheetId="2">#REF!</definedName>
    <definedName name="_________________GBS218">#REF!</definedName>
    <definedName name="_________________GBS219" localSheetId="2">#REF!</definedName>
    <definedName name="_________________GBS219">#REF!</definedName>
    <definedName name="_________________GBS22" localSheetId="2">#REF!</definedName>
    <definedName name="_________________GBS22">#REF!</definedName>
    <definedName name="_________________GBS220" localSheetId="2">#REF!</definedName>
    <definedName name="_________________GBS220">#REF!</definedName>
    <definedName name="_________________GBS221" localSheetId="2">#REF!</definedName>
    <definedName name="_________________GBS221">#REF!</definedName>
    <definedName name="_________________GBS222" localSheetId="2">#REF!</definedName>
    <definedName name="_________________GBS222">#REF!</definedName>
    <definedName name="_________________GBS223" localSheetId="2">#REF!</definedName>
    <definedName name="_________________GBS223">#REF!</definedName>
    <definedName name="_________________GBS224" localSheetId="2">#REF!</definedName>
    <definedName name="_________________GBS224">#REF!</definedName>
    <definedName name="_________________GBS23" localSheetId="2">#REF!</definedName>
    <definedName name="_________________GBS23">#REF!</definedName>
    <definedName name="_________________GBS24" localSheetId="2">#REF!</definedName>
    <definedName name="_________________GBS24">#REF!</definedName>
    <definedName name="_________________GBS25" localSheetId="2">#REF!</definedName>
    <definedName name="_________________GBS25">#REF!</definedName>
    <definedName name="_________________GBS26" localSheetId="2">#REF!</definedName>
    <definedName name="_________________GBS26">#REF!</definedName>
    <definedName name="_________________GBS27" localSheetId="2">#REF!</definedName>
    <definedName name="_________________GBS27">#REF!</definedName>
    <definedName name="_________________GBS28" localSheetId="2">#REF!</definedName>
    <definedName name="_________________GBS28">#REF!</definedName>
    <definedName name="_________________GBS29" localSheetId="2">#REF!</definedName>
    <definedName name="_________________GBS29">#REF!</definedName>
    <definedName name="_________________imp1">[11]DATA_PRG!$H$245</definedName>
    <definedName name="_________________knr2" localSheetId="2">#REF!</definedName>
    <definedName name="_________________knr2">#REF!</definedName>
    <definedName name="_________________l1">[3]leads!$A$3:$E$108</definedName>
    <definedName name="_________________l12" localSheetId="2">#REF!</definedName>
    <definedName name="_________________l12">#REF!</definedName>
    <definedName name="_________________l2">[2]r!$F$29</definedName>
    <definedName name="_________________l3" localSheetId="2">#REF!</definedName>
    <definedName name="_________________l3">#REF!</definedName>
    <definedName name="_________________l4">[4]Sheet1!$W$2:$Y$103</definedName>
    <definedName name="_________________l5" localSheetId="2">#REF!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2">#REF!</definedName>
    <definedName name="_________________lj600">#REF!</definedName>
    <definedName name="_________________lj900" localSheetId="2">#REF!</definedName>
    <definedName name="_________________lj900">#REF!</definedName>
    <definedName name="_________________LL3" localSheetId="2">#REF!</definedName>
    <definedName name="_________________LL3">#REF!</definedName>
    <definedName name="_________________LSO24" localSheetId="2">[10]Lead!#REF!</definedName>
    <definedName name="_________________LSO24">[10]Lead!#REF!</definedName>
    <definedName name="_________________MA1" localSheetId="2">#REF!</definedName>
    <definedName name="_________________MA1">#REF!</definedName>
    <definedName name="_________________MA2" localSheetId="2">#REF!</definedName>
    <definedName name="_________________MA2">#REF!</definedName>
    <definedName name="_________________Met22" localSheetId="2">#REF!</definedName>
    <definedName name="_________________Met22">#REF!</definedName>
    <definedName name="_________________Met45" localSheetId="2">#REF!</definedName>
    <definedName name="_________________Met45">#REF!</definedName>
    <definedName name="_________________MEt55" localSheetId="2">#REF!</definedName>
    <definedName name="_________________MEt55">#REF!</definedName>
    <definedName name="_________________Met63" localSheetId="2">#REF!</definedName>
    <definedName name="_________________Met63">#REF!</definedName>
    <definedName name="_________________ML21" localSheetId="2">#REF!</definedName>
    <definedName name="_________________ML21">#REF!</definedName>
    <definedName name="_________________ML210" localSheetId="2">#REF!</definedName>
    <definedName name="_________________ML210">#REF!</definedName>
    <definedName name="_________________ML211" localSheetId="2">#REF!</definedName>
    <definedName name="_________________ML211">#REF!</definedName>
    <definedName name="_________________ML212" localSheetId="2">#REF!</definedName>
    <definedName name="_________________ML212">#REF!</definedName>
    <definedName name="_________________ML213" localSheetId="2">#REF!</definedName>
    <definedName name="_________________ML213">#REF!</definedName>
    <definedName name="_________________ML214" localSheetId="2">#REF!</definedName>
    <definedName name="_________________ML214">#REF!</definedName>
    <definedName name="_________________ML215" localSheetId="2">#REF!</definedName>
    <definedName name="_________________ML215">#REF!</definedName>
    <definedName name="_________________ML216" localSheetId="2">#REF!</definedName>
    <definedName name="_________________ML216">#REF!</definedName>
    <definedName name="_________________ML217" localSheetId="2">#REF!</definedName>
    <definedName name="_________________ML217">#REF!</definedName>
    <definedName name="_________________ML218" localSheetId="2">#REF!</definedName>
    <definedName name="_________________ML218">#REF!</definedName>
    <definedName name="_________________ML219" localSheetId="2">#REF!</definedName>
    <definedName name="_________________ML219">#REF!</definedName>
    <definedName name="_________________ML22" localSheetId="2">#REF!</definedName>
    <definedName name="_________________ML22">#REF!</definedName>
    <definedName name="_________________ML220" localSheetId="2">#REF!</definedName>
    <definedName name="_________________ML220">#REF!</definedName>
    <definedName name="_________________ML221" localSheetId="2">#REF!</definedName>
    <definedName name="_________________ML221">#REF!</definedName>
    <definedName name="_________________ML222" localSheetId="2">#REF!</definedName>
    <definedName name="_________________ML222">#REF!</definedName>
    <definedName name="_________________ML223" localSheetId="2">#REF!</definedName>
    <definedName name="_________________ML223">#REF!</definedName>
    <definedName name="_________________ML224" localSheetId="2">#REF!</definedName>
    <definedName name="_________________ML224">#REF!</definedName>
    <definedName name="_________________ML23" localSheetId="2">#REF!</definedName>
    <definedName name="_________________ML23">#REF!</definedName>
    <definedName name="_________________ML24" localSheetId="2">#REF!</definedName>
    <definedName name="_________________ML24">#REF!</definedName>
    <definedName name="_________________ML25" localSheetId="2">#REF!</definedName>
    <definedName name="_________________ML25">#REF!</definedName>
    <definedName name="_________________ML26" localSheetId="2">#REF!</definedName>
    <definedName name="_________________ML26">#REF!</definedName>
    <definedName name="_________________ML27" localSheetId="2">#REF!</definedName>
    <definedName name="_________________ML27">#REF!</definedName>
    <definedName name="_________________ML28" localSheetId="2">#REF!</definedName>
    <definedName name="_________________ML28">#REF!</definedName>
    <definedName name="_________________ML29" localSheetId="2">#REF!</definedName>
    <definedName name="_________________ML29">#REF!</definedName>
    <definedName name="_________________ML31" localSheetId="2">#REF!</definedName>
    <definedName name="_________________ML31">#REF!</definedName>
    <definedName name="_________________ML310" localSheetId="2">#REF!</definedName>
    <definedName name="_________________ML310">#REF!</definedName>
    <definedName name="_________________ML311" localSheetId="2">#REF!</definedName>
    <definedName name="_________________ML311">#REF!</definedName>
    <definedName name="_________________ML312" localSheetId="2">#REF!</definedName>
    <definedName name="_________________ML312">#REF!</definedName>
    <definedName name="_________________ML313" localSheetId="2">#REF!</definedName>
    <definedName name="_________________ML313">#REF!</definedName>
    <definedName name="_________________ML314" localSheetId="2">#REF!</definedName>
    <definedName name="_________________ML314">#REF!</definedName>
    <definedName name="_________________ML315" localSheetId="2">#REF!</definedName>
    <definedName name="_________________ML315">#REF!</definedName>
    <definedName name="_________________ML316" localSheetId="2">#REF!</definedName>
    <definedName name="_________________ML316">#REF!</definedName>
    <definedName name="_________________ML317" localSheetId="2">#REF!</definedName>
    <definedName name="_________________ML317">#REF!</definedName>
    <definedName name="_________________ML318" localSheetId="2">#REF!</definedName>
    <definedName name="_________________ML318">#REF!</definedName>
    <definedName name="_________________ML319" localSheetId="2">#REF!</definedName>
    <definedName name="_________________ML319">#REF!</definedName>
    <definedName name="_________________ML32" localSheetId="2">#REF!</definedName>
    <definedName name="_________________ML32">#REF!</definedName>
    <definedName name="_________________ML320" localSheetId="2">#REF!</definedName>
    <definedName name="_________________ML320">#REF!</definedName>
    <definedName name="_________________ML321" localSheetId="2">#REF!</definedName>
    <definedName name="_________________ML321">#REF!</definedName>
    <definedName name="_________________ML322" localSheetId="2">#REF!</definedName>
    <definedName name="_________________ML322">#REF!</definedName>
    <definedName name="_________________ML323" localSheetId="2">#REF!</definedName>
    <definedName name="_________________ML323">#REF!</definedName>
    <definedName name="_________________ML324" localSheetId="2">#REF!</definedName>
    <definedName name="_________________ML324">#REF!</definedName>
    <definedName name="_________________ML33" localSheetId="2">#REF!</definedName>
    <definedName name="_________________ML33">#REF!</definedName>
    <definedName name="_________________ML34" localSheetId="2">#REF!</definedName>
    <definedName name="_________________ML34">#REF!</definedName>
    <definedName name="_________________ML35" localSheetId="2">#REF!</definedName>
    <definedName name="_________________ML35">#REF!</definedName>
    <definedName name="_________________ML36" localSheetId="2">#REF!</definedName>
    <definedName name="_________________ML36">#REF!</definedName>
    <definedName name="_________________ML37" localSheetId="2">#REF!</definedName>
    <definedName name="_________________ML37">#REF!</definedName>
    <definedName name="_________________ML38" localSheetId="2">#REF!</definedName>
    <definedName name="_________________ML38">#REF!</definedName>
    <definedName name="_________________ML39" localSheetId="2">#REF!</definedName>
    <definedName name="_________________ML39">#REF!</definedName>
    <definedName name="_________________ML7" localSheetId="2">#REF!</definedName>
    <definedName name="_________________ML7">#REF!</definedName>
    <definedName name="_________________ML8" localSheetId="2">#REF!</definedName>
    <definedName name="_________________ML8">#REF!</definedName>
    <definedName name="_________________ML9" localSheetId="2">#REF!</definedName>
    <definedName name="_________________ML9">#REF!</definedName>
    <definedName name="_________________mm1">[6]r!$F$4</definedName>
    <definedName name="_________________mm1000" localSheetId="2">#REF!</definedName>
    <definedName name="_________________mm1000">#REF!</definedName>
    <definedName name="_________________mm11">[2]r!$F$4</definedName>
    <definedName name="_________________mm111">[5]r!$F$4</definedName>
    <definedName name="_________________mm600" localSheetId="2">#REF!</definedName>
    <definedName name="_________________mm600">#REF!</definedName>
    <definedName name="_________________mm800" localSheetId="2">#REF!</definedName>
    <definedName name="_________________mm800">#REF!</definedName>
    <definedName name="_________________PC1" localSheetId="2">#REF!</definedName>
    <definedName name="_________________PC1">#REF!</definedName>
    <definedName name="_________________PC10" localSheetId="2">#REF!</definedName>
    <definedName name="_________________PC10">#REF!</definedName>
    <definedName name="_________________PC11" localSheetId="2">#REF!</definedName>
    <definedName name="_________________PC11">#REF!</definedName>
    <definedName name="_________________PC12" localSheetId="2">#REF!</definedName>
    <definedName name="_________________PC12">#REF!</definedName>
    <definedName name="_________________PC13" localSheetId="2">#REF!</definedName>
    <definedName name="_________________PC13">#REF!</definedName>
    <definedName name="_________________PC14" localSheetId="2">#REF!</definedName>
    <definedName name="_________________PC14">#REF!</definedName>
    <definedName name="_________________PC15" localSheetId="2">#REF!</definedName>
    <definedName name="_________________PC15">#REF!</definedName>
    <definedName name="_________________PC16" localSheetId="2">#REF!</definedName>
    <definedName name="_________________PC16">#REF!</definedName>
    <definedName name="_________________PC17" localSheetId="2">#REF!</definedName>
    <definedName name="_________________PC17">#REF!</definedName>
    <definedName name="_________________PC18" localSheetId="2">#REF!</definedName>
    <definedName name="_________________PC18">#REF!</definedName>
    <definedName name="_________________PC19" localSheetId="2">#REF!</definedName>
    <definedName name="_________________PC19">#REF!</definedName>
    <definedName name="_________________pc2" localSheetId="2">#REF!</definedName>
    <definedName name="_________________pc2">#REF!</definedName>
    <definedName name="_________________PC21" localSheetId="2">#REF!</definedName>
    <definedName name="_________________PC21">#REF!</definedName>
    <definedName name="_________________PC22" localSheetId="2">#REF!</definedName>
    <definedName name="_________________PC22">#REF!</definedName>
    <definedName name="_________________PC23" localSheetId="2">#REF!</definedName>
    <definedName name="_________________PC23">#REF!</definedName>
    <definedName name="_________________PC24" localSheetId="2">#REF!</definedName>
    <definedName name="_________________PC24">#REF!</definedName>
    <definedName name="_________________PC3" localSheetId="2">#REF!</definedName>
    <definedName name="_________________PC3">#REF!</definedName>
    <definedName name="_________________PC4" localSheetId="2">#REF!</definedName>
    <definedName name="_________________PC4">#REF!</definedName>
    <definedName name="_________________PC5" localSheetId="2">#REF!</definedName>
    <definedName name="_________________PC5">#REF!</definedName>
    <definedName name="_________________PC6" localSheetId="2">#REF!</definedName>
    <definedName name="_________________PC6">#REF!</definedName>
    <definedName name="_________________pc600" localSheetId="2">#REF!</definedName>
    <definedName name="_________________pc600">#REF!</definedName>
    <definedName name="_________________PC7" localSheetId="2">#REF!</definedName>
    <definedName name="_________________PC7">#REF!</definedName>
    <definedName name="_________________PC8" localSheetId="2">#REF!</definedName>
    <definedName name="_________________PC8">#REF!</definedName>
    <definedName name="_________________PC9" localSheetId="2">#REF!</definedName>
    <definedName name="_________________PC9">#REF!</definedName>
    <definedName name="_________________pc900" localSheetId="2">#REF!</definedName>
    <definedName name="_________________pc900">#REF!</definedName>
    <definedName name="_________________pla4">[12]DATA_PRG!$H$269</definedName>
    <definedName name="_________________pv2" localSheetId="2">#REF!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2">#REF!</definedName>
    <definedName name="_________________var1">#REF!</definedName>
    <definedName name="_________________var4" localSheetId="2">#REF!</definedName>
    <definedName name="_________________var4">#REF!</definedName>
    <definedName name="________________bla1">[1]leads!$H$7</definedName>
    <definedName name="________________BSG100" localSheetId="2">#REF!</definedName>
    <definedName name="________________BSG100">#REF!</definedName>
    <definedName name="________________BSG150" localSheetId="2">#REF!</definedName>
    <definedName name="________________BSG150">#REF!</definedName>
    <definedName name="________________BSG5" localSheetId="2">#REF!</definedName>
    <definedName name="________________BSG5">#REF!</definedName>
    <definedName name="________________BSG75" localSheetId="2">#REF!</definedName>
    <definedName name="________________BSG75">#REF!</definedName>
    <definedName name="________________BTC1" localSheetId="2">#REF!</definedName>
    <definedName name="________________BTC1">#REF!</definedName>
    <definedName name="________________BTC10" localSheetId="2">#REF!</definedName>
    <definedName name="________________BTC10">#REF!</definedName>
    <definedName name="________________BTC11" localSheetId="2">#REF!</definedName>
    <definedName name="________________BTC11">#REF!</definedName>
    <definedName name="________________BTC12" localSheetId="2">#REF!</definedName>
    <definedName name="________________BTC12">#REF!</definedName>
    <definedName name="________________BTC13" localSheetId="2">#REF!</definedName>
    <definedName name="________________BTC13">#REF!</definedName>
    <definedName name="________________BTC14" localSheetId="2">#REF!</definedName>
    <definedName name="________________BTC14">#REF!</definedName>
    <definedName name="________________BTC15" localSheetId="2">#REF!</definedName>
    <definedName name="________________BTC15">#REF!</definedName>
    <definedName name="________________BTC16" localSheetId="2">#REF!</definedName>
    <definedName name="________________BTC16">#REF!</definedName>
    <definedName name="________________BTC17" localSheetId="2">#REF!</definedName>
    <definedName name="________________BTC17">#REF!</definedName>
    <definedName name="________________BTC18" localSheetId="2">#REF!</definedName>
    <definedName name="________________BTC18">#REF!</definedName>
    <definedName name="________________BTC19" localSheetId="2">#REF!</definedName>
    <definedName name="________________BTC19">#REF!</definedName>
    <definedName name="________________BTC2" localSheetId="2">#REF!</definedName>
    <definedName name="________________BTC2">#REF!</definedName>
    <definedName name="________________BTC20" localSheetId="2">#REF!</definedName>
    <definedName name="________________BTC20">#REF!</definedName>
    <definedName name="________________BTC21" localSheetId="2">#REF!</definedName>
    <definedName name="________________BTC21">#REF!</definedName>
    <definedName name="________________BTC22" localSheetId="2">#REF!</definedName>
    <definedName name="________________BTC22">#REF!</definedName>
    <definedName name="________________BTC23" localSheetId="2">#REF!</definedName>
    <definedName name="________________BTC23">#REF!</definedName>
    <definedName name="________________BTC24" localSheetId="2">#REF!</definedName>
    <definedName name="________________BTC24">#REF!</definedName>
    <definedName name="________________BTC3" localSheetId="2">#REF!</definedName>
    <definedName name="________________BTC3">#REF!</definedName>
    <definedName name="________________BTC4" localSheetId="2">#REF!</definedName>
    <definedName name="________________BTC4">#REF!</definedName>
    <definedName name="________________BTC5" localSheetId="2">#REF!</definedName>
    <definedName name="________________BTC5">#REF!</definedName>
    <definedName name="________________BTC6" localSheetId="2">#REF!</definedName>
    <definedName name="________________BTC6">#REF!</definedName>
    <definedName name="________________BTC7" localSheetId="2">#REF!</definedName>
    <definedName name="________________BTC7">#REF!</definedName>
    <definedName name="________________BTC8" localSheetId="2">#REF!</definedName>
    <definedName name="________________BTC8">#REF!</definedName>
    <definedName name="________________BTC9" localSheetId="2">#REF!</definedName>
    <definedName name="________________BTC9">#REF!</definedName>
    <definedName name="________________BTR1" localSheetId="2">#REF!</definedName>
    <definedName name="________________BTR1">#REF!</definedName>
    <definedName name="________________BTR10" localSheetId="2">#REF!</definedName>
    <definedName name="________________BTR10">#REF!</definedName>
    <definedName name="________________BTR11" localSheetId="2">#REF!</definedName>
    <definedName name="________________BTR11">#REF!</definedName>
    <definedName name="________________BTR12" localSheetId="2">#REF!</definedName>
    <definedName name="________________BTR12">#REF!</definedName>
    <definedName name="________________BTR13" localSheetId="2">#REF!</definedName>
    <definedName name="________________BTR13">#REF!</definedName>
    <definedName name="________________BTR14" localSheetId="2">#REF!</definedName>
    <definedName name="________________BTR14">#REF!</definedName>
    <definedName name="________________BTR15" localSheetId="2">#REF!</definedName>
    <definedName name="________________BTR15">#REF!</definedName>
    <definedName name="________________BTR16" localSheetId="2">#REF!</definedName>
    <definedName name="________________BTR16">#REF!</definedName>
    <definedName name="________________BTR17" localSheetId="2">#REF!</definedName>
    <definedName name="________________BTR17">#REF!</definedName>
    <definedName name="________________BTR18" localSheetId="2">#REF!</definedName>
    <definedName name="________________BTR18">#REF!</definedName>
    <definedName name="________________BTR19" localSheetId="2">#REF!</definedName>
    <definedName name="________________BTR19">#REF!</definedName>
    <definedName name="________________BTR2" localSheetId="2">#REF!</definedName>
    <definedName name="________________BTR2">#REF!</definedName>
    <definedName name="________________BTR20" localSheetId="2">#REF!</definedName>
    <definedName name="________________BTR20">#REF!</definedName>
    <definedName name="________________BTR21" localSheetId="2">#REF!</definedName>
    <definedName name="________________BTR21">#REF!</definedName>
    <definedName name="________________BTR22" localSheetId="2">#REF!</definedName>
    <definedName name="________________BTR22">#REF!</definedName>
    <definedName name="________________BTR23" localSheetId="2">#REF!</definedName>
    <definedName name="________________BTR23">#REF!</definedName>
    <definedName name="________________BTR24" localSheetId="2">#REF!</definedName>
    <definedName name="________________BTR24">#REF!</definedName>
    <definedName name="________________BTR3" localSheetId="2">#REF!</definedName>
    <definedName name="________________BTR3">#REF!</definedName>
    <definedName name="________________BTR4" localSheetId="2">#REF!</definedName>
    <definedName name="________________BTR4">#REF!</definedName>
    <definedName name="________________BTR5" localSheetId="2">#REF!</definedName>
    <definedName name="________________BTR5">#REF!</definedName>
    <definedName name="________________BTR6" localSheetId="2">#REF!</definedName>
    <definedName name="________________BTR6">#REF!</definedName>
    <definedName name="________________BTR7" localSheetId="2">#REF!</definedName>
    <definedName name="________________BTR7">#REF!</definedName>
    <definedName name="________________BTR8" localSheetId="2">#REF!</definedName>
    <definedName name="________________BTR8">#REF!</definedName>
    <definedName name="________________BTR9" localSheetId="2">#REF!</definedName>
    <definedName name="________________BTR9">#REF!</definedName>
    <definedName name="________________BTS1" localSheetId="2">#REF!</definedName>
    <definedName name="________________BTS1">#REF!</definedName>
    <definedName name="________________BTS10" localSheetId="2">#REF!</definedName>
    <definedName name="________________BTS10">#REF!</definedName>
    <definedName name="________________BTS11" localSheetId="2">#REF!</definedName>
    <definedName name="________________BTS11">#REF!</definedName>
    <definedName name="________________BTS12" localSheetId="2">#REF!</definedName>
    <definedName name="________________BTS12">#REF!</definedName>
    <definedName name="________________BTS13" localSheetId="2">#REF!</definedName>
    <definedName name="________________BTS13">#REF!</definedName>
    <definedName name="________________BTS14" localSheetId="2">#REF!</definedName>
    <definedName name="________________BTS14">#REF!</definedName>
    <definedName name="________________BTS15" localSheetId="2">#REF!</definedName>
    <definedName name="________________BTS15">#REF!</definedName>
    <definedName name="________________BTS16" localSheetId="2">#REF!</definedName>
    <definedName name="________________BTS16">#REF!</definedName>
    <definedName name="________________BTS17" localSheetId="2">#REF!</definedName>
    <definedName name="________________BTS17">#REF!</definedName>
    <definedName name="________________BTS18" localSheetId="2">#REF!</definedName>
    <definedName name="________________BTS18">#REF!</definedName>
    <definedName name="________________BTS19" localSheetId="2">#REF!</definedName>
    <definedName name="________________BTS19">#REF!</definedName>
    <definedName name="________________BTS2" localSheetId="2">#REF!</definedName>
    <definedName name="________________BTS2">#REF!</definedName>
    <definedName name="________________BTS20" localSheetId="2">#REF!</definedName>
    <definedName name="________________BTS20">#REF!</definedName>
    <definedName name="________________BTS21" localSheetId="2">#REF!</definedName>
    <definedName name="________________BTS21">#REF!</definedName>
    <definedName name="________________BTS22" localSheetId="2">#REF!</definedName>
    <definedName name="________________BTS22">#REF!</definedName>
    <definedName name="________________BTS23" localSheetId="2">#REF!</definedName>
    <definedName name="________________BTS23">#REF!</definedName>
    <definedName name="________________BTS24" localSheetId="2">#REF!</definedName>
    <definedName name="________________BTS24">#REF!</definedName>
    <definedName name="________________BTS3" localSheetId="2">#REF!</definedName>
    <definedName name="________________BTS3">#REF!</definedName>
    <definedName name="________________BTS4" localSheetId="2">#REF!</definedName>
    <definedName name="________________BTS4">#REF!</definedName>
    <definedName name="________________BTS5" localSheetId="2">#REF!</definedName>
    <definedName name="________________BTS5">#REF!</definedName>
    <definedName name="________________BTS6" localSheetId="2">#REF!</definedName>
    <definedName name="________________BTS6">#REF!</definedName>
    <definedName name="________________BTS7" localSheetId="2">#REF!</definedName>
    <definedName name="________________BTS7">#REF!</definedName>
    <definedName name="________________BTS8" localSheetId="2">#REF!</definedName>
    <definedName name="________________BTS8">#REF!</definedName>
    <definedName name="________________BTS9" localSheetId="2">#REF!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2">#REF!</definedName>
    <definedName name="________________GBS11">#REF!</definedName>
    <definedName name="________________GBS110" localSheetId="2">#REF!</definedName>
    <definedName name="________________GBS110">#REF!</definedName>
    <definedName name="________________GBS111" localSheetId="2">#REF!</definedName>
    <definedName name="________________GBS111">#REF!</definedName>
    <definedName name="________________GBS112" localSheetId="2">#REF!</definedName>
    <definedName name="________________GBS112">#REF!</definedName>
    <definedName name="________________GBS113" localSheetId="2">#REF!</definedName>
    <definedName name="________________GBS113">#REF!</definedName>
    <definedName name="________________GBS114" localSheetId="2">#REF!</definedName>
    <definedName name="________________GBS114">#REF!</definedName>
    <definedName name="________________GBS115" localSheetId="2">#REF!</definedName>
    <definedName name="________________GBS115">#REF!</definedName>
    <definedName name="________________GBS116" localSheetId="2">#REF!</definedName>
    <definedName name="________________GBS116">#REF!</definedName>
    <definedName name="________________GBS117" localSheetId="2">#REF!</definedName>
    <definedName name="________________GBS117">#REF!</definedName>
    <definedName name="________________GBS118" localSheetId="2">#REF!</definedName>
    <definedName name="________________GBS118">#REF!</definedName>
    <definedName name="________________GBS119" localSheetId="2">#REF!</definedName>
    <definedName name="________________GBS119">#REF!</definedName>
    <definedName name="________________GBS12" localSheetId="2">#REF!</definedName>
    <definedName name="________________GBS12">#REF!</definedName>
    <definedName name="________________GBS120" localSheetId="2">#REF!</definedName>
    <definedName name="________________GBS120">#REF!</definedName>
    <definedName name="________________GBS121" localSheetId="2">#REF!</definedName>
    <definedName name="________________GBS121">#REF!</definedName>
    <definedName name="________________GBS122" localSheetId="2">#REF!</definedName>
    <definedName name="________________GBS122">#REF!</definedName>
    <definedName name="________________GBS123" localSheetId="2">#REF!</definedName>
    <definedName name="________________GBS123">#REF!</definedName>
    <definedName name="________________GBS124" localSheetId="2">#REF!</definedName>
    <definedName name="________________GBS124">#REF!</definedName>
    <definedName name="________________GBS13" localSheetId="2">#REF!</definedName>
    <definedName name="________________GBS13">#REF!</definedName>
    <definedName name="________________GBS14" localSheetId="2">#REF!</definedName>
    <definedName name="________________GBS14">#REF!</definedName>
    <definedName name="________________GBS15" localSheetId="2">#REF!</definedName>
    <definedName name="________________GBS15">#REF!</definedName>
    <definedName name="________________GBS16" localSheetId="2">#REF!</definedName>
    <definedName name="________________GBS16">#REF!</definedName>
    <definedName name="________________GBS17" localSheetId="2">#REF!</definedName>
    <definedName name="________________GBS17">#REF!</definedName>
    <definedName name="________________GBS18" localSheetId="2">#REF!</definedName>
    <definedName name="________________GBS18">#REF!</definedName>
    <definedName name="________________GBS19" localSheetId="2">#REF!</definedName>
    <definedName name="________________GBS19">#REF!</definedName>
    <definedName name="________________GBS21" localSheetId="2">#REF!</definedName>
    <definedName name="________________GBS21">#REF!</definedName>
    <definedName name="________________GBS210" localSheetId="2">#REF!</definedName>
    <definedName name="________________GBS210">#REF!</definedName>
    <definedName name="________________GBS211" localSheetId="2">#REF!</definedName>
    <definedName name="________________GBS211">#REF!</definedName>
    <definedName name="________________GBS212" localSheetId="2">#REF!</definedName>
    <definedName name="________________GBS212">#REF!</definedName>
    <definedName name="________________GBS213" localSheetId="2">#REF!</definedName>
    <definedName name="________________GBS213">#REF!</definedName>
    <definedName name="________________GBS214" localSheetId="2">#REF!</definedName>
    <definedName name="________________GBS214">#REF!</definedName>
    <definedName name="________________GBS215" localSheetId="2">#REF!</definedName>
    <definedName name="________________GBS215">#REF!</definedName>
    <definedName name="________________GBS216" localSheetId="2">#REF!</definedName>
    <definedName name="________________GBS216">#REF!</definedName>
    <definedName name="________________GBS217" localSheetId="2">#REF!</definedName>
    <definedName name="________________GBS217">#REF!</definedName>
    <definedName name="________________GBS218" localSheetId="2">#REF!</definedName>
    <definedName name="________________GBS218">#REF!</definedName>
    <definedName name="________________GBS219" localSheetId="2">#REF!</definedName>
    <definedName name="________________GBS219">#REF!</definedName>
    <definedName name="________________GBS22" localSheetId="2">#REF!</definedName>
    <definedName name="________________GBS22">#REF!</definedName>
    <definedName name="________________GBS220" localSheetId="2">#REF!</definedName>
    <definedName name="________________GBS220">#REF!</definedName>
    <definedName name="________________GBS221" localSheetId="2">#REF!</definedName>
    <definedName name="________________GBS221">#REF!</definedName>
    <definedName name="________________GBS222" localSheetId="2">#REF!</definedName>
    <definedName name="________________GBS222">#REF!</definedName>
    <definedName name="________________GBS223" localSheetId="2">#REF!</definedName>
    <definedName name="________________GBS223">#REF!</definedName>
    <definedName name="________________GBS224" localSheetId="2">#REF!</definedName>
    <definedName name="________________GBS224">#REF!</definedName>
    <definedName name="________________GBS23" localSheetId="2">#REF!</definedName>
    <definedName name="________________GBS23">#REF!</definedName>
    <definedName name="________________GBS24" localSheetId="2">#REF!</definedName>
    <definedName name="________________GBS24">#REF!</definedName>
    <definedName name="________________GBS25" localSheetId="2">#REF!</definedName>
    <definedName name="________________GBS25">#REF!</definedName>
    <definedName name="________________GBS26" localSheetId="2">#REF!</definedName>
    <definedName name="________________GBS26">#REF!</definedName>
    <definedName name="________________GBS27" localSheetId="2">#REF!</definedName>
    <definedName name="________________GBS27">#REF!</definedName>
    <definedName name="________________GBS28" localSheetId="2">#REF!</definedName>
    <definedName name="________________GBS28">#REF!</definedName>
    <definedName name="________________GBS29" localSheetId="2">#REF!</definedName>
    <definedName name="________________GBS29">#REF!</definedName>
    <definedName name="________________imp1">[11]DATA_PRG!$H$245</definedName>
    <definedName name="________________knr2" localSheetId="2">#REF!</definedName>
    <definedName name="________________knr2">#REF!</definedName>
    <definedName name="________________l1">[3]leads!$A$3:$E$108</definedName>
    <definedName name="________________l12" localSheetId="2">#REF!</definedName>
    <definedName name="________________l12">#REF!</definedName>
    <definedName name="________________l2">[2]r!$F$29</definedName>
    <definedName name="________________l3" localSheetId="2">#REF!</definedName>
    <definedName name="________________l3">#REF!</definedName>
    <definedName name="________________l4">[4]Sheet1!$W$2:$Y$103</definedName>
    <definedName name="________________l5" localSheetId="2">#REF!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2">#REF!</definedName>
    <definedName name="________________lj600">#REF!</definedName>
    <definedName name="________________lj900" localSheetId="2">#REF!</definedName>
    <definedName name="________________lj900">#REF!</definedName>
    <definedName name="________________LL3" localSheetId="2">#REF!</definedName>
    <definedName name="________________LL3">#REF!</definedName>
    <definedName name="________________LSO24" localSheetId="2">[10]Lead!#REF!</definedName>
    <definedName name="________________LSO24">[10]Lead!#REF!</definedName>
    <definedName name="________________MA1" localSheetId="2">#REF!</definedName>
    <definedName name="________________MA1">#REF!</definedName>
    <definedName name="________________MA2" localSheetId="2">#REF!</definedName>
    <definedName name="________________MA2">#REF!</definedName>
    <definedName name="________________Met22" localSheetId="2">#REF!</definedName>
    <definedName name="________________Met22">#REF!</definedName>
    <definedName name="________________Met45" localSheetId="2">#REF!</definedName>
    <definedName name="________________Met45">#REF!</definedName>
    <definedName name="________________MEt55" localSheetId="2">#REF!</definedName>
    <definedName name="________________MEt55">#REF!</definedName>
    <definedName name="________________Met63" localSheetId="2">#REF!</definedName>
    <definedName name="________________Met63">#REF!</definedName>
    <definedName name="________________ML21" localSheetId="2">#REF!</definedName>
    <definedName name="________________ML21">#REF!</definedName>
    <definedName name="________________ML210" localSheetId="2">#REF!</definedName>
    <definedName name="________________ML210">#REF!</definedName>
    <definedName name="________________ML211" localSheetId="2">#REF!</definedName>
    <definedName name="________________ML211">#REF!</definedName>
    <definedName name="________________ML212" localSheetId="2">#REF!</definedName>
    <definedName name="________________ML212">#REF!</definedName>
    <definedName name="________________ML213" localSheetId="2">#REF!</definedName>
    <definedName name="________________ML213">#REF!</definedName>
    <definedName name="________________ML214" localSheetId="2">#REF!</definedName>
    <definedName name="________________ML214">#REF!</definedName>
    <definedName name="________________ML215" localSheetId="2">#REF!</definedName>
    <definedName name="________________ML215">#REF!</definedName>
    <definedName name="________________ML216" localSheetId="2">#REF!</definedName>
    <definedName name="________________ML216">#REF!</definedName>
    <definedName name="________________ML217" localSheetId="2">#REF!</definedName>
    <definedName name="________________ML217">#REF!</definedName>
    <definedName name="________________ML218" localSheetId="2">#REF!</definedName>
    <definedName name="________________ML218">#REF!</definedName>
    <definedName name="________________ML219" localSheetId="2">#REF!</definedName>
    <definedName name="________________ML219">#REF!</definedName>
    <definedName name="________________ML22" localSheetId="2">#REF!</definedName>
    <definedName name="________________ML22">#REF!</definedName>
    <definedName name="________________ML220" localSheetId="2">#REF!</definedName>
    <definedName name="________________ML220">#REF!</definedName>
    <definedName name="________________ML221" localSheetId="2">#REF!</definedName>
    <definedName name="________________ML221">#REF!</definedName>
    <definedName name="________________ML222" localSheetId="2">#REF!</definedName>
    <definedName name="________________ML222">#REF!</definedName>
    <definedName name="________________ML223" localSheetId="2">#REF!</definedName>
    <definedName name="________________ML223">#REF!</definedName>
    <definedName name="________________ML224" localSheetId="2">#REF!</definedName>
    <definedName name="________________ML224">#REF!</definedName>
    <definedName name="________________ML23" localSheetId="2">#REF!</definedName>
    <definedName name="________________ML23">#REF!</definedName>
    <definedName name="________________ML24" localSheetId="2">#REF!</definedName>
    <definedName name="________________ML24">#REF!</definedName>
    <definedName name="________________ML25" localSheetId="2">#REF!</definedName>
    <definedName name="________________ML25">#REF!</definedName>
    <definedName name="________________ML26" localSheetId="2">#REF!</definedName>
    <definedName name="________________ML26">#REF!</definedName>
    <definedName name="________________ML27" localSheetId="2">#REF!</definedName>
    <definedName name="________________ML27">#REF!</definedName>
    <definedName name="________________ML28" localSheetId="2">#REF!</definedName>
    <definedName name="________________ML28">#REF!</definedName>
    <definedName name="________________ML29" localSheetId="2">#REF!</definedName>
    <definedName name="________________ML29">#REF!</definedName>
    <definedName name="________________ML31" localSheetId="2">#REF!</definedName>
    <definedName name="________________ML31">#REF!</definedName>
    <definedName name="________________ML310" localSheetId="2">#REF!</definedName>
    <definedName name="________________ML310">#REF!</definedName>
    <definedName name="________________ML311" localSheetId="2">#REF!</definedName>
    <definedName name="________________ML311">#REF!</definedName>
    <definedName name="________________ML312" localSheetId="2">#REF!</definedName>
    <definedName name="________________ML312">#REF!</definedName>
    <definedName name="________________ML313" localSheetId="2">#REF!</definedName>
    <definedName name="________________ML313">#REF!</definedName>
    <definedName name="________________ML314" localSheetId="2">#REF!</definedName>
    <definedName name="________________ML314">#REF!</definedName>
    <definedName name="________________ML315" localSheetId="2">#REF!</definedName>
    <definedName name="________________ML315">#REF!</definedName>
    <definedName name="________________ML316" localSheetId="2">#REF!</definedName>
    <definedName name="________________ML316">#REF!</definedName>
    <definedName name="________________ML317" localSheetId="2">#REF!</definedName>
    <definedName name="________________ML317">#REF!</definedName>
    <definedName name="________________ML318" localSheetId="2">#REF!</definedName>
    <definedName name="________________ML318">#REF!</definedName>
    <definedName name="________________ML319" localSheetId="2">#REF!</definedName>
    <definedName name="________________ML319">#REF!</definedName>
    <definedName name="________________ML32" localSheetId="2">#REF!</definedName>
    <definedName name="________________ML32">#REF!</definedName>
    <definedName name="________________ML320" localSheetId="2">#REF!</definedName>
    <definedName name="________________ML320">#REF!</definedName>
    <definedName name="________________ML321" localSheetId="2">#REF!</definedName>
    <definedName name="________________ML321">#REF!</definedName>
    <definedName name="________________ML322" localSheetId="2">#REF!</definedName>
    <definedName name="________________ML322">#REF!</definedName>
    <definedName name="________________ML323" localSheetId="2">#REF!</definedName>
    <definedName name="________________ML323">#REF!</definedName>
    <definedName name="________________ML324" localSheetId="2">#REF!</definedName>
    <definedName name="________________ML324">#REF!</definedName>
    <definedName name="________________ML33" localSheetId="2">#REF!</definedName>
    <definedName name="________________ML33">#REF!</definedName>
    <definedName name="________________ML34" localSheetId="2">#REF!</definedName>
    <definedName name="________________ML34">#REF!</definedName>
    <definedName name="________________ML35" localSheetId="2">#REF!</definedName>
    <definedName name="________________ML35">#REF!</definedName>
    <definedName name="________________ML36" localSheetId="2">#REF!</definedName>
    <definedName name="________________ML36">#REF!</definedName>
    <definedName name="________________ML37" localSheetId="2">#REF!</definedName>
    <definedName name="________________ML37">#REF!</definedName>
    <definedName name="________________ML38" localSheetId="2">#REF!</definedName>
    <definedName name="________________ML38">#REF!</definedName>
    <definedName name="________________ML39" localSheetId="2">#REF!</definedName>
    <definedName name="________________ML39">#REF!</definedName>
    <definedName name="________________ML7" localSheetId="2">#REF!</definedName>
    <definedName name="________________ML7">#REF!</definedName>
    <definedName name="________________ML8" localSheetId="2">#REF!</definedName>
    <definedName name="________________ML8">#REF!</definedName>
    <definedName name="________________ML9" localSheetId="2">#REF!</definedName>
    <definedName name="________________ML9">#REF!</definedName>
    <definedName name="________________mm1">[6]r!$F$4</definedName>
    <definedName name="________________mm1000" localSheetId="2">#REF!</definedName>
    <definedName name="________________mm1000">#REF!</definedName>
    <definedName name="________________mm11">[2]r!$F$4</definedName>
    <definedName name="________________mm111">[5]r!$F$4</definedName>
    <definedName name="________________mm600" localSheetId="2">#REF!</definedName>
    <definedName name="________________mm600">#REF!</definedName>
    <definedName name="________________mm800" localSheetId="2">#REF!</definedName>
    <definedName name="________________mm800">#REF!</definedName>
    <definedName name="________________PC1" localSheetId="2">#REF!</definedName>
    <definedName name="________________PC1">#REF!</definedName>
    <definedName name="________________PC10" localSheetId="2">#REF!</definedName>
    <definedName name="________________PC10">#REF!</definedName>
    <definedName name="________________PC11" localSheetId="2">#REF!</definedName>
    <definedName name="________________PC11">#REF!</definedName>
    <definedName name="________________PC12" localSheetId="2">#REF!</definedName>
    <definedName name="________________PC12">#REF!</definedName>
    <definedName name="________________PC13" localSheetId="2">#REF!</definedName>
    <definedName name="________________PC13">#REF!</definedName>
    <definedName name="________________PC14" localSheetId="2">#REF!</definedName>
    <definedName name="________________PC14">#REF!</definedName>
    <definedName name="________________PC15" localSheetId="2">#REF!</definedName>
    <definedName name="________________PC15">#REF!</definedName>
    <definedName name="________________PC16" localSheetId="2">#REF!</definedName>
    <definedName name="________________PC16">#REF!</definedName>
    <definedName name="________________PC17" localSheetId="2">#REF!</definedName>
    <definedName name="________________PC17">#REF!</definedName>
    <definedName name="________________PC18" localSheetId="2">#REF!</definedName>
    <definedName name="________________PC18">#REF!</definedName>
    <definedName name="________________PC19" localSheetId="2">#REF!</definedName>
    <definedName name="________________PC19">#REF!</definedName>
    <definedName name="________________pc2" localSheetId="2">#REF!</definedName>
    <definedName name="________________pc2">#REF!</definedName>
    <definedName name="________________PC21" localSheetId="2">#REF!</definedName>
    <definedName name="________________PC21">#REF!</definedName>
    <definedName name="________________PC22" localSheetId="2">#REF!</definedName>
    <definedName name="________________PC22">#REF!</definedName>
    <definedName name="________________PC23" localSheetId="2">#REF!</definedName>
    <definedName name="________________PC23">#REF!</definedName>
    <definedName name="________________PC24" localSheetId="2">#REF!</definedName>
    <definedName name="________________PC24">#REF!</definedName>
    <definedName name="________________PC3" localSheetId="2">#REF!</definedName>
    <definedName name="________________PC3">#REF!</definedName>
    <definedName name="________________PC4" localSheetId="2">#REF!</definedName>
    <definedName name="________________PC4">#REF!</definedName>
    <definedName name="________________PC5" localSheetId="2">#REF!</definedName>
    <definedName name="________________PC5">#REF!</definedName>
    <definedName name="________________PC6" localSheetId="2">#REF!</definedName>
    <definedName name="________________PC6">#REF!</definedName>
    <definedName name="________________pc600" localSheetId="2">#REF!</definedName>
    <definedName name="________________pc600">#REF!</definedName>
    <definedName name="________________PC7" localSheetId="2">#REF!</definedName>
    <definedName name="________________PC7">#REF!</definedName>
    <definedName name="________________PC8" localSheetId="2">#REF!</definedName>
    <definedName name="________________PC8">#REF!</definedName>
    <definedName name="________________PC9" localSheetId="2">#REF!</definedName>
    <definedName name="________________PC9">#REF!</definedName>
    <definedName name="________________pc900" localSheetId="2">#REF!</definedName>
    <definedName name="________________pc900">#REF!</definedName>
    <definedName name="________________pla4">[12]DATA_PRG!$H$269</definedName>
    <definedName name="________________pv2" localSheetId="2">#REF!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2">#REF!</definedName>
    <definedName name="________________var1">#REF!</definedName>
    <definedName name="________________var4" localSheetId="2">#REF!</definedName>
    <definedName name="________________var4">#REF!</definedName>
    <definedName name="_______________bla1">[1]leads!$H$7</definedName>
    <definedName name="_______________BSG100" localSheetId="2">#REF!</definedName>
    <definedName name="_______________BSG100">#REF!</definedName>
    <definedName name="_______________BSG150" localSheetId="2">#REF!</definedName>
    <definedName name="_______________BSG150">#REF!</definedName>
    <definedName name="_______________BSG5" localSheetId="2">#REF!</definedName>
    <definedName name="_______________BSG5">#REF!</definedName>
    <definedName name="_______________BSG75" localSheetId="2">#REF!</definedName>
    <definedName name="_______________BSG75">#REF!</definedName>
    <definedName name="_______________BTC1" localSheetId="2">#REF!</definedName>
    <definedName name="_______________BTC1">#REF!</definedName>
    <definedName name="_______________BTC10" localSheetId="2">#REF!</definedName>
    <definedName name="_______________BTC10">#REF!</definedName>
    <definedName name="_______________BTC11" localSheetId="2">#REF!</definedName>
    <definedName name="_______________BTC11">#REF!</definedName>
    <definedName name="_______________BTC12" localSheetId="2">#REF!</definedName>
    <definedName name="_______________BTC12">#REF!</definedName>
    <definedName name="_______________BTC13" localSheetId="2">#REF!</definedName>
    <definedName name="_______________BTC13">#REF!</definedName>
    <definedName name="_______________BTC14" localSheetId="2">#REF!</definedName>
    <definedName name="_______________BTC14">#REF!</definedName>
    <definedName name="_______________BTC15" localSheetId="2">#REF!</definedName>
    <definedName name="_______________BTC15">#REF!</definedName>
    <definedName name="_______________BTC16" localSheetId="2">#REF!</definedName>
    <definedName name="_______________BTC16">#REF!</definedName>
    <definedName name="_______________BTC17" localSheetId="2">#REF!</definedName>
    <definedName name="_______________BTC17">#REF!</definedName>
    <definedName name="_______________BTC18" localSheetId="2">#REF!</definedName>
    <definedName name="_______________BTC18">#REF!</definedName>
    <definedName name="_______________BTC19" localSheetId="2">#REF!</definedName>
    <definedName name="_______________BTC19">#REF!</definedName>
    <definedName name="_______________BTC2" localSheetId="2">#REF!</definedName>
    <definedName name="_______________BTC2">#REF!</definedName>
    <definedName name="_______________BTC20" localSheetId="2">#REF!</definedName>
    <definedName name="_______________BTC20">#REF!</definedName>
    <definedName name="_______________BTC21" localSheetId="2">#REF!</definedName>
    <definedName name="_______________BTC21">#REF!</definedName>
    <definedName name="_______________BTC22" localSheetId="2">#REF!</definedName>
    <definedName name="_______________BTC22">#REF!</definedName>
    <definedName name="_______________BTC23" localSheetId="2">#REF!</definedName>
    <definedName name="_______________BTC23">#REF!</definedName>
    <definedName name="_______________BTC24" localSheetId="2">#REF!</definedName>
    <definedName name="_______________BTC24">#REF!</definedName>
    <definedName name="_______________BTC3" localSheetId="2">#REF!</definedName>
    <definedName name="_______________BTC3">#REF!</definedName>
    <definedName name="_______________BTC4" localSheetId="2">#REF!</definedName>
    <definedName name="_______________BTC4">#REF!</definedName>
    <definedName name="_______________BTC5" localSheetId="2">#REF!</definedName>
    <definedName name="_______________BTC5">#REF!</definedName>
    <definedName name="_______________BTC6" localSheetId="2">#REF!</definedName>
    <definedName name="_______________BTC6">#REF!</definedName>
    <definedName name="_______________BTC7" localSheetId="2">#REF!</definedName>
    <definedName name="_______________BTC7">#REF!</definedName>
    <definedName name="_______________BTC8" localSheetId="2">#REF!</definedName>
    <definedName name="_______________BTC8">#REF!</definedName>
    <definedName name="_______________BTC9" localSheetId="2">#REF!</definedName>
    <definedName name="_______________BTC9">#REF!</definedName>
    <definedName name="_______________BTR1" localSheetId="2">#REF!</definedName>
    <definedName name="_______________BTR1">#REF!</definedName>
    <definedName name="_______________BTR10" localSheetId="2">#REF!</definedName>
    <definedName name="_______________BTR10">#REF!</definedName>
    <definedName name="_______________BTR11" localSheetId="2">#REF!</definedName>
    <definedName name="_______________BTR11">#REF!</definedName>
    <definedName name="_______________BTR12" localSheetId="2">#REF!</definedName>
    <definedName name="_______________BTR12">#REF!</definedName>
    <definedName name="_______________BTR13" localSheetId="2">#REF!</definedName>
    <definedName name="_______________BTR13">#REF!</definedName>
    <definedName name="_______________BTR14" localSheetId="2">#REF!</definedName>
    <definedName name="_______________BTR14">#REF!</definedName>
    <definedName name="_______________BTR15" localSheetId="2">#REF!</definedName>
    <definedName name="_______________BTR15">#REF!</definedName>
    <definedName name="_______________BTR16" localSheetId="2">#REF!</definedName>
    <definedName name="_______________BTR16">#REF!</definedName>
    <definedName name="_______________BTR17" localSheetId="2">#REF!</definedName>
    <definedName name="_______________BTR17">#REF!</definedName>
    <definedName name="_______________BTR18" localSheetId="2">#REF!</definedName>
    <definedName name="_______________BTR18">#REF!</definedName>
    <definedName name="_______________BTR19" localSheetId="2">#REF!</definedName>
    <definedName name="_______________BTR19">#REF!</definedName>
    <definedName name="_______________BTR2" localSheetId="2">#REF!</definedName>
    <definedName name="_______________BTR2">#REF!</definedName>
    <definedName name="_______________BTR20" localSheetId="2">#REF!</definedName>
    <definedName name="_______________BTR20">#REF!</definedName>
    <definedName name="_______________BTR21" localSheetId="2">#REF!</definedName>
    <definedName name="_______________BTR21">#REF!</definedName>
    <definedName name="_______________BTR22" localSheetId="2">#REF!</definedName>
    <definedName name="_______________BTR22">#REF!</definedName>
    <definedName name="_______________BTR23" localSheetId="2">#REF!</definedName>
    <definedName name="_______________BTR23">#REF!</definedName>
    <definedName name="_______________BTR24" localSheetId="2">#REF!</definedName>
    <definedName name="_______________BTR24">#REF!</definedName>
    <definedName name="_______________BTR3" localSheetId="2">#REF!</definedName>
    <definedName name="_______________BTR3">#REF!</definedName>
    <definedName name="_______________BTR4" localSheetId="2">#REF!</definedName>
    <definedName name="_______________BTR4">#REF!</definedName>
    <definedName name="_______________BTR5" localSheetId="2">#REF!</definedName>
    <definedName name="_______________BTR5">#REF!</definedName>
    <definedName name="_______________BTR6" localSheetId="2">#REF!</definedName>
    <definedName name="_______________BTR6">#REF!</definedName>
    <definedName name="_______________BTR7" localSheetId="2">#REF!</definedName>
    <definedName name="_______________BTR7">#REF!</definedName>
    <definedName name="_______________BTR8" localSheetId="2">#REF!</definedName>
    <definedName name="_______________BTR8">#REF!</definedName>
    <definedName name="_______________BTR9" localSheetId="2">#REF!</definedName>
    <definedName name="_______________BTR9">#REF!</definedName>
    <definedName name="_______________BTS1" localSheetId="2">#REF!</definedName>
    <definedName name="_______________BTS1">#REF!</definedName>
    <definedName name="_______________BTS10" localSheetId="2">#REF!</definedName>
    <definedName name="_______________BTS10">#REF!</definedName>
    <definedName name="_______________BTS11" localSheetId="2">#REF!</definedName>
    <definedName name="_______________BTS11">#REF!</definedName>
    <definedName name="_______________BTS12" localSheetId="2">#REF!</definedName>
    <definedName name="_______________BTS12">#REF!</definedName>
    <definedName name="_______________BTS13" localSheetId="2">#REF!</definedName>
    <definedName name="_______________BTS13">#REF!</definedName>
    <definedName name="_______________BTS14" localSheetId="2">#REF!</definedName>
    <definedName name="_______________BTS14">#REF!</definedName>
    <definedName name="_______________BTS15" localSheetId="2">#REF!</definedName>
    <definedName name="_______________BTS15">#REF!</definedName>
    <definedName name="_______________BTS16" localSheetId="2">#REF!</definedName>
    <definedName name="_______________BTS16">#REF!</definedName>
    <definedName name="_______________BTS17" localSheetId="2">#REF!</definedName>
    <definedName name="_______________BTS17">#REF!</definedName>
    <definedName name="_______________BTS18" localSheetId="2">#REF!</definedName>
    <definedName name="_______________BTS18">#REF!</definedName>
    <definedName name="_______________BTS19" localSheetId="2">#REF!</definedName>
    <definedName name="_______________BTS19">#REF!</definedName>
    <definedName name="_______________BTS2" localSheetId="2">#REF!</definedName>
    <definedName name="_______________BTS2">#REF!</definedName>
    <definedName name="_______________BTS20" localSheetId="2">#REF!</definedName>
    <definedName name="_______________BTS20">#REF!</definedName>
    <definedName name="_______________BTS21" localSheetId="2">#REF!</definedName>
    <definedName name="_______________BTS21">#REF!</definedName>
    <definedName name="_______________BTS22" localSheetId="2">#REF!</definedName>
    <definedName name="_______________BTS22">#REF!</definedName>
    <definedName name="_______________BTS23" localSheetId="2">#REF!</definedName>
    <definedName name="_______________BTS23">#REF!</definedName>
    <definedName name="_______________BTS24" localSheetId="2">#REF!</definedName>
    <definedName name="_______________BTS24">#REF!</definedName>
    <definedName name="_______________BTS3" localSheetId="2">#REF!</definedName>
    <definedName name="_______________BTS3">#REF!</definedName>
    <definedName name="_______________BTS4" localSheetId="2">#REF!</definedName>
    <definedName name="_______________BTS4">#REF!</definedName>
    <definedName name="_______________BTS5" localSheetId="2">#REF!</definedName>
    <definedName name="_______________BTS5">#REF!</definedName>
    <definedName name="_______________BTS6" localSheetId="2">#REF!</definedName>
    <definedName name="_______________BTS6">#REF!</definedName>
    <definedName name="_______________BTS7" localSheetId="2">#REF!</definedName>
    <definedName name="_______________BTS7">#REF!</definedName>
    <definedName name="_______________BTS8" localSheetId="2">#REF!</definedName>
    <definedName name="_______________BTS8">#REF!</definedName>
    <definedName name="_______________BTS9" localSheetId="2">#REF!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2">[16]Data!#REF!</definedName>
    <definedName name="_______________G120907">[16]Data!#REF!</definedName>
    <definedName name="_______________GBS110" localSheetId="2">#REF!</definedName>
    <definedName name="_______________GBS110">#REF!</definedName>
    <definedName name="_______________GBS111" localSheetId="2">#REF!</definedName>
    <definedName name="_______________GBS111">#REF!</definedName>
    <definedName name="_______________GBS112" localSheetId="2">#REF!</definedName>
    <definedName name="_______________GBS112">#REF!</definedName>
    <definedName name="_______________GBS113" localSheetId="2">#REF!</definedName>
    <definedName name="_______________GBS113">#REF!</definedName>
    <definedName name="_______________GBS114" localSheetId="2">#REF!</definedName>
    <definedName name="_______________GBS114">#REF!</definedName>
    <definedName name="_______________GBS115" localSheetId="2">#REF!</definedName>
    <definedName name="_______________GBS115">#REF!</definedName>
    <definedName name="_______________GBS116" localSheetId="2">#REF!</definedName>
    <definedName name="_______________GBS116">#REF!</definedName>
    <definedName name="_______________GBS117" localSheetId="2">#REF!</definedName>
    <definedName name="_______________GBS117">#REF!</definedName>
    <definedName name="_______________GBS118" localSheetId="2">#REF!</definedName>
    <definedName name="_______________GBS118">#REF!</definedName>
    <definedName name="_______________GBS119" localSheetId="2">#REF!</definedName>
    <definedName name="_______________GBS119">#REF!</definedName>
    <definedName name="_______________GBS12" localSheetId="2">#REF!</definedName>
    <definedName name="_______________GBS12">#REF!</definedName>
    <definedName name="_______________GBS120" localSheetId="2">#REF!</definedName>
    <definedName name="_______________GBS120">#REF!</definedName>
    <definedName name="_______________GBS121" localSheetId="2">#REF!</definedName>
    <definedName name="_______________GBS121">#REF!</definedName>
    <definedName name="_______________GBS122" localSheetId="2">#REF!</definedName>
    <definedName name="_______________GBS122">#REF!</definedName>
    <definedName name="_______________GBS123" localSheetId="2">#REF!</definedName>
    <definedName name="_______________GBS123">#REF!</definedName>
    <definedName name="_______________GBS124" localSheetId="2">#REF!</definedName>
    <definedName name="_______________GBS124">#REF!</definedName>
    <definedName name="_______________GBS13" localSheetId="2">#REF!</definedName>
    <definedName name="_______________GBS13">#REF!</definedName>
    <definedName name="_______________GBS14" localSheetId="2">#REF!</definedName>
    <definedName name="_______________GBS14">#REF!</definedName>
    <definedName name="_______________GBS15" localSheetId="2">#REF!</definedName>
    <definedName name="_______________GBS15">#REF!</definedName>
    <definedName name="_______________GBS16" localSheetId="2">#REF!</definedName>
    <definedName name="_______________GBS16">#REF!</definedName>
    <definedName name="_______________GBS17" localSheetId="2">#REF!</definedName>
    <definedName name="_______________GBS17">#REF!</definedName>
    <definedName name="_______________GBS18" localSheetId="2">#REF!</definedName>
    <definedName name="_______________GBS18">#REF!</definedName>
    <definedName name="_______________GBS19" localSheetId="2">#REF!</definedName>
    <definedName name="_______________GBS19">#REF!</definedName>
    <definedName name="_______________GBS21" localSheetId="2">#REF!</definedName>
    <definedName name="_______________GBS21">#REF!</definedName>
    <definedName name="_______________GBS210" localSheetId="2">#REF!</definedName>
    <definedName name="_______________GBS210">#REF!</definedName>
    <definedName name="_______________GBS211" localSheetId="2">#REF!</definedName>
    <definedName name="_______________GBS211">#REF!</definedName>
    <definedName name="_______________GBS212" localSheetId="2">#REF!</definedName>
    <definedName name="_______________GBS212">#REF!</definedName>
    <definedName name="_______________GBS213" localSheetId="2">#REF!</definedName>
    <definedName name="_______________GBS213">#REF!</definedName>
    <definedName name="_______________GBS214" localSheetId="2">#REF!</definedName>
    <definedName name="_______________GBS214">#REF!</definedName>
    <definedName name="_______________GBS215" localSheetId="2">#REF!</definedName>
    <definedName name="_______________GBS215">#REF!</definedName>
    <definedName name="_______________GBS216" localSheetId="2">#REF!</definedName>
    <definedName name="_______________GBS216">#REF!</definedName>
    <definedName name="_______________GBS217" localSheetId="2">#REF!</definedName>
    <definedName name="_______________GBS217">#REF!</definedName>
    <definedName name="_______________GBS218" localSheetId="2">#REF!</definedName>
    <definedName name="_______________GBS218">#REF!</definedName>
    <definedName name="_______________GBS219" localSheetId="2">#REF!</definedName>
    <definedName name="_______________GBS219">#REF!</definedName>
    <definedName name="_______________GBS22" localSheetId="2">#REF!</definedName>
    <definedName name="_______________GBS22">#REF!</definedName>
    <definedName name="_______________GBS220" localSheetId="2">#REF!</definedName>
    <definedName name="_______________GBS220">#REF!</definedName>
    <definedName name="_______________GBS221" localSheetId="2">#REF!</definedName>
    <definedName name="_______________GBS221">#REF!</definedName>
    <definedName name="_______________GBS222" localSheetId="2">#REF!</definedName>
    <definedName name="_______________GBS222">#REF!</definedName>
    <definedName name="_______________GBS223" localSheetId="2">#REF!</definedName>
    <definedName name="_______________GBS223">#REF!</definedName>
    <definedName name="_______________GBS224" localSheetId="2">#REF!</definedName>
    <definedName name="_______________GBS224">#REF!</definedName>
    <definedName name="_______________GBS23" localSheetId="2">#REF!</definedName>
    <definedName name="_______________GBS23">#REF!</definedName>
    <definedName name="_______________GBS24" localSheetId="2">#REF!</definedName>
    <definedName name="_______________GBS24">#REF!</definedName>
    <definedName name="_______________GBS25" localSheetId="2">#REF!</definedName>
    <definedName name="_______________GBS25">#REF!</definedName>
    <definedName name="_______________GBS26" localSheetId="2">#REF!</definedName>
    <definedName name="_______________GBS26">#REF!</definedName>
    <definedName name="_______________GBS27" localSheetId="2">#REF!</definedName>
    <definedName name="_______________GBS27">#REF!</definedName>
    <definedName name="_______________GBS28" localSheetId="2">#REF!</definedName>
    <definedName name="_______________GBS28">#REF!</definedName>
    <definedName name="_______________GBS29" localSheetId="2">#REF!</definedName>
    <definedName name="_______________GBS29">#REF!</definedName>
    <definedName name="_______________imp1">[11]DATA_PRG!$H$245</definedName>
    <definedName name="_______________knr2" localSheetId="2">#REF!</definedName>
    <definedName name="_______________knr2">#REF!</definedName>
    <definedName name="_______________l1">[3]leads!$A$3:$E$108</definedName>
    <definedName name="_______________l12" localSheetId="2">#REF!</definedName>
    <definedName name="_______________l12">#REF!</definedName>
    <definedName name="_______________l2">[2]r!$F$29</definedName>
    <definedName name="_______________l3" localSheetId="2">#REF!</definedName>
    <definedName name="_______________l3">#REF!</definedName>
    <definedName name="_______________l4">[4]Sheet1!$W$2:$Y$103</definedName>
    <definedName name="_______________l5" localSheetId="2">#REF!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2">#REF!</definedName>
    <definedName name="_______________lj600">#REF!</definedName>
    <definedName name="_______________lj900" localSheetId="2">#REF!</definedName>
    <definedName name="_______________lj900">#REF!</definedName>
    <definedName name="_______________LL3" localSheetId="2">#REF!</definedName>
    <definedName name="_______________LL3">#REF!</definedName>
    <definedName name="_______________LSO24" localSheetId="2">[10]Lead!#REF!</definedName>
    <definedName name="_______________LSO24">[10]Lead!#REF!</definedName>
    <definedName name="_______________MA1" localSheetId="2">#REF!</definedName>
    <definedName name="_______________MA1">#REF!</definedName>
    <definedName name="_______________MA2" localSheetId="2">#REF!</definedName>
    <definedName name="_______________MA2">#REF!</definedName>
    <definedName name="_______________Met22" localSheetId="2">#REF!</definedName>
    <definedName name="_______________Met22">#REF!</definedName>
    <definedName name="_______________Met45" localSheetId="2">#REF!</definedName>
    <definedName name="_______________Met45">#REF!</definedName>
    <definedName name="_______________MEt55" localSheetId="2">#REF!</definedName>
    <definedName name="_______________MEt55">#REF!</definedName>
    <definedName name="_______________Met63" localSheetId="2">#REF!</definedName>
    <definedName name="_______________Met63">#REF!</definedName>
    <definedName name="_______________ML21" localSheetId="2">#REF!</definedName>
    <definedName name="_______________ML21">#REF!</definedName>
    <definedName name="_______________ML210" localSheetId="2">#REF!</definedName>
    <definedName name="_______________ML210">#REF!</definedName>
    <definedName name="_______________ML211" localSheetId="2">#REF!</definedName>
    <definedName name="_______________ML211">#REF!</definedName>
    <definedName name="_______________ML212" localSheetId="2">#REF!</definedName>
    <definedName name="_______________ML212">#REF!</definedName>
    <definedName name="_______________ML213" localSheetId="2">#REF!</definedName>
    <definedName name="_______________ML213">#REF!</definedName>
    <definedName name="_______________ML214" localSheetId="2">#REF!</definedName>
    <definedName name="_______________ML214">#REF!</definedName>
    <definedName name="_______________ML215" localSheetId="2">#REF!</definedName>
    <definedName name="_______________ML215">#REF!</definedName>
    <definedName name="_______________ML216" localSheetId="2">#REF!</definedName>
    <definedName name="_______________ML216">#REF!</definedName>
    <definedName name="_______________ML217" localSheetId="2">#REF!</definedName>
    <definedName name="_______________ML217">#REF!</definedName>
    <definedName name="_______________ML218" localSheetId="2">#REF!</definedName>
    <definedName name="_______________ML218">#REF!</definedName>
    <definedName name="_______________ML219" localSheetId="2">#REF!</definedName>
    <definedName name="_______________ML219">#REF!</definedName>
    <definedName name="_______________ML22" localSheetId="2">#REF!</definedName>
    <definedName name="_______________ML22">#REF!</definedName>
    <definedName name="_______________ML220" localSheetId="2">#REF!</definedName>
    <definedName name="_______________ML220">#REF!</definedName>
    <definedName name="_______________ML221" localSheetId="2">#REF!</definedName>
    <definedName name="_______________ML221">#REF!</definedName>
    <definedName name="_______________ML222" localSheetId="2">#REF!</definedName>
    <definedName name="_______________ML222">#REF!</definedName>
    <definedName name="_______________ML223" localSheetId="2">#REF!</definedName>
    <definedName name="_______________ML223">#REF!</definedName>
    <definedName name="_______________ML224" localSheetId="2">#REF!</definedName>
    <definedName name="_______________ML224">#REF!</definedName>
    <definedName name="_______________ML23" localSheetId="2">#REF!</definedName>
    <definedName name="_______________ML23">#REF!</definedName>
    <definedName name="_______________ML24" localSheetId="2">#REF!</definedName>
    <definedName name="_______________ML24">#REF!</definedName>
    <definedName name="_______________ML25" localSheetId="2">#REF!</definedName>
    <definedName name="_______________ML25">#REF!</definedName>
    <definedName name="_______________ML26" localSheetId="2">#REF!</definedName>
    <definedName name="_______________ML26">#REF!</definedName>
    <definedName name="_______________ML27" localSheetId="2">#REF!</definedName>
    <definedName name="_______________ML27">#REF!</definedName>
    <definedName name="_______________ML28" localSheetId="2">#REF!</definedName>
    <definedName name="_______________ML28">#REF!</definedName>
    <definedName name="_______________ML29" localSheetId="2">#REF!</definedName>
    <definedName name="_______________ML29">#REF!</definedName>
    <definedName name="_______________ML31" localSheetId="2">#REF!</definedName>
    <definedName name="_______________ML31">#REF!</definedName>
    <definedName name="_______________ML310" localSheetId="2">#REF!</definedName>
    <definedName name="_______________ML310">#REF!</definedName>
    <definedName name="_______________ML311" localSheetId="2">#REF!</definedName>
    <definedName name="_______________ML311">#REF!</definedName>
    <definedName name="_______________ML312" localSheetId="2">#REF!</definedName>
    <definedName name="_______________ML312">#REF!</definedName>
    <definedName name="_______________ML313" localSheetId="2">#REF!</definedName>
    <definedName name="_______________ML313">#REF!</definedName>
    <definedName name="_______________ML314" localSheetId="2">#REF!</definedName>
    <definedName name="_______________ML314">#REF!</definedName>
    <definedName name="_______________ML315" localSheetId="2">#REF!</definedName>
    <definedName name="_______________ML315">#REF!</definedName>
    <definedName name="_______________ML316" localSheetId="2">#REF!</definedName>
    <definedName name="_______________ML316">#REF!</definedName>
    <definedName name="_______________ML317" localSheetId="2">#REF!</definedName>
    <definedName name="_______________ML317">#REF!</definedName>
    <definedName name="_______________ML318" localSheetId="2">#REF!</definedName>
    <definedName name="_______________ML318">#REF!</definedName>
    <definedName name="_______________ML319" localSheetId="2">#REF!</definedName>
    <definedName name="_______________ML319">#REF!</definedName>
    <definedName name="_______________ML32" localSheetId="2">#REF!</definedName>
    <definedName name="_______________ML32">#REF!</definedName>
    <definedName name="_______________ML320" localSheetId="2">#REF!</definedName>
    <definedName name="_______________ML320">#REF!</definedName>
    <definedName name="_______________ML321" localSheetId="2">#REF!</definedName>
    <definedName name="_______________ML321">#REF!</definedName>
    <definedName name="_______________ML322" localSheetId="2">#REF!</definedName>
    <definedName name="_______________ML322">#REF!</definedName>
    <definedName name="_______________ML323" localSheetId="2">#REF!</definedName>
    <definedName name="_______________ML323">#REF!</definedName>
    <definedName name="_______________ML324" localSheetId="2">#REF!</definedName>
    <definedName name="_______________ML324">#REF!</definedName>
    <definedName name="_______________ML33" localSheetId="2">#REF!</definedName>
    <definedName name="_______________ML33">#REF!</definedName>
    <definedName name="_______________ML34" localSheetId="2">#REF!</definedName>
    <definedName name="_______________ML34">#REF!</definedName>
    <definedName name="_______________ML35" localSheetId="2">#REF!</definedName>
    <definedName name="_______________ML35">#REF!</definedName>
    <definedName name="_______________ML36" localSheetId="2">#REF!</definedName>
    <definedName name="_______________ML36">#REF!</definedName>
    <definedName name="_______________ML37" localSheetId="2">#REF!</definedName>
    <definedName name="_______________ML37">#REF!</definedName>
    <definedName name="_______________ML38" localSheetId="2">#REF!</definedName>
    <definedName name="_______________ML38">#REF!</definedName>
    <definedName name="_______________ML39" localSheetId="2">#REF!</definedName>
    <definedName name="_______________ML39">#REF!</definedName>
    <definedName name="_______________ML7" localSheetId="2">#REF!</definedName>
    <definedName name="_______________ML7">#REF!</definedName>
    <definedName name="_______________ML8" localSheetId="2">#REF!</definedName>
    <definedName name="_______________ML8">#REF!</definedName>
    <definedName name="_______________ML9" localSheetId="2">#REF!</definedName>
    <definedName name="_______________ML9">#REF!</definedName>
    <definedName name="_______________mm1">[6]r!$F$4</definedName>
    <definedName name="_______________mm1000" localSheetId="2">#REF!</definedName>
    <definedName name="_______________mm1000">#REF!</definedName>
    <definedName name="_______________mm11">[2]r!$F$4</definedName>
    <definedName name="_______________mm111">[5]r!$F$4</definedName>
    <definedName name="_______________mm600" localSheetId="2">#REF!</definedName>
    <definedName name="_______________mm600">#REF!</definedName>
    <definedName name="_______________mm800" localSheetId="2">#REF!</definedName>
    <definedName name="_______________mm800">#REF!</definedName>
    <definedName name="_______________PC1" localSheetId="2">#REF!</definedName>
    <definedName name="_______________PC1">#REF!</definedName>
    <definedName name="_______________PC10" localSheetId="2">#REF!</definedName>
    <definedName name="_______________PC10">#REF!</definedName>
    <definedName name="_______________PC11" localSheetId="2">#REF!</definedName>
    <definedName name="_______________PC11">#REF!</definedName>
    <definedName name="_______________PC12" localSheetId="2">#REF!</definedName>
    <definedName name="_______________PC12">#REF!</definedName>
    <definedName name="_______________PC13" localSheetId="2">#REF!</definedName>
    <definedName name="_______________PC13">#REF!</definedName>
    <definedName name="_______________PC14" localSheetId="2">#REF!</definedName>
    <definedName name="_______________PC14">#REF!</definedName>
    <definedName name="_______________PC15" localSheetId="2">#REF!</definedName>
    <definedName name="_______________PC15">#REF!</definedName>
    <definedName name="_______________PC16" localSheetId="2">#REF!</definedName>
    <definedName name="_______________PC16">#REF!</definedName>
    <definedName name="_______________PC17" localSheetId="2">#REF!</definedName>
    <definedName name="_______________PC17">#REF!</definedName>
    <definedName name="_______________PC18" localSheetId="2">#REF!</definedName>
    <definedName name="_______________PC18">#REF!</definedName>
    <definedName name="_______________PC19" localSheetId="2">#REF!</definedName>
    <definedName name="_______________PC19">#REF!</definedName>
    <definedName name="_______________pc2" localSheetId="2">#REF!</definedName>
    <definedName name="_______________pc2">#REF!</definedName>
    <definedName name="_______________PC21" localSheetId="2">#REF!</definedName>
    <definedName name="_______________PC21">#REF!</definedName>
    <definedName name="_______________PC22" localSheetId="2">#REF!</definedName>
    <definedName name="_______________PC22">#REF!</definedName>
    <definedName name="_______________PC23" localSheetId="2">#REF!</definedName>
    <definedName name="_______________PC23">#REF!</definedName>
    <definedName name="_______________PC24" localSheetId="2">#REF!</definedName>
    <definedName name="_______________PC24">#REF!</definedName>
    <definedName name="_______________PC3" localSheetId="2">#REF!</definedName>
    <definedName name="_______________PC3">#REF!</definedName>
    <definedName name="_______________PC4" localSheetId="2">#REF!</definedName>
    <definedName name="_______________PC4">#REF!</definedName>
    <definedName name="_______________PC5" localSheetId="2">#REF!</definedName>
    <definedName name="_______________PC5">#REF!</definedName>
    <definedName name="_______________PC6" localSheetId="2">#REF!</definedName>
    <definedName name="_______________PC6">#REF!</definedName>
    <definedName name="_______________pc600" localSheetId="2">#REF!</definedName>
    <definedName name="_______________pc600">#REF!</definedName>
    <definedName name="_______________PC7" localSheetId="2">#REF!</definedName>
    <definedName name="_______________PC7">#REF!</definedName>
    <definedName name="_______________PC8" localSheetId="2">#REF!</definedName>
    <definedName name="_______________PC8">#REF!</definedName>
    <definedName name="_______________PC9" localSheetId="2">#REF!</definedName>
    <definedName name="_______________PC9">#REF!</definedName>
    <definedName name="_______________pc900" localSheetId="2">#REF!</definedName>
    <definedName name="_______________pc900">#REF!</definedName>
    <definedName name="_______________pla4">[12]DATA_PRG!$H$269</definedName>
    <definedName name="_______________pv2" localSheetId="2">#REF!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2">#REF!</definedName>
    <definedName name="_______________var1">#REF!</definedName>
    <definedName name="_______________var4" localSheetId="2">#REF!</definedName>
    <definedName name="_______________var4">#REF!</definedName>
    <definedName name="______________bla1">[1]leads!$H$7</definedName>
    <definedName name="______________BSG100" localSheetId="2">#REF!</definedName>
    <definedName name="______________BSG100">#REF!</definedName>
    <definedName name="______________BSG150" localSheetId="2">#REF!</definedName>
    <definedName name="______________BSG150">#REF!</definedName>
    <definedName name="______________BSG5" localSheetId="2">#REF!</definedName>
    <definedName name="______________BSG5">#REF!</definedName>
    <definedName name="______________BSG75" localSheetId="2">#REF!</definedName>
    <definedName name="______________BSG75">#REF!</definedName>
    <definedName name="______________BTC1" localSheetId="2">#REF!</definedName>
    <definedName name="______________BTC1">#REF!</definedName>
    <definedName name="______________BTC10" localSheetId="2">#REF!</definedName>
    <definedName name="______________BTC10">#REF!</definedName>
    <definedName name="______________BTC11" localSheetId="2">#REF!</definedName>
    <definedName name="______________BTC11">#REF!</definedName>
    <definedName name="______________BTC12" localSheetId="2">#REF!</definedName>
    <definedName name="______________BTC12">#REF!</definedName>
    <definedName name="______________BTC13" localSheetId="2">#REF!</definedName>
    <definedName name="______________BTC13">#REF!</definedName>
    <definedName name="______________BTC14" localSheetId="2">#REF!</definedName>
    <definedName name="______________BTC14">#REF!</definedName>
    <definedName name="______________BTC15" localSheetId="2">#REF!</definedName>
    <definedName name="______________BTC15">#REF!</definedName>
    <definedName name="______________BTC16" localSheetId="2">#REF!</definedName>
    <definedName name="______________BTC16">#REF!</definedName>
    <definedName name="______________BTC17" localSheetId="2">#REF!</definedName>
    <definedName name="______________BTC17">#REF!</definedName>
    <definedName name="______________BTC18" localSheetId="2">#REF!</definedName>
    <definedName name="______________BTC18">#REF!</definedName>
    <definedName name="______________BTC19" localSheetId="2">#REF!</definedName>
    <definedName name="______________BTC19">#REF!</definedName>
    <definedName name="______________BTC2" localSheetId="2">#REF!</definedName>
    <definedName name="______________BTC2">#REF!</definedName>
    <definedName name="______________BTC20" localSheetId="2">#REF!</definedName>
    <definedName name="______________BTC20">#REF!</definedName>
    <definedName name="______________BTC21" localSheetId="2">#REF!</definedName>
    <definedName name="______________BTC21">#REF!</definedName>
    <definedName name="______________BTC22" localSheetId="2">#REF!</definedName>
    <definedName name="______________BTC22">#REF!</definedName>
    <definedName name="______________BTC23" localSheetId="2">#REF!</definedName>
    <definedName name="______________BTC23">#REF!</definedName>
    <definedName name="______________BTC24" localSheetId="2">#REF!</definedName>
    <definedName name="______________BTC24">#REF!</definedName>
    <definedName name="______________BTC3" localSheetId="2">#REF!</definedName>
    <definedName name="______________BTC3">#REF!</definedName>
    <definedName name="______________BTC4" localSheetId="2">#REF!</definedName>
    <definedName name="______________BTC4">#REF!</definedName>
    <definedName name="______________BTC5" localSheetId="2">#REF!</definedName>
    <definedName name="______________BTC5">#REF!</definedName>
    <definedName name="______________BTC6" localSheetId="2">#REF!</definedName>
    <definedName name="______________BTC6">#REF!</definedName>
    <definedName name="______________BTC7" localSheetId="2">#REF!</definedName>
    <definedName name="______________BTC7">#REF!</definedName>
    <definedName name="______________BTC8" localSheetId="2">#REF!</definedName>
    <definedName name="______________BTC8">#REF!</definedName>
    <definedName name="______________BTC9" localSheetId="2">#REF!</definedName>
    <definedName name="______________BTC9">#REF!</definedName>
    <definedName name="______________BTR1" localSheetId="2">#REF!</definedName>
    <definedName name="______________BTR1">#REF!</definedName>
    <definedName name="______________BTR10" localSheetId="2">#REF!</definedName>
    <definedName name="______________BTR10">#REF!</definedName>
    <definedName name="______________BTR11" localSheetId="2">#REF!</definedName>
    <definedName name="______________BTR11">#REF!</definedName>
    <definedName name="______________BTR12" localSheetId="2">#REF!</definedName>
    <definedName name="______________BTR12">#REF!</definedName>
    <definedName name="______________BTR13" localSheetId="2">#REF!</definedName>
    <definedName name="______________BTR13">#REF!</definedName>
    <definedName name="______________BTR14" localSheetId="2">#REF!</definedName>
    <definedName name="______________BTR14">#REF!</definedName>
    <definedName name="______________BTR15" localSheetId="2">#REF!</definedName>
    <definedName name="______________BTR15">#REF!</definedName>
    <definedName name="______________BTR16" localSheetId="2">#REF!</definedName>
    <definedName name="______________BTR16">#REF!</definedName>
    <definedName name="______________BTR17" localSheetId="2">#REF!</definedName>
    <definedName name="______________BTR17">#REF!</definedName>
    <definedName name="______________BTR18" localSheetId="2">#REF!</definedName>
    <definedName name="______________BTR18">#REF!</definedName>
    <definedName name="______________BTR19" localSheetId="2">#REF!</definedName>
    <definedName name="______________BTR19">#REF!</definedName>
    <definedName name="______________BTR2" localSheetId="2">#REF!</definedName>
    <definedName name="______________BTR2">#REF!</definedName>
    <definedName name="______________BTR20" localSheetId="2">#REF!</definedName>
    <definedName name="______________BTR20">#REF!</definedName>
    <definedName name="______________BTR21" localSheetId="2">#REF!</definedName>
    <definedName name="______________BTR21">#REF!</definedName>
    <definedName name="______________BTR22" localSheetId="2">#REF!</definedName>
    <definedName name="______________BTR22">#REF!</definedName>
    <definedName name="______________BTR23" localSheetId="2">#REF!</definedName>
    <definedName name="______________BTR23">#REF!</definedName>
    <definedName name="______________BTR24" localSheetId="2">#REF!</definedName>
    <definedName name="______________BTR24">#REF!</definedName>
    <definedName name="______________BTR3" localSheetId="2">#REF!</definedName>
    <definedName name="______________BTR3">#REF!</definedName>
    <definedName name="______________BTR4" localSheetId="2">#REF!</definedName>
    <definedName name="______________BTR4">#REF!</definedName>
    <definedName name="______________BTR5" localSheetId="2">#REF!</definedName>
    <definedName name="______________BTR5">#REF!</definedName>
    <definedName name="______________BTR6" localSheetId="2">#REF!</definedName>
    <definedName name="______________BTR6">#REF!</definedName>
    <definedName name="______________BTR7" localSheetId="2">#REF!</definedName>
    <definedName name="______________BTR7">#REF!</definedName>
    <definedName name="______________BTR8" localSheetId="2">#REF!</definedName>
    <definedName name="______________BTR8">#REF!</definedName>
    <definedName name="______________BTR9" localSheetId="2">#REF!</definedName>
    <definedName name="______________BTR9">#REF!</definedName>
    <definedName name="______________BTS1" localSheetId="2">#REF!</definedName>
    <definedName name="______________BTS1">#REF!</definedName>
    <definedName name="______________BTS10" localSheetId="2">#REF!</definedName>
    <definedName name="______________BTS10">#REF!</definedName>
    <definedName name="______________BTS11" localSheetId="2">#REF!</definedName>
    <definedName name="______________BTS11">#REF!</definedName>
    <definedName name="______________BTS12" localSheetId="2">#REF!</definedName>
    <definedName name="______________BTS12">#REF!</definedName>
    <definedName name="______________BTS13" localSheetId="2">#REF!</definedName>
    <definedName name="______________BTS13">#REF!</definedName>
    <definedName name="______________BTS14" localSheetId="2">#REF!</definedName>
    <definedName name="______________BTS14">#REF!</definedName>
    <definedName name="______________BTS15" localSheetId="2">#REF!</definedName>
    <definedName name="______________BTS15">#REF!</definedName>
    <definedName name="______________BTS16" localSheetId="2">#REF!</definedName>
    <definedName name="______________BTS16">#REF!</definedName>
    <definedName name="______________BTS17" localSheetId="2">#REF!</definedName>
    <definedName name="______________BTS17">#REF!</definedName>
    <definedName name="______________BTS18" localSheetId="2">#REF!</definedName>
    <definedName name="______________BTS18">#REF!</definedName>
    <definedName name="______________BTS19" localSheetId="2">#REF!</definedName>
    <definedName name="______________BTS19">#REF!</definedName>
    <definedName name="______________BTS2" localSheetId="2">#REF!</definedName>
    <definedName name="______________BTS2">#REF!</definedName>
    <definedName name="______________BTS20" localSheetId="2">#REF!</definedName>
    <definedName name="______________BTS20">#REF!</definedName>
    <definedName name="______________BTS21" localSheetId="2">#REF!</definedName>
    <definedName name="______________BTS21">#REF!</definedName>
    <definedName name="______________BTS22" localSheetId="2">#REF!</definedName>
    <definedName name="______________BTS22">#REF!</definedName>
    <definedName name="______________BTS23" localSheetId="2">#REF!</definedName>
    <definedName name="______________BTS23">#REF!</definedName>
    <definedName name="______________BTS24" localSheetId="2">#REF!</definedName>
    <definedName name="______________BTS24">#REF!</definedName>
    <definedName name="______________BTS3" localSheetId="2">#REF!</definedName>
    <definedName name="______________BTS3">#REF!</definedName>
    <definedName name="______________BTS4" localSheetId="2">#REF!</definedName>
    <definedName name="______________BTS4">#REF!</definedName>
    <definedName name="______________BTS5" localSheetId="2">#REF!</definedName>
    <definedName name="______________BTS5">#REF!</definedName>
    <definedName name="______________BTS6" localSheetId="2">#REF!</definedName>
    <definedName name="______________BTS6">#REF!</definedName>
    <definedName name="______________BTS7" localSheetId="2">#REF!</definedName>
    <definedName name="______________BTS7">#REF!</definedName>
    <definedName name="______________BTS8" localSheetId="2">#REF!</definedName>
    <definedName name="______________BTS8">#REF!</definedName>
    <definedName name="______________BTS9" localSheetId="2">#REF!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2">[16]Data!#REF!</definedName>
    <definedName name="______________G120907">[16]Data!#REF!</definedName>
    <definedName name="______________GBS110" localSheetId="2">#REF!</definedName>
    <definedName name="______________GBS110">#REF!</definedName>
    <definedName name="______________GBS111" localSheetId="2">#REF!</definedName>
    <definedName name="______________GBS111">#REF!</definedName>
    <definedName name="______________GBS112" localSheetId="2">#REF!</definedName>
    <definedName name="______________GBS112">#REF!</definedName>
    <definedName name="______________GBS113" localSheetId="2">#REF!</definedName>
    <definedName name="______________GBS113">#REF!</definedName>
    <definedName name="______________GBS114" localSheetId="2">#REF!</definedName>
    <definedName name="______________GBS114">#REF!</definedName>
    <definedName name="______________GBS115" localSheetId="2">#REF!</definedName>
    <definedName name="______________GBS115">#REF!</definedName>
    <definedName name="______________GBS116" localSheetId="2">#REF!</definedName>
    <definedName name="______________GBS116">#REF!</definedName>
    <definedName name="______________GBS117" localSheetId="2">#REF!</definedName>
    <definedName name="______________GBS117">#REF!</definedName>
    <definedName name="______________GBS118" localSheetId="2">#REF!</definedName>
    <definedName name="______________GBS118">#REF!</definedName>
    <definedName name="______________GBS119" localSheetId="2">#REF!</definedName>
    <definedName name="______________GBS119">#REF!</definedName>
    <definedName name="______________GBS12" localSheetId="2">#REF!</definedName>
    <definedName name="______________GBS12">#REF!</definedName>
    <definedName name="______________GBS120" localSheetId="2">#REF!</definedName>
    <definedName name="______________GBS120">#REF!</definedName>
    <definedName name="______________GBS121" localSheetId="2">#REF!</definedName>
    <definedName name="______________GBS121">#REF!</definedName>
    <definedName name="______________GBS122" localSheetId="2">#REF!</definedName>
    <definedName name="______________GBS122">#REF!</definedName>
    <definedName name="______________GBS123" localSheetId="2">#REF!</definedName>
    <definedName name="______________GBS123">#REF!</definedName>
    <definedName name="______________GBS124" localSheetId="2">#REF!</definedName>
    <definedName name="______________GBS124">#REF!</definedName>
    <definedName name="______________GBS13" localSheetId="2">#REF!</definedName>
    <definedName name="______________GBS13">#REF!</definedName>
    <definedName name="______________GBS14" localSheetId="2">#REF!</definedName>
    <definedName name="______________GBS14">#REF!</definedName>
    <definedName name="______________GBS15" localSheetId="2">#REF!</definedName>
    <definedName name="______________GBS15">#REF!</definedName>
    <definedName name="______________GBS16" localSheetId="2">#REF!</definedName>
    <definedName name="______________GBS16">#REF!</definedName>
    <definedName name="______________GBS17" localSheetId="2">#REF!</definedName>
    <definedName name="______________GBS17">#REF!</definedName>
    <definedName name="______________GBS18" localSheetId="2">#REF!</definedName>
    <definedName name="______________GBS18">#REF!</definedName>
    <definedName name="______________GBS19" localSheetId="2">#REF!</definedName>
    <definedName name="______________GBS19">#REF!</definedName>
    <definedName name="______________GBS21" localSheetId="2">#REF!</definedName>
    <definedName name="______________GBS21">#REF!</definedName>
    <definedName name="______________GBS210" localSheetId="2">#REF!</definedName>
    <definedName name="______________GBS210">#REF!</definedName>
    <definedName name="______________GBS211" localSheetId="2">#REF!</definedName>
    <definedName name="______________GBS211">#REF!</definedName>
    <definedName name="______________GBS212" localSheetId="2">#REF!</definedName>
    <definedName name="______________GBS212">#REF!</definedName>
    <definedName name="______________GBS213" localSheetId="2">#REF!</definedName>
    <definedName name="______________GBS213">#REF!</definedName>
    <definedName name="______________GBS214" localSheetId="2">#REF!</definedName>
    <definedName name="______________GBS214">#REF!</definedName>
    <definedName name="______________GBS215" localSheetId="2">#REF!</definedName>
    <definedName name="______________GBS215">#REF!</definedName>
    <definedName name="______________GBS216" localSheetId="2">#REF!</definedName>
    <definedName name="______________GBS216">#REF!</definedName>
    <definedName name="______________GBS217" localSheetId="2">#REF!</definedName>
    <definedName name="______________GBS217">#REF!</definedName>
    <definedName name="______________GBS218" localSheetId="2">#REF!</definedName>
    <definedName name="______________GBS218">#REF!</definedName>
    <definedName name="______________GBS219" localSheetId="2">#REF!</definedName>
    <definedName name="______________GBS219">#REF!</definedName>
    <definedName name="______________GBS22" localSheetId="2">#REF!</definedName>
    <definedName name="______________GBS22">#REF!</definedName>
    <definedName name="______________GBS220" localSheetId="2">#REF!</definedName>
    <definedName name="______________GBS220">#REF!</definedName>
    <definedName name="______________GBS221" localSheetId="2">#REF!</definedName>
    <definedName name="______________GBS221">#REF!</definedName>
    <definedName name="______________GBS222" localSheetId="2">#REF!</definedName>
    <definedName name="______________GBS222">#REF!</definedName>
    <definedName name="______________GBS223" localSheetId="2">#REF!</definedName>
    <definedName name="______________GBS223">#REF!</definedName>
    <definedName name="______________GBS224" localSheetId="2">#REF!</definedName>
    <definedName name="______________GBS224">#REF!</definedName>
    <definedName name="______________GBS23" localSheetId="2">#REF!</definedName>
    <definedName name="______________GBS23">#REF!</definedName>
    <definedName name="______________GBS24" localSheetId="2">#REF!</definedName>
    <definedName name="______________GBS24">#REF!</definedName>
    <definedName name="______________GBS25" localSheetId="2">#REF!</definedName>
    <definedName name="______________GBS25">#REF!</definedName>
    <definedName name="______________GBS26" localSheetId="2">#REF!</definedName>
    <definedName name="______________GBS26">#REF!</definedName>
    <definedName name="______________GBS27" localSheetId="2">#REF!</definedName>
    <definedName name="______________GBS27">#REF!</definedName>
    <definedName name="______________GBS28" localSheetId="2">#REF!</definedName>
    <definedName name="______________GBS28">#REF!</definedName>
    <definedName name="______________GBS29" localSheetId="2">#REF!</definedName>
    <definedName name="______________GBS29">#REF!</definedName>
    <definedName name="______________imp1">[11]DATA_PRG!$H$245</definedName>
    <definedName name="______________knr2" localSheetId="2">#REF!</definedName>
    <definedName name="______________knr2">#REF!</definedName>
    <definedName name="______________l1">[3]leads!$A$3:$E$108</definedName>
    <definedName name="______________l12" localSheetId="2">#REF!</definedName>
    <definedName name="______________l12">#REF!</definedName>
    <definedName name="______________l2">[2]r!$F$29</definedName>
    <definedName name="______________l3" localSheetId="2">#REF!</definedName>
    <definedName name="______________l3">#REF!</definedName>
    <definedName name="______________l4">[4]Sheet1!$W$2:$Y$103</definedName>
    <definedName name="______________l5" localSheetId="2">#REF!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2">#REF!</definedName>
    <definedName name="______________lj600">#REF!</definedName>
    <definedName name="______________lj900" localSheetId="2">#REF!</definedName>
    <definedName name="______________lj900">#REF!</definedName>
    <definedName name="______________LL3" localSheetId="2">#REF!</definedName>
    <definedName name="______________LL3">#REF!</definedName>
    <definedName name="______________LSO24" localSheetId="2">[10]Lead!#REF!</definedName>
    <definedName name="______________LSO24">[10]Lead!#REF!</definedName>
    <definedName name="______________MA1" localSheetId="2">#REF!</definedName>
    <definedName name="______________MA1">#REF!</definedName>
    <definedName name="______________MA2" localSheetId="2">#REF!</definedName>
    <definedName name="______________MA2">#REF!</definedName>
    <definedName name="______________Met22" localSheetId="2">#REF!</definedName>
    <definedName name="______________Met22">#REF!</definedName>
    <definedName name="______________Met45" localSheetId="2">#REF!</definedName>
    <definedName name="______________Met45">#REF!</definedName>
    <definedName name="______________MEt55" localSheetId="2">#REF!</definedName>
    <definedName name="______________MEt55">#REF!</definedName>
    <definedName name="______________Met63" localSheetId="2">#REF!</definedName>
    <definedName name="______________Met63">#REF!</definedName>
    <definedName name="______________ML21" localSheetId="2">#REF!</definedName>
    <definedName name="______________ML21">#REF!</definedName>
    <definedName name="______________ML210" localSheetId="2">#REF!</definedName>
    <definedName name="______________ML210">#REF!</definedName>
    <definedName name="______________ML211" localSheetId="2">#REF!</definedName>
    <definedName name="______________ML211">#REF!</definedName>
    <definedName name="______________ML212" localSheetId="2">#REF!</definedName>
    <definedName name="______________ML212">#REF!</definedName>
    <definedName name="______________ML213" localSheetId="2">#REF!</definedName>
    <definedName name="______________ML213">#REF!</definedName>
    <definedName name="______________ML214" localSheetId="2">#REF!</definedName>
    <definedName name="______________ML214">#REF!</definedName>
    <definedName name="______________ML215" localSheetId="2">#REF!</definedName>
    <definedName name="______________ML215">#REF!</definedName>
    <definedName name="______________ML216" localSheetId="2">#REF!</definedName>
    <definedName name="______________ML216">#REF!</definedName>
    <definedName name="______________ML217" localSheetId="2">#REF!</definedName>
    <definedName name="______________ML217">#REF!</definedName>
    <definedName name="______________ML218" localSheetId="2">#REF!</definedName>
    <definedName name="______________ML218">#REF!</definedName>
    <definedName name="______________ML219" localSheetId="2">#REF!</definedName>
    <definedName name="______________ML219">#REF!</definedName>
    <definedName name="______________ML22" localSheetId="2">#REF!</definedName>
    <definedName name="______________ML22">#REF!</definedName>
    <definedName name="______________ML220" localSheetId="2">#REF!</definedName>
    <definedName name="______________ML220">#REF!</definedName>
    <definedName name="______________ML221" localSheetId="2">#REF!</definedName>
    <definedName name="______________ML221">#REF!</definedName>
    <definedName name="______________ML222" localSheetId="2">#REF!</definedName>
    <definedName name="______________ML222">#REF!</definedName>
    <definedName name="______________ML223" localSheetId="2">#REF!</definedName>
    <definedName name="______________ML223">#REF!</definedName>
    <definedName name="______________ML224" localSheetId="2">#REF!</definedName>
    <definedName name="______________ML224">#REF!</definedName>
    <definedName name="______________ML23" localSheetId="2">#REF!</definedName>
    <definedName name="______________ML23">#REF!</definedName>
    <definedName name="______________ML24" localSheetId="2">#REF!</definedName>
    <definedName name="______________ML24">#REF!</definedName>
    <definedName name="______________ML25" localSheetId="2">#REF!</definedName>
    <definedName name="______________ML25">#REF!</definedName>
    <definedName name="______________ML26" localSheetId="2">#REF!</definedName>
    <definedName name="______________ML26">#REF!</definedName>
    <definedName name="______________ML27" localSheetId="2">#REF!</definedName>
    <definedName name="______________ML27">#REF!</definedName>
    <definedName name="______________ML28" localSheetId="2">#REF!</definedName>
    <definedName name="______________ML28">#REF!</definedName>
    <definedName name="______________ML29" localSheetId="2">#REF!</definedName>
    <definedName name="______________ML29">#REF!</definedName>
    <definedName name="______________ML31" localSheetId="2">#REF!</definedName>
    <definedName name="______________ML31">#REF!</definedName>
    <definedName name="______________ML310" localSheetId="2">#REF!</definedName>
    <definedName name="______________ML310">#REF!</definedName>
    <definedName name="______________ML311" localSheetId="2">#REF!</definedName>
    <definedName name="______________ML311">#REF!</definedName>
    <definedName name="______________ML312" localSheetId="2">#REF!</definedName>
    <definedName name="______________ML312">#REF!</definedName>
    <definedName name="______________ML313" localSheetId="2">#REF!</definedName>
    <definedName name="______________ML313">#REF!</definedName>
    <definedName name="______________ML314" localSheetId="2">#REF!</definedName>
    <definedName name="______________ML314">#REF!</definedName>
    <definedName name="______________ML315" localSheetId="2">#REF!</definedName>
    <definedName name="______________ML315">#REF!</definedName>
    <definedName name="______________ML316" localSheetId="2">#REF!</definedName>
    <definedName name="______________ML316">#REF!</definedName>
    <definedName name="______________ML317" localSheetId="2">#REF!</definedName>
    <definedName name="______________ML317">#REF!</definedName>
    <definedName name="______________ML318" localSheetId="2">#REF!</definedName>
    <definedName name="______________ML318">#REF!</definedName>
    <definedName name="______________ML319" localSheetId="2">#REF!</definedName>
    <definedName name="______________ML319">#REF!</definedName>
    <definedName name="______________ML32" localSheetId="2">#REF!</definedName>
    <definedName name="______________ML32">#REF!</definedName>
    <definedName name="______________ML320" localSheetId="2">#REF!</definedName>
    <definedName name="______________ML320">#REF!</definedName>
    <definedName name="______________ML321" localSheetId="2">#REF!</definedName>
    <definedName name="______________ML321">#REF!</definedName>
    <definedName name="______________ML322" localSheetId="2">#REF!</definedName>
    <definedName name="______________ML322">#REF!</definedName>
    <definedName name="______________ML323" localSheetId="2">#REF!</definedName>
    <definedName name="______________ML323">#REF!</definedName>
    <definedName name="______________ML324" localSheetId="2">#REF!</definedName>
    <definedName name="______________ML324">#REF!</definedName>
    <definedName name="______________ML33" localSheetId="2">#REF!</definedName>
    <definedName name="______________ML33">#REF!</definedName>
    <definedName name="______________ML34" localSheetId="2">#REF!</definedName>
    <definedName name="______________ML34">#REF!</definedName>
    <definedName name="______________ML35" localSheetId="2">#REF!</definedName>
    <definedName name="______________ML35">#REF!</definedName>
    <definedName name="______________ML36" localSheetId="2">#REF!</definedName>
    <definedName name="______________ML36">#REF!</definedName>
    <definedName name="______________ML37" localSheetId="2">#REF!</definedName>
    <definedName name="______________ML37">#REF!</definedName>
    <definedName name="______________ML38" localSheetId="2">#REF!</definedName>
    <definedName name="______________ML38">#REF!</definedName>
    <definedName name="______________ML39" localSheetId="2">#REF!</definedName>
    <definedName name="______________ML39">#REF!</definedName>
    <definedName name="______________ML7" localSheetId="2">#REF!</definedName>
    <definedName name="______________ML7">#REF!</definedName>
    <definedName name="______________ML8" localSheetId="2">#REF!</definedName>
    <definedName name="______________ML8">#REF!</definedName>
    <definedName name="______________ML9" localSheetId="2">#REF!</definedName>
    <definedName name="______________ML9">#REF!</definedName>
    <definedName name="______________mm1">[6]r!$F$4</definedName>
    <definedName name="______________mm1000" localSheetId="2">#REF!</definedName>
    <definedName name="______________mm1000">#REF!</definedName>
    <definedName name="______________mm11">[2]r!$F$4</definedName>
    <definedName name="______________mm111">[5]r!$F$4</definedName>
    <definedName name="______________mm600" localSheetId="2">#REF!</definedName>
    <definedName name="______________mm600">#REF!</definedName>
    <definedName name="______________mm800" localSheetId="2">#REF!</definedName>
    <definedName name="______________mm800">#REF!</definedName>
    <definedName name="______________PC1" localSheetId="2">#REF!</definedName>
    <definedName name="______________PC1">#REF!</definedName>
    <definedName name="______________PC10" localSheetId="2">#REF!</definedName>
    <definedName name="______________PC10">#REF!</definedName>
    <definedName name="______________PC11" localSheetId="2">#REF!</definedName>
    <definedName name="______________PC11">#REF!</definedName>
    <definedName name="______________PC12" localSheetId="2">#REF!</definedName>
    <definedName name="______________PC12">#REF!</definedName>
    <definedName name="______________PC13" localSheetId="2">#REF!</definedName>
    <definedName name="______________PC13">#REF!</definedName>
    <definedName name="______________PC14" localSheetId="2">#REF!</definedName>
    <definedName name="______________PC14">#REF!</definedName>
    <definedName name="______________PC15" localSheetId="2">#REF!</definedName>
    <definedName name="______________PC15">#REF!</definedName>
    <definedName name="______________PC16" localSheetId="2">#REF!</definedName>
    <definedName name="______________PC16">#REF!</definedName>
    <definedName name="______________PC17" localSheetId="2">#REF!</definedName>
    <definedName name="______________PC17">#REF!</definedName>
    <definedName name="______________PC18" localSheetId="2">#REF!</definedName>
    <definedName name="______________PC18">#REF!</definedName>
    <definedName name="______________PC19" localSheetId="2">#REF!</definedName>
    <definedName name="______________PC19">#REF!</definedName>
    <definedName name="______________pc2" localSheetId="2">#REF!</definedName>
    <definedName name="______________pc2">#REF!</definedName>
    <definedName name="______________PC21" localSheetId="2">#REF!</definedName>
    <definedName name="______________PC21">#REF!</definedName>
    <definedName name="______________PC22" localSheetId="2">#REF!</definedName>
    <definedName name="______________PC22">#REF!</definedName>
    <definedName name="______________PC23" localSheetId="2">#REF!</definedName>
    <definedName name="______________PC23">#REF!</definedName>
    <definedName name="______________PC24" localSheetId="2">#REF!</definedName>
    <definedName name="______________PC24">#REF!</definedName>
    <definedName name="______________PC3" localSheetId="2">#REF!</definedName>
    <definedName name="______________PC3">#REF!</definedName>
    <definedName name="______________PC4" localSheetId="2">#REF!</definedName>
    <definedName name="______________PC4">#REF!</definedName>
    <definedName name="______________PC5" localSheetId="2">#REF!</definedName>
    <definedName name="______________PC5">#REF!</definedName>
    <definedName name="______________PC6" localSheetId="2">#REF!</definedName>
    <definedName name="______________PC6">#REF!</definedName>
    <definedName name="______________pc600" localSheetId="2">#REF!</definedName>
    <definedName name="______________pc600">#REF!</definedName>
    <definedName name="______________PC7" localSheetId="2">#REF!</definedName>
    <definedName name="______________PC7">#REF!</definedName>
    <definedName name="______________PC8" localSheetId="2">#REF!</definedName>
    <definedName name="______________PC8">#REF!</definedName>
    <definedName name="______________PC9" localSheetId="2">#REF!</definedName>
    <definedName name="______________PC9">#REF!</definedName>
    <definedName name="______________pc900" localSheetId="2">#REF!</definedName>
    <definedName name="______________pc900">#REF!</definedName>
    <definedName name="______________pla4">[12]DATA_PRG!$H$269</definedName>
    <definedName name="______________pv2" localSheetId="2">#REF!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2">#REF!</definedName>
    <definedName name="______________var1">#REF!</definedName>
    <definedName name="______________var4" localSheetId="2">#REF!</definedName>
    <definedName name="______________var4">#REF!</definedName>
    <definedName name="_____________bla1">[1]leads!$H$7</definedName>
    <definedName name="_____________BSG100" localSheetId="2">#REF!</definedName>
    <definedName name="_____________BSG100">#REF!</definedName>
    <definedName name="_____________BSG150" localSheetId="2">#REF!</definedName>
    <definedName name="_____________BSG150">#REF!</definedName>
    <definedName name="_____________BSG5" localSheetId="2">#REF!</definedName>
    <definedName name="_____________BSG5">#REF!</definedName>
    <definedName name="_____________BSG75" localSheetId="2">#REF!</definedName>
    <definedName name="_____________BSG75">#REF!</definedName>
    <definedName name="_____________BTC1" localSheetId="2">#REF!</definedName>
    <definedName name="_____________BTC1">#REF!</definedName>
    <definedName name="_____________BTC10" localSheetId="2">#REF!</definedName>
    <definedName name="_____________BTC10">#REF!</definedName>
    <definedName name="_____________BTC11" localSheetId="2">#REF!</definedName>
    <definedName name="_____________BTC11">#REF!</definedName>
    <definedName name="_____________BTC12" localSheetId="2">#REF!</definedName>
    <definedName name="_____________BTC12">#REF!</definedName>
    <definedName name="_____________BTC13" localSheetId="2">#REF!</definedName>
    <definedName name="_____________BTC13">#REF!</definedName>
    <definedName name="_____________BTC14" localSheetId="2">#REF!</definedName>
    <definedName name="_____________BTC14">#REF!</definedName>
    <definedName name="_____________BTC15" localSheetId="2">#REF!</definedName>
    <definedName name="_____________BTC15">#REF!</definedName>
    <definedName name="_____________BTC16" localSheetId="2">#REF!</definedName>
    <definedName name="_____________BTC16">#REF!</definedName>
    <definedName name="_____________BTC17" localSheetId="2">#REF!</definedName>
    <definedName name="_____________BTC17">#REF!</definedName>
    <definedName name="_____________BTC18" localSheetId="2">#REF!</definedName>
    <definedName name="_____________BTC18">#REF!</definedName>
    <definedName name="_____________BTC19" localSheetId="2">#REF!</definedName>
    <definedName name="_____________BTC19">#REF!</definedName>
    <definedName name="_____________BTC2" localSheetId="2">#REF!</definedName>
    <definedName name="_____________BTC2">#REF!</definedName>
    <definedName name="_____________BTC20" localSheetId="2">#REF!</definedName>
    <definedName name="_____________BTC20">#REF!</definedName>
    <definedName name="_____________BTC21" localSheetId="2">#REF!</definedName>
    <definedName name="_____________BTC21">#REF!</definedName>
    <definedName name="_____________BTC22" localSheetId="2">#REF!</definedName>
    <definedName name="_____________BTC22">#REF!</definedName>
    <definedName name="_____________BTC23" localSheetId="2">#REF!</definedName>
    <definedName name="_____________BTC23">#REF!</definedName>
    <definedName name="_____________BTC24" localSheetId="2">#REF!</definedName>
    <definedName name="_____________BTC24">#REF!</definedName>
    <definedName name="_____________BTC3" localSheetId="2">#REF!</definedName>
    <definedName name="_____________BTC3">#REF!</definedName>
    <definedName name="_____________BTC4" localSheetId="2">#REF!</definedName>
    <definedName name="_____________BTC4">#REF!</definedName>
    <definedName name="_____________BTC5" localSheetId="2">#REF!</definedName>
    <definedName name="_____________BTC5">#REF!</definedName>
    <definedName name="_____________BTC6" localSheetId="2">#REF!</definedName>
    <definedName name="_____________BTC6">#REF!</definedName>
    <definedName name="_____________BTC7" localSheetId="2">#REF!</definedName>
    <definedName name="_____________BTC7">#REF!</definedName>
    <definedName name="_____________BTC8" localSheetId="2">#REF!</definedName>
    <definedName name="_____________BTC8">#REF!</definedName>
    <definedName name="_____________BTC9" localSheetId="2">#REF!</definedName>
    <definedName name="_____________BTC9">#REF!</definedName>
    <definedName name="_____________BTR1" localSheetId="2">#REF!</definedName>
    <definedName name="_____________BTR1">#REF!</definedName>
    <definedName name="_____________BTR10" localSheetId="2">#REF!</definedName>
    <definedName name="_____________BTR10">#REF!</definedName>
    <definedName name="_____________BTR11" localSheetId="2">#REF!</definedName>
    <definedName name="_____________BTR11">#REF!</definedName>
    <definedName name="_____________BTR12" localSheetId="2">#REF!</definedName>
    <definedName name="_____________BTR12">#REF!</definedName>
    <definedName name="_____________BTR13" localSheetId="2">#REF!</definedName>
    <definedName name="_____________BTR13">#REF!</definedName>
    <definedName name="_____________BTR14" localSheetId="2">#REF!</definedName>
    <definedName name="_____________BTR14">#REF!</definedName>
    <definedName name="_____________BTR15" localSheetId="2">#REF!</definedName>
    <definedName name="_____________BTR15">#REF!</definedName>
    <definedName name="_____________BTR16" localSheetId="2">#REF!</definedName>
    <definedName name="_____________BTR16">#REF!</definedName>
    <definedName name="_____________BTR17" localSheetId="2">#REF!</definedName>
    <definedName name="_____________BTR17">#REF!</definedName>
    <definedName name="_____________BTR18" localSheetId="2">#REF!</definedName>
    <definedName name="_____________BTR18">#REF!</definedName>
    <definedName name="_____________BTR19" localSheetId="2">#REF!</definedName>
    <definedName name="_____________BTR19">#REF!</definedName>
    <definedName name="_____________BTR2" localSheetId="2">#REF!</definedName>
    <definedName name="_____________BTR2">#REF!</definedName>
    <definedName name="_____________BTR20" localSheetId="2">#REF!</definedName>
    <definedName name="_____________BTR20">#REF!</definedName>
    <definedName name="_____________BTR21" localSheetId="2">#REF!</definedName>
    <definedName name="_____________BTR21">#REF!</definedName>
    <definedName name="_____________BTR22" localSheetId="2">#REF!</definedName>
    <definedName name="_____________BTR22">#REF!</definedName>
    <definedName name="_____________BTR23" localSheetId="2">#REF!</definedName>
    <definedName name="_____________BTR23">#REF!</definedName>
    <definedName name="_____________BTR24" localSheetId="2">#REF!</definedName>
    <definedName name="_____________BTR24">#REF!</definedName>
    <definedName name="_____________BTR3" localSheetId="2">#REF!</definedName>
    <definedName name="_____________BTR3">#REF!</definedName>
    <definedName name="_____________BTR4" localSheetId="2">#REF!</definedName>
    <definedName name="_____________BTR4">#REF!</definedName>
    <definedName name="_____________BTR5" localSheetId="2">#REF!</definedName>
    <definedName name="_____________BTR5">#REF!</definedName>
    <definedName name="_____________BTR6" localSheetId="2">#REF!</definedName>
    <definedName name="_____________BTR6">#REF!</definedName>
    <definedName name="_____________BTR7" localSheetId="2">#REF!</definedName>
    <definedName name="_____________BTR7">#REF!</definedName>
    <definedName name="_____________BTR8" localSheetId="2">#REF!</definedName>
    <definedName name="_____________BTR8">#REF!</definedName>
    <definedName name="_____________BTR9" localSheetId="2">#REF!</definedName>
    <definedName name="_____________BTR9">#REF!</definedName>
    <definedName name="_____________BTS1" localSheetId="2">#REF!</definedName>
    <definedName name="_____________BTS1">#REF!</definedName>
    <definedName name="_____________BTS10" localSheetId="2">#REF!</definedName>
    <definedName name="_____________BTS10">#REF!</definedName>
    <definedName name="_____________BTS11" localSheetId="2">#REF!</definedName>
    <definedName name="_____________BTS11">#REF!</definedName>
    <definedName name="_____________BTS12" localSheetId="2">#REF!</definedName>
    <definedName name="_____________BTS12">#REF!</definedName>
    <definedName name="_____________BTS13" localSheetId="2">#REF!</definedName>
    <definedName name="_____________BTS13">#REF!</definedName>
    <definedName name="_____________BTS14" localSheetId="2">#REF!</definedName>
    <definedName name="_____________BTS14">#REF!</definedName>
    <definedName name="_____________BTS15" localSheetId="2">#REF!</definedName>
    <definedName name="_____________BTS15">#REF!</definedName>
    <definedName name="_____________BTS16" localSheetId="2">#REF!</definedName>
    <definedName name="_____________BTS16">#REF!</definedName>
    <definedName name="_____________BTS17" localSheetId="2">#REF!</definedName>
    <definedName name="_____________BTS17">#REF!</definedName>
    <definedName name="_____________BTS18" localSheetId="2">#REF!</definedName>
    <definedName name="_____________BTS18">#REF!</definedName>
    <definedName name="_____________BTS19" localSheetId="2">#REF!</definedName>
    <definedName name="_____________BTS19">#REF!</definedName>
    <definedName name="_____________BTS2" localSheetId="2">#REF!</definedName>
    <definedName name="_____________BTS2">#REF!</definedName>
    <definedName name="_____________BTS20" localSheetId="2">#REF!</definedName>
    <definedName name="_____________BTS20">#REF!</definedName>
    <definedName name="_____________BTS21" localSheetId="2">#REF!</definedName>
    <definedName name="_____________BTS21">#REF!</definedName>
    <definedName name="_____________BTS22" localSheetId="2">#REF!</definedName>
    <definedName name="_____________BTS22">#REF!</definedName>
    <definedName name="_____________BTS23" localSheetId="2">#REF!</definedName>
    <definedName name="_____________BTS23">#REF!</definedName>
    <definedName name="_____________BTS24" localSheetId="2">#REF!</definedName>
    <definedName name="_____________BTS24">#REF!</definedName>
    <definedName name="_____________BTS3" localSheetId="2">#REF!</definedName>
    <definedName name="_____________BTS3">#REF!</definedName>
    <definedName name="_____________BTS4" localSheetId="2">#REF!</definedName>
    <definedName name="_____________BTS4">#REF!</definedName>
    <definedName name="_____________BTS5" localSheetId="2">#REF!</definedName>
    <definedName name="_____________BTS5">#REF!</definedName>
    <definedName name="_____________BTS6" localSheetId="2">#REF!</definedName>
    <definedName name="_____________BTS6">#REF!</definedName>
    <definedName name="_____________BTS7" localSheetId="2">#REF!</definedName>
    <definedName name="_____________BTS7">#REF!</definedName>
    <definedName name="_____________BTS8" localSheetId="2">#REF!</definedName>
    <definedName name="_____________BTS8">#REF!</definedName>
    <definedName name="_____________BTS9" localSheetId="2">#REF!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2">[17]Data!#REF!</definedName>
    <definedName name="_____________G120907">[17]Data!#REF!</definedName>
    <definedName name="_____________GBS110" localSheetId="2">#REF!</definedName>
    <definedName name="_____________GBS110">#REF!</definedName>
    <definedName name="_____________GBS111" localSheetId="2">#REF!</definedName>
    <definedName name="_____________GBS111">#REF!</definedName>
    <definedName name="_____________GBS112" localSheetId="2">#REF!</definedName>
    <definedName name="_____________GBS112">#REF!</definedName>
    <definedName name="_____________GBS113" localSheetId="2">#REF!</definedName>
    <definedName name="_____________GBS113">#REF!</definedName>
    <definedName name="_____________GBS114" localSheetId="2">#REF!</definedName>
    <definedName name="_____________GBS114">#REF!</definedName>
    <definedName name="_____________GBS115" localSheetId="2">#REF!</definedName>
    <definedName name="_____________GBS115">#REF!</definedName>
    <definedName name="_____________GBS116" localSheetId="2">#REF!</definedName>
    <definedName name="_____________GBS116">#REF!</definedName>
    <definedName name="_____________GBS117" localSheetId="2">#REF!</definedName>
    <definedName name="_____________GBS117">#REF!</definedName>
    <definedName name="_____________GBS118" localSheetId="2">#REF!</definedName>
    <definedName name="_____________GBS118">#REF!</definedName>
    <definedName name="_____________GBS119" localSheetId="2">#REF!</definedName>
    <definedName name="_____________GBS119">#REF!</definedName>
    <definedName name="_____________GBS12" localSheetId="2">#REF!</definedName>
    <definedName name="_____________GBS12">#REF!</definedName>
    <definedName name="_____________GBS120" localSheetId="2">#REF!</definedName>
    <definedName name="_____________GBS120">#REF!</definedName>
    <definedName name="_____________GBS121" localSheetId="2">#REF!</definedName>
    <definedName name="_____________GBS121">#REF!</definedName>
    <definedName name="_____________GBS122" localSheetId="2">#REF!</definedName>
    <definedName name="_____________GBS122">#REF!</definedName>
    <definedName name="_____________GBS123" localSheetId="2">#REF!</definedName>
    <definedName name="_____________GBS123">#REF!</definedName>
    <definedName name="_____________GBS124" localSheetId="2">#REF!</definedName>
    <definedName name="_____________GBS124">#REF!</definedName>
    <definedName name="_____________GBS13" localSheetId="2">#REF!</definedName>
    <definedName name="_____________GBS13">#REF!</definedName>
    <definedName name="_____________GBS14" localSheetId="2">#REF!</definedName>
    <definedName name="_____________GBS14">#REF!</definedName>
    <definedName name="_____________GBS15" localSheetId="2">#REF!</definedName>
    <definedName name="_____________GBS15">#REF!</definedName>
    <definedName name="_____________GBS16" localSheetId="2">#REF!</definedName>
    <definedName name="_____________GBS16">#REF!</definedName>
    <definedName name="_____________GBS17" localSheetId="2">#REF!</definedName>
    <definedName name="_____________GBS17">#REF!</definedName>
    <definedName name="_____________GBS18" localSheetId="2">#REF!</definedName>
    <definedName name="_____________GBS18">#REF!</definedName>
    <definedName name="_____________GBS19" localSheetId="2">#REF!</definedName>
    <definedName name="_____________GBS19">#REF!</definedName>
    <definedName name="_____________GBS21" localSheetId="2">#REF!</definedName>
    <definedName name="_____________GBS21">#REF!</definedName>
    <definedName name="_____________GBS210" localSheetId="2">#REF!</definedName>
    <definedName name="_____________GBS210">#REF!</definedName>
    <definedName name="_____________GBS211" localSheetId="2">#REF!</definedName>
    <definedName name="_____________GBS211">#REF!</definedName>
    <definedName name="_____________GBS212" localSheetId="2">#REF!</definedName>
    <definedName name="_____________GBS212">#REF!</definedName>
    <definedName name="_____________GBS213" localSheetId="2">#REF!</definedName>
    <definedName name="_____________GBS213">#REF!</definedName>
    <definedName name="_____________GBS214" localSheetId="2">#REF!</definedName>
    <definedName name="_____________GBS214">#REF!</definedName>
    <definedName name="_____________GBS215" localSheetId="2">#REF!</definedName>
    <definedName name="_____________GBS215">#REF!</definedName>
    <definedName name="_____________GBS216" localSheetId="2">#REF!</definedName>
    <definedName name="_____________GBS216">#REF!</definedName>
    <definedName name="_____________GBS217" localSheetId="2">#REF!</definedName>
    <definedName name="_____________GBS217">#REF!</definedName>
    <definedName name="_____________GBS218" localSheetId="2">#REF!</definedName>
    <definedName name="_____________GBS218">#REF!</definedName>
    <definedName name="_____________GBS219" localSheetId="2">#REF!</definedName>
    <definedName name="_____________GBS219">#REF!</definedName>
    <definedName name="_____________GBS22" localSheetId="2">#REF!</definedName>
    <definedName name="_____________GBS22">#REF!</definedName>
    <definedName name="_____________GBS220" localSheetId="2">#REF!</definedName>
    <definedName name="_____________GBS220">#REF!</definedName>
    <definedName name="_____________GBS221" localSheetId="2">#REF!</definedName>
    <definedName name="_____________GBS221">#REF!</definedName>
    <definedName name="_____________GBS222" localSheetId="2">#REF!</definedName>
    <definedName name="_____________GBS222">#REF!</definedName>
    <definedName name="_____________GBS223" localSheetId="2">#REF!</definedName>
    <definedName name="_____________GBS223">#REF!</definedName>
    <definedName name="_____________GBS224" localSheetId="2">#REF!</definedName>
    <definedName name="_____________GBS224">#REF!</definedName>
    <definedName name="_____________GBS23" localSheetId="2">#REF!</definedName>
    <definedName name="_____________GBS23">#REF!</definedName>
    <definedName name="_____________GBS24" localSheetId="2">#REF!</definedName>
    <definedName name="_____________GBS24">#REF!</definedName>
    <definedName name="_____________GBS25" localSheetId="2">#REF!</definedName>
    <definedName name="_____________GBS25">#REF!</definedName>
    <definedName name="_____________GBS26" localSheetId="2">#REF!</definedName>
    <definedName name="_____________GBS26">#REF!</definedName>
    <definedName name="_____________GBS27" localSheetId="2">#REF!</definedName>
    <definedName name="_____________GBS27">#REF!</definedName>
    <definedName name="_____________GBS28" localSheetId="2">#REF!</definedName>
    <definedName name="_____________GBS28">#REF!</definedName>
    <definedName name="_____________GBS29" localSheetId="2">#REF!</definedName>
    <definedName name="_____________GBS29">#REF!</definedName>
    <definedName name="_____________imp1">[11]DATA_PRG!$H$245</definedName>
    <definedName name="_____________knr2" localSheetId="2">#REF!</definedName>
    <definedName name="_____________knr2">#REF!</definedName>
    <definedName name="_____________l1">[3]leads!$A$3:$E$108</definedName>
    <definedName name="_____________l12" localSheetId="2">#REF!</definedName>
    <definedName name="_____________l12">#REF!</definedName>
    <definedName name="_____________l2">[2]r!$F$29</definedName>
    <definedName name="_____________l3" localSheetId="2">#REF!</definedName>
    <definedName name="_____________l3">#REF!</definedName>
    <definedName name="_____________l4">[4]Sheet1!$W$2:$Y$103</definedName>
    <definedName name="_____________l5" localSheetId="2">#REF!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2">#REF!</definedName>
    <definedName name="_____________lj600">#REF!</definedName>
    <definedName name="_____________lj900" localSheetId="2">#REF!</definedName>
    <definedName name="_____________lj900">#REF!</definedName>
    <definedName name="_____________LL3" localSheetId="2">#REF!</definedName>
    <definedName name="_____________LL3">#REF!</definedName>
    <definedName name="_____________LSO24" localSheetId="2">[10]Lead!#REF!</definedName>
    <definedName name="_____________LSO24">[10]Lead!#REF!</definedName>
    <definedName name="_____________MA1" localSheetId="2">#REF!</definedName>
    <definedName name="_____________MA1">#REF!</definedName>
    <definedName name="_____________MA2" localSheetId="2">#REF!</definedName>
    <definedName name="_____________MA2">#REF!</definedName>
    <definedName name="_____________Met22" localSheetId="2">#REF!</definedName>
    <definedName name="_____________Met22">#REF!</definedName>
    <definedName name="_____________Met45" localSheetId="2">#REF!</definedName>
    <definedName name="_____________Met45">#REF!</definedName>
    <definedName name="_____________MEt55" localSheetId="2">#REF!</definedName>
    <definedName name="_____________MEt55">#REF!</definedName>
    <definedName name="_____________Met63" localSheetId="2">#REF!</definedName>
    <definedName name="_____________Met63">#REF!</definedName>
    <definedName name="_____________ML21" localSheetId="2">#REF!</definedName>
    <definedName name="_____________ML21">#REF!</definedName>
    <definedName name="_____________ML210" localSheetId="2">#REF!</definedName>
    <definedName name="_____________ML210">#REF!</definedName>
    <definedName name="_____________ML211" localSheetId="2">#REF!</definedName>
    <definedName name="_____________ML211">#REF!</definedName>
    <definedName name="_____________ML212" localSheetId="2">#REF!</definedName>
    <definedName name="_____________ML212">#REF!</definedName>
    <definedName name="_____________ML213" localSheetId="2">#REF!</definedName>
    <definedName name="_____________ML213">#REF!</definedName>
    <definedName name="_____________ML214" localSheetId="2">#REF!</definedName>
    <definedName name="_____________ML214">#REF!</definedName>
    <definedName name="_____________ML215" localSheetId="2">#REF!</definedName>
    <definedName name="_____________ML215">#REF!</definedName>
    <definedName name="_____________ML216" localSheetId="2">#REF!</definedName>
    <definedName name="_____________ML216">#REF!</definedName>
    <definedName name="_____________ML217" localSheetId="2">#REF!</definedName>
    <definedName name="_____________ML217">#REF!</definedName>
    <definedName name="_____________ML218" localSheetId="2">#REF!</definedName>
    <definedName name="_____________ML218">#REF!</definedName>
    <definedName name="_____________ML219" localSheetId="2">#REF!</definedName>
    <definedName name="_____________ML219">#REF!</definedName>
    <definedName name="_____________ML22" localSheetId="2">#REF!</definedName>
    <definedName name="_____________ML22">#REF!</definedName>
    <definedName name="_____________ML220" localSheetId="2">#REF!</definedName>
    <definedName name="_____________ML220">#REF!</definedName>
    <definedName name="_____________ML221" localSheetId="2">#REF!</definedName>
    <definedName name="_____________ML221">#REF!</definedName>
    <definedName name="_____________ML222" localSheetId="2">#REF!</definedName>
    <definedName name="_____________ML222">#REF!</definedName>
    <definedName name="_____________ML223" localSheetId="2">#REF!</definedName>
    <definedName name="_____________ML223">#REF!</definedName>
    <definedName name="_____________ML224" localSheetId="2">#REF!</definedName>
    <definedName name="_____________ML224">#REF!</definedName>
    <definedName name="_____________ML23" localSheetId="2">#REF!</definedName>
    <definedName name="_____________ML23">#REF!</definedName>
    <definedName name="_____________ML24" localSheetId="2">#REF!</definedName>
    <definedName name="_____________ML24">#REF!</definedName>
    <definedName name="_____________ML25" localSheetId="2">#REF!</definedName>
    <definedName name="_____________ML25">#REF!</definedName>
    <definedName name="_____________ML26" localSheetId="2">#REF!</definedName>
    <definedName name="_____________ML26">#REF!</definedName>
    <definedName name="_____________ML27" localSheetId="2">#REF!</definedName>
    <definedName name="_____________ML27">#REF!</definedName>
    <definedName name="_____________ML28" localSheetId="2">#REF!</definedName>
    <definedName name="_____________ML28">#REF!</definedName>
    <definedName name="_____________ML29" localSheetId="2">#REF!</definedName>
    <definedName name="_____________ML29">#REF!</definedName>
    <definedName name="_____________ML31" localSheetId="2">#REF!</definedName>
    <definedName name="_____________ML31">#REF!</definedName>
    <definedName name="_____________ML310" localSheetId="2">#REF!</definedName>
    <definedName name="_____________ML310">#REF!</definedName>
    <definedName name="_____________ML311" localSheetId="2">#REF!</definedName>
    <definedName name="_____________ML311">#REF!</definedName>
    <definedName name="_____________ML312" localSheetId="2">#REF!</definedName>
    <definedName name="_____________ML312">#REF!</definedName>
    <definedName name="_____________ML313" localSheetId="2">#REF!</definedName>
    <definedName name="_____________ML313">#REF!</definedName>
    <definedName name="_____________ML314" localSheetId="2">#REF!</definedName>
    <definedName name="_____________ML314">#REF!</definedName>
    <definedName name="_____________ML315" localSheetId="2">#REF!</definedName>
    <definedName name="_____________ML315">#REF!</definedName>
    <definedName name="_____________ML316" localSheetId="2">#REF!</definedName>
    <definedName name="_____________ML316">#REF!</definedName>
    <definedName name="_____________ML317" localSheetId="2">#REF!</definedName>
    <definedName name="_____________ML317">#REF!</definedName>
    <definedName name="_____________ML318" localSheetId="2">#REF!</definedName>
    <definedName name="_____________ML318">#REF!</definedName>
    <definedName name="_____________ML319" localSheetId="2">#REF!</definedName>
    <definedName name="_____________ML319">#REF!</definedName>
    <definedName name="_____________ML32" localSheetId="2">#REF!</definedName>
    <definedName name="_____________ML32">#REF!</definedName>
    <definedName name="_____________ML320" localSheetId="2">#REF!</definedName>
    <definedName name="_____________ML320">#REF!</definedName>
    <definedName name="_____________ML321" localSheetId="2">#REF!</definedName>
    <definedName name="_____________ML321">#REF!</definedName>
    <definedName name="_____________ML322" localSheetId="2">#REF!</definedName>
    <definedName name="_____________ML322">#REF!</definedName>
    <definedName name="_____________ML323" localSheetId="2">#REF!</definedName>
    <definedName name="_____________ML323">#REF!</definedName>
    <definedName name="_____________ML324" localSheetId="2">#REF!</definedName>
    <definedName name="_____________ML324">#REF!</definedName>
    <definedName name="_____________ML33" localSheetId="2">#REF!</definedName>
    <definedName name="_____________ML33">#REF!</definedName>
    <definedName name="_____________ML34" localSheetId="2">#REF!</definedName>
    <definedName name="_____________ML34">#REF!</definedName>
    <definedName name="_____________ML35" localSheetId="2">#REF!</definedName>
    <definedName name="_____________ML35">#REF!</definedName>
    <definedName name="_____________ML36" localSheetId="2">#REF!</definedName>
    <definedName name="_____________ML36">#REF!</definedName>
    <definedName name="_____________ML37" localSheetId="2">#REF!</definedName>
    <definedName name="_____________ML37">#REF!</definedName>
    <definedName name="_____________ML38" localSheetId="2">#REF!</definedName>
    <definedName name="_____________ML38">#REF!</definedName>
    <definedName name="_____________ML39" localSheetId="2">#REF!</definedName>
    <definedName name="_____________ML39">#REF!</definedName>
    <definedName name="_____________ML7" localSheetId="2">#REF!</definedName>
    <definedName name="_____________ML7">#REF!</definedName>
    <definedName name="_____________ML8" localSheetId="2">#REF!</definedName>
    <definedName name="_____________ML8">#REF!</definedName>
    <definedName name="_____________ML9" localSheetId="2">#REF!</definedName>
    <definedName name="_____________ML9">#REF!</definedName>
    <definedName name="_____________mm1">[6]r!$F$4</definedName>
    <definedName name="_____________mm1000" localSheetId="2">#REF!</definedName>
    <definedName name="_____________mm1000">#REF!</definedName>
    <definedName name="_____________mm11">[2]r!$F$4</definedName>
    <definedName name="_____________mm111">[5]r!$F$4</definedName>
    <definedName name="_____________mm600" localSheetId="2">#REF!</definedName>
    <definedName name="_____________mm600">#REF!</definedName>
    <definedName name="_____________mm800" localSheetId="2">#REF!</definedName>
    <definedName name="_____________mm800">#REF!</definedName>
    <definedName name="_____________PC1" localSheetId="2">#REF!</definedName>
    <definedName name="_____________PC1">#REF!</definedName>
    <definedName name="_____________PC10" localSheetId="2">#REF!</definedName>
    <definedName name="_____________PC10">#REF!</definedName>
    <definedName name="_____________PC11" localSheetId="2">#REF!</definedName>
    <definedName name="_____________PC11">#REF!</definedName>
    <definedName name="_____________PC12" localSheetId="2">#REF!</definedName>
    <definedName name="_____________PC12">#REF!</definedName>
    <definedName name="_____________PC13" localSheetId="2">#REF!</definedName>
    <definedName name="_____________PC13">#REF!</definedName>
    <definedName name="_____________PC14" localSheetId="2">#REF!</definedName>
    <definedName name="_____________PC14">#REF!</definedName>
    <definedName name="_____________PC15" localSheetId="2">#REF!</definedName>
    <definedName name="_____________PC15">#REF!</definedName>
    <definedName name="_____________PC16" localSheetId="2">#REF!</definedName>
    <definedName name="_____________PC16">#REF!</definedName>
    <definedName name="_____________PC17" localSheetId="2">#REF!</definedName>
    <definedName name="_____________PC17">#REF!</definedName>
    <definedName name="_____________PC18" localSheetId="2">#REF!</definedName>
    <definedName name="_____________PC18">#REF!</definedName>
    <definedName name="_____________PC19" localSheetId="2">#REF!</definedName>
    <definedName name="_____________PC19">#REF!</definedName>
    <definedName name="_____________pc2" localSheetId="2">#REF!</definedName>
    <definedName name="_____________pc2">#REF!</definedName>
    <definedName name="_____________PC21" localSheetId="2">#REF!</definedName>
    <definedName name="_____________PC21">#REF!</definedName>
    <definedName name="_____________PC22" localSheetId="2">#REF!</definedName>
    <definedName name="_____________PC22">#REF!</definedName>
    <definedName name="_____________PC23" localSheetId="2">#REF!</definedName>
    <definedName name="_____________PC23">#REF!</definedName>
    <definedName name="_____________PC24" localSheetId="2">#REF!</definedName>
    <definedName name="_____________PC24">#REF!</definedName>
    <definedName name="_____________PC3" localSheetId="2">#REF!</definedName>
    <definedName name="_____________PC3">#REF!</definedName>
    <definedName name="_____________PC4" localSheetId="2">#REF!</definedName>
    <definedName name="_____________PC4">#REF!</definedName>
    <definedName name="_____________PC5" localSheetId="2">#REF!</definedName>
    <definedName name="_____________PC5">#REF!</definedName>
    <definedName name="_____________PC6" localSheetId="2">#REF!</definedName>
    <definedName name="_____________PC6">#REF!</definedName>
    <definedName name="_____________pc600" localSheetId="2">#REF!</definedName>
    <definedName name="_____________pc600">#REF!</definedName>
    <definedName name="_____________PC7" localSheetId="2">#REF!</definedName>
    <definedName name="_____________PC7">#REF!</definedName>
    <definedName name="_____________PC8" localSheetId="2">#REF!</definedName>
    <definedName name="_____________PC8">#REF!</definedName>
    <definedName name="_____________PC9" localSheetId="2">#REF!</definedName>
    <definedName name="_____________PC9">#REF!</definedName>
    <definedName name="_____________pc900" localSheetId="2">#REF!</definedName>
    <definedName name="_____________pc900">#REF!</definedName>
    <definedName name="_____________pla4">[12]DATA_PRG!$H$269</definedName>
    <definedName name="_____________pv2" localSheetId="2">#REF!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2">#REF!</definedName>
    <definedName name="_____________var1">#REF!</definedName>
    <definedName name="_____________var4" localSheetId="2">#REF!</definedName>
    <definedName name="_____________var4">#REF!</definedName>
    <definedName name="____________bla1">[1]leads!$H$7</definedName>
    <definedName name="____________BSG100" localSheetId="2">#REF!</definedName>
    <definedName name="____________BSG100">#REF!</definedName>
    <definedName name="____________BSG150" localSheetId="2">#REF!</definedName>
    <definedName name="____________BSG150">#REF!</definedName>
    <definedName name="____________BSG5" localSheetId="2">#REF!</definedName>
    <definedName name="____________BSG5">#REF!</definedName>
    <definedName name="____________BSG75" localSheetId="2">#REF!</definedName>
    <definedName name="____________BSG75">#REF!</definedName>
    <definedName name="____________BTC1" localSheetId="2">#REF!</definedName>
    <definedName name="____________BTC1">#REF!</definedName>
    <definedName name="____________BTC10" localSheetId="2">#REF!</definedName>
    <definedName name="____________BTC10">#REF!</definedName>
    <definedName name="____________BTC11" localSheetId="2">#REF!</definedName>
    <definedName name="____________BTC11">#REF!</definedName>
    <definedName name="____________BTC12" localSheetId="2">#REF!</definedName>
    <definedName name="____________BTC12">#REF!</definedName>
    <definedName name="____________BTC13" localSheetId="2">#REF!</definedName>
    <definedName name="____________BTC13">#REF!</definedName>
    <definedName name="____________BTC14" localSheetId="2">#REF!</definedName>
    <definedName name="____________BTC14">#REF!</definedName>
    <definedName name="____________BTC15" localSheetId="2">#REF!</definedName>
    <definedName name="____________BTC15">#REF!</definedName>
    <definedName name="____________BTC16" localSheetId="2">#REF!</definedName>
    <definedName name="____________BTC16">#REF!</definedName>
    <definedName name="____________BTC17" localSheetId="2">#REF!</definedName>
    <definedName name="____________BTC17">#REF!</definedName>
    <definedName name="____________BTC18" localSheetId="2">#REF!</definedName>
    <definedName name="____________BTC18">#REF!</definedName>
    <definedName name="____________BTC19" localSheetId="2">#REF!</definedName>
    <definedName name="____________BTC19">#REF!</definedName>
    <definedName name="____________BTC2" localSheetId="2">#REF!</definedName>
    <definedName name="____________BTC2">#REF!</definedName>
    <definedName name="____________BTC20" localSheetId="2">#REF!</definedName>
    <definedName name="____________BTC20">#REF!</definedName>
    <definedName name="____________BTC21" localSheetId="2">#REF!</definedName>
    <definedName name="____________BTC21">#REF!</definedName>
    <definedName name="____________BTC22" localSheetId="2">#REF!</definedName>
    <definedName name="____________BTC22">#REF!</definedName>
    <definedName name="____________BTC23" localSheetId="2">#REF!</definedName>
    <definedName name="____________BTC23">#REF!</definedName>
    <definedName name="____________BTC24" localSheetId="2">#REF!</definedName>
    <definedName name="____________BTC24">#REF!</definedName>
    <definedName name="____________BTC3" localSheetId="2">#REF!</definedName>
    <definedName name="____________BTC3">#REF!</definedName>
    <definedName name="____________BTC4" localSheetId="2">#REF!</definedName>
    <definedName name="____________BTC4">#REF!</definedName>
    <definedName name="____________BTC5" localSheetId="2">#REF!</definedName>
    <definedName name="____________BTC5">#REF!</definedName>
    <definedName name="____________BTC6" localSheetId="2">#REF!</definedName>
    <definedName name="____________BTC6">#REF!</definedName>
    <definedName name="____________BTC7" localSheetId="2">#REF!</definedName>
    <definedName name="____________BTC7">#REF!</definedName>
    <definedName name="____________BTC8" localSheetId="2">#REF!</definedName>
    <definedName name="____________BTC8">#REF!</definedName>
    <definedName name="____________BTC9" localSheetId="2">#REF!</definedName>
    <definedName name="____________BTC9">#REF!</definedName>
    <definedName name="____________BTR1" localSheetId="2">#REF!</definedName>
    <definedName name="____________BTR1">#REF!</definedName>
    <definedName name="____________BTR10" localSheetId="2">#REF!</definedName>
    <definedName name="____________BTR10">#REF!</definedName>
    <definedName name="____________BTR11" localSheetId="2">#REF!</definedName>
    <definedName name="____________BTR11">#REF!</definedName>
    <definedName name="____________BTR12" localSheetId="2">#REF!</definedName>
    <definedName name="____________BTR12">#REF!</definedName>
    <definedName name="____________BTR13" localSheetId="2">#REF!</definedName>
    <definedName name="____________BTR13">#REF!</definedName>
    <definedName name="____________BTR14" localSheetId="2">#REF!</definedName>
    <definedName name="____________BTR14">#REF!</definedName>
    <definedName name="____________BTR15" localSheetId="2">#REF!</definedName>
    <definedName name="____________BTR15">#REF!</definedName>
    <definedName name="____________BTR16" localSheetId="2">#REF!</definedName>
    <definedName name="____________BTR16">#REF!</definedName>
    <definedName name="____________BTR17" localSheetId="2">#REF!</definedName>
    <definedName name="____________BTR17">#REF!</definedName>
    <definedName name="____________BTR18" localSheetId="2">#REF!</definedName>
    <definedName name="____________BTR18">#REF!</definedName>
    <definedName name="____________BTR19" localSheetId="2">#REF!</definedName>
    <definedName name="____________BTR19">#REF!</definedName>
    <definedName name="____________BTR2" localSheetId="2">#REF!</definedName>
    <definedName name="____________BTR2">#REF!</definedName>
    <definedName name="____________BTR20" localSheetId="2">#REF!</definedName>
    <definedName name="____________BTR20">#REF!</definedName>
    <definedName name="____________BTR21" localSheetId="2">#REF!</definedName>
    <definedName name="____________BTR21">#REF!</definedName>
    <definedName name="____________BTR22" localSheetId="2">#REF!</definedName>
    <definedName name="____________BTR22">#REF!</definedName>
    <definedName name="____________BTR23" localSheetId="2">#REF!</definedName>
    <definedName name="____________BTR23">#REF!</definedName>
    <definedName name="____________BTR24" localSheetId="2">#REF!</definedName>
    <definedName name="____________BTR24">#REF!</definedName>
    <definedName name="____________BTR3" localSheetId="2">#REF!</definedName>
    <definedName name="____________BTR3">#REF!</definedName>
    <definedName name="____________BTR4" localSheetId="2">#REF!</definedName>
    <definedName name="____________BTR4">#REF!</definedName>
    <definedName name="____________BTR5" localSheetId="2">#REF!</definedName>
    <definedName name="____________BTR5">#REF!</definedName>
    <definedName name="____________BTR6" localSheetId="2">#REF!</definedName>
    <definedName name="____________BTR6">#REF!</definedName>
    <definedName name="____________BTR7" localSheetId="2">#REF!</definedName>
    <definedName name="____________BTR7">#REF!</definedName>
    <definedName name="____________BTR8" localSheetId="2">#REF!</definedName>
    <definedName name="____________BTR8">#REF!</definedName>
    <definedName name="____________BTR9" localSheetId="2">#REF!</definedName>
    <definedName name="____________BTR9">#REF!</definedName>
    <definedName name="____________BTS1" localSheetId="2">#REF!</definedName>
    <definedName name="____________BTS1">#REF!</definedName>
    <definedName name="____________BTS10" localSheetId="2">#REF!</definedName>
    <definedName name="____________BTS10">#REF!</definedName>
    <definedName name="____________BTS11" localSheetId="2">#REF!</definedName>
    <definedName name="____________BTS11">#REF!</definedName>
    <definedName name="____________BTS12" localSheetId="2">#REF!</definedName>
    <definedName name="____________BTS12">#REF!</definedName>
    <definedName name="____________BTS13" localSheetId="2">#REF!</definedName>
    <definedName name="____________BTS13">#REF!</definedName>
    <definedName name="____________BTS14" localSheetId="2">#REF!</definedName>
    <definedName name="____________BTS14">#REF!</definedName>
    <definedName name="____________BTS15" localSheetId="2">#REF!</definedName>
    <definedName name="____________BTS15">#REF!</definedName>
    <definedName name="____________BTS16" localSheetId="2">#REF!</definedName>
    <definedName name="____________BTS16">#REF!</definedName>
    <definedName name="____________BTS17" localSheetId="2">#REF!</definedName>
    <definedName name="____________BTS17">#REF!</definedName>
    <definedName name="____________BTS18" localSheetId="2">#REF!</definedName>
    <definedName name="____________BTS18">#REF!</definedName>
    <definedName name="____________BTS19" localSheetId="2">#REF!</definedName>
    <definedName name="____________BTS19">#REF!</definedName>
    <definedName name="____________BTS2" localSheetId="2">#REF!</definedName>
    <definedName name="____________BTS2">#REF!</definedName>
    <definedName name="____________BTS20" localSheetId="2">#REF!</definedName>
    <definedName name="____________BTS20">#REF!</definedName>
    <definedName name="____________BTS21" localSheetId="2">#REF!</definedName>
    <definedName name="____________BTS21">#REF!</definedName>
    <definedName name="____________BTS22" localSheetId="2">#REF!</definedName>
    <definedName name="____________BTS22">#REF!</definedName>
    <definedName name="____________BTS23" localSheetId="2">#REF!</definedName>
    <definedName name="____________BTS23">#REF!</definedName>
    <definedName name="____________BTS24" localSheetId="2">#REF!</definedName>
    <definedName name="____________BTS24">#REF!</definedName>
    <definedName name="____________BTS3" localSheetId="2">#REF!</definedName>
    <definedName name="____________BTS3">#REF!</definedName>
    <definedName name="____________BTS4" localSheetId="2">#REF!</definedName>
    <definedName name="____________BTS4">#REF!</definedName>
    <definedName name="____________BTS5" localSheetId="2">#REF!</definedName>
    <definedName name="____________BTS5">#REF!</definedName>
    <definedName name="____________BTS6" localSheetId="2">#REF!</definedName>
    <definedName name="____________BTS6">#REF!</definedName>
    <definedName name="____________BTS7" localSheetId="2">#REF!</definedName>
    <definedName name="____________BTS7">#REF!</definedName>
    <definedName name="____________BTS8" localSheetId="2">#REF!</definedName>
    <definedName name="____________BTS8">#REF!</definedName>
    <definedName name="____________BTS9" localSheetId="2">#REF!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2">[18]Data!#REF!</definedName>
    <definedName name="____________G120907">[18]Data!#REF!</definedName>
    <definedName name="____________GBS110" localSheetId="2">#REF!</definedName>
    <definedName name="____________GBS110">#REF!</definedName>
    <definedName name="____________GBS111" localSheetId="2">#REF!</definedName>
    <definedName name="____________GBS111">#REF!</definedName>
    <definedName name="____________GBS112" localSheetId="2">#REF!</definedName>
    <definedName name="____________GBS112">#REF!</definedName>
    <definedName name="____________GBS113" localSheetId="2">#REF!</definedName>
    <definedName name="____________GBS113">#REF!</definedName>
    <definedName name="____________GBS114" localSheetId="2">#REF!</definedName>
    <definedName name="____________GBS114">#REF!</definedName>
    <definedName name="____________GBS115" localSheetId="2">#REF!</definedName>
    <definedName name="____________GBS115">#REF!</definedName>
    <definedName name="____________GBS116" localSheetId="2">#REF!</definedName>
    <definedName name="____________GBS116">#REF!</definedName>
    <definedName name="____________GBS117" localSheetId="2">#REF!</definedName>
    <definedName name="____________GBS117">#REF!</definedName>
    <definedName name="____________GBS118" localSheetId="2">#REF!</definedName>
    <definedName name="____________GBS118">#REF!</definedName>
    <definedName name="____________GBS119" localSheetId="2">#REF!</definedName>
    <definedName name="____________GBS119">#REF!</definedName>
    <definedName name="____________GBS12" localSheetId="2">#REF!</definedName>
    <definedName name="____________GBS12">#REF!</definedName>
    <definedName name="____________GBS120" localSheetId="2">#REF!</definedName>
    <definedName name="____________GBS120">#REF!</definedName>
    <definedName name="____________GBS121" localSheetId="2">#REF!</definedName>
    <definedName name="____________GBS121">#REF!</definedName>
    <definedName name="____________GBS122" localSheetId="2">#REF!</definedName>
    <definedName name="____________GBS122">#REF!</definedName>
    <definedName name="____________GBS123" localSheetId="2">#REF!</definedName>
    <definedName name="____________GBS123">#REF!</definedName>
    <definedName name="____________GBS124" localSheetId="2">#REF!</definedName>
    <definedName name="____________GBS124">#REF!</definedName>
    <definedName name="____________GBS13" localSheetId="2">#REF!</definedName>
    <definedName name="____________GBS13">#REF!</definedName>
    <definedName name="____________GBS14" localSheetId="2">#REF!</definedName>
    <definedName name="____________GBS14">#REF!</definedName>
    <definedName name="____________GBS15" localSheetId="2">#REF!</definedName>
    <definedName name="____________GBS15">#REF!</definedName>
    <definedName name="____________GBS16" localSheetId="2">#REF!</definedName>
    <definedName name="____________GBS16">#REF!</definedName>
    <definedName name="____________GBS17" localSheetId="2">#REF!</definedName>
    <definedName name="____________GBS17">#REF!</definedName>
    <definedName name="____________GBS18" localSheetId="2">#REF!</definedName>
    <definedName name="____________GBS18">#REF!</definedName>
    <definedName name="____________GBS19" localSheetId="2">#REF!</definedName>
    <definedName name="____________GBS19">#REF!</definedName>
    <definedName name="____________GBS21" localSheetId="2">#REF!</definedName>
    <definedName name="____________GBS21">#REF!</definedName>
    <definedName name="____________GBS210" localSheetId="2">#REF!</definedName>
    <definedName name="____________GBS210">#REF!</definedName>
    <definedName name="____________GBS211" localSheetId="2">#REF!</definedName>
    <definedName name="____________GBS211">#REF!</definedName>
    <definedName name="____________GBS212" localSheetId="2">#REF!</definedName>
    <definedName name="____________GBS212">#REF!</definedName>
    <definedName name="____________GBS213" localSheetId="2">#REF!</definedName>
    <definedName name="____________GBS213">#REF!</definedName>
    <definedName name="____________GBS214" localSheetId="2">#REF!</definedName>
    <definedName name="____________GBS214">#REF!</definedName>
    <definedName name="____________GBS215" localSheetId="2">#REF!</definedName>
    <definedName name="____________GBS215">#REF!</definedName>
    <definedName name="____________GBS216" localSheetId="2">#REF!</definedName>
    <definedName name="____________GBS216">#REF!</definedName>
    <definedName name="____________GBS217" localSheetId="2">#REF!</definedName>
    <definedName name="____________GBS217">#REF!</definedName>
    <definedName name="____________GBS218" localSheetId="2">#REF!</definedName>
    <definedName name="____________GBS218">#REF!</definedName>
    <definedName name="____________GBS219" localSheetId="2">#REF!</definedName>
    <definedName name="____________GBS219">#REF!</definedName>
    <definedName name="____________GBS22" localSheetId="2">#REF!</definedName>
    <definedName name="____________GBS22">#REF!</definedName>
    <definedName name="____________GBS220" localSheetId="2">#REF!</definedName>
    <definedName name="____________GBS220">#REF!</definedName>
    <definedName name="____________GBS221" localSheetId="2">#REF!</definedName>
    <definedName name="____________GBS221">#REF!</definedName>
    <definedName name="____________GBS222" localSheetId="2">#REF!</definedName>
    <definedName name="____________GBS222">#REF!</definedName>
    <definedName name="____________GBS223" localSheetId="2">#REF!</definedName>
    <definedName name="____________GBS223">#REF!</definedName>
    <definedName name="____________GBS224" localSheetId="2">#REF!</definedName>
    <definedName name="____________GBS224">#REF!</definedName>
    <definedName name="____________GBS23" localSheetId="2">#REF!</definedName>
    <definedName name="____________GBS23">#REF!</definedName>
    <definedName name="____________GBS24" localSheetId="2">#REF!</definedName>
    <definedName name="____________GBS24">#REF!</definedName>
    <definedName name="____________GBS25" localSheetId="2">#REF!</definedName>
    <definedName name="____________GBS25">#REF!</definedName>
    <definedName name="____________GBS26" localSheetId="2">#REF!</definedName>
    <definedName name="____________GBS26">#REF!</definedName>
    <definedName name="____________GBS27" localSheetId="2">#REF!</definedName>
    <definedName name="____________GBS27">#REF!</definedName>
    <definedName name="____________GBS28" localSheetId="2">#REF!</definedName>
    <definedName name="____________GBS28">#REF!</definedName>
    <definedName name="____________GBS29" localSheetId="2">#REF!</definedName>
    <definedName name="____________GBS29">#REF!</definedName>
    <definedName name="____________imp1">[11]DATA_PRG!$H$245</definedName>
    <definedName name="____________l1">[3]leads!$A$3:$E$108</definedName>
    <definedName name="____________l12" localSheetId="2">#REF!</definedName>
    <definedName name="____________l12">#REF!</definedName>
    <definedName name="____________l2">[2]r!$F$29</definedName>
    <definedName name="____________l3" localSheetId="2">#REF!</definedName>
    <definedName name="____________l3">#REF!</definedName>
    <definedName name="____________l4">[4]Sheet1!$W$2:$Y$103</definedName>
    <definedName name="____________l5" localSheetId="2">#REF!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2">#REF!</definedName>
    <definedName name="____________lj600">#REF!</definedName>
    <definedName name="____________lj900" localSheetId="2">#REF!</definedName>
    <definedName name="____________lj900">#REF!</definedName>
    <definedName name="____________LL3" localSheetId="2">#REF!</definedName>
    <definedName name="____________LL3">#REF!</definedName>
    <definedName name="____________LSO24" localSheetId="2">[10]Lead!#REF!</definedName>
    <definedName name="____________LSO24">[10]Lead!#REF!</definedName>
    <definedName name="____________MA1" localSheetId="2">#REF!</definedName>
    <definedName name="____________MA1">#REF!</definedName>
    <definedName name="____________Met45" localSheetId="2">#REF!</definedName>
    <definedName name="____________Met45">#REF!</definedName>
    <definedName name="____________Met54" localSheetId="2">#REF!</definedName>
    <definedName name="____________Met54">#REF!</definedName>
    <definedName name="____________MEt55" localSheetId="2">#REF!</definedName>
    <definedName name="____________MEt55">#REF!</definedName>
    <definedName name="____________Met63" localSheetId="2">#REF!</definedName>
    <definedName name="____________Met63">#REF!</definedName>
    <definedName name="____________ML21" localSheetId="2">#REF!</definedName>
    <definedName name="____________ML21">#REF!</definedName>
    <definedName name="____________ML210" localSheetId="2">#REF!</definedName>
    <definedName name="____________ML210">#REF!</definedName>
    <definedName name="____________ML211" localSheetId="2">#REF!</definedName>
    <definedName name="____________ML211">#REF!</definedName>
    <definedName name="____________ML212" localSheetId="2">#REF!</definedName>
    <definedName name="____________ML212">#REF!</definedName>
    <definedName name="____________ML213" localSheetId="2">#REF!</definedName>
    <definedName name="____________ML213">#REF!</definedName>
    <definedName name="____________ML214" localSheetId="2">#REF!</definedName>
    <definedName name="____________ML214">#REF!</definedName>
    <definedName name="____________ML215" localSheetId="2">#REF!</definedName>
    <definedName name="____________ML215">#REF!</definedName>
    <definedName name="____________ML216" localSheetId="2">#REF!</definedName>
    <definedName name="____________ML216">#REF!</definedName>
    <definedName name="____________ML217" localSheetId="2">#REF!</definedName>
    <definedName name="____________ML217">#REF!</definedName>
    <definedName name="____________ML218" localSheetId="2">#REF!</definedName>
    <definedName name="____________ML218">#REF!</definedName>
    <definedName name="____________ML219" localSheetId="2">#REF!</definedName>
    <definedName name="____________ML219">#REF!</definedName>
    <definedName name="____________ML22" localSheetId="2">#REF!</definedName>
    <definedName name="____________ML22">#REF!</definedName>
    <definedName name="____________ML220" localSheetId="2">#REF!</definedName>
    <definedName name="____________ML220">#REF!</definedName>
    <definedName name="____________ML221" localSheetId="2">#REF!</definedName>
    <definedName name="____________ML221">#REF!</definedName>
    <definedName name="____________ML222" localSheetId="2">#REF!</definedName>
    <definedName name="____________ML222">#REF!</definedName>
    <definedName name="____________ML223" localSheetId="2">#REF!</definedName>
    <definedName name="____________ML223">#REF!</definedName>
    <definedName name="____________ML224" localSheetId="2">#REF!</definedName>
    <definedName name="____________ML224">#REF!</definedName>
    <definedName name="____________ML23" localSheetId="2">#REF!</definedName>
    <definedName name="____________ML23">#REF!</definedName>
    <definedName name="____________ML24" localSheetId="2">#REF!</definedName>
    <definedName name="____________ML24">#REF!</definedName>
    <definedName name="____________ML25" localSheetId="2">#REF!</definedName>
    <definedName name="____________ML25">#REF!</definedName>
    <definedName name="____________ML26" localSheetId="2">#REF!</definedName>
    <definedName name="____________ML26">#REF!</definedName>
    <definedName name="____________ML27" localSheetId="2">#REF!</definedName>
    <definedName name="____________ML27">#REF!</definedName>
    <definedName name="____________ML28" localSheetId="2">#REF!</definedName>
    <definedName name="____________ML28">#REF!</definedName>
    <definedName name="____________ML29" localSheetId="2">#REF!</definedName>
    <definedName name="____________ML29">#REF!</definedName>
    <definedName name="____________ML31" localSheetId="2">#REF!</definedName>
    <definedName name="____________ML31">#REF!</definedName>
    <definedName name="____________ML310" localSheetId="2">#REF!</definedName>
    <definedName name="____________ML310">#REF!</definedName>
    <definedName name="____________ML311" localSheetId="2">#REF!</definedName>
    <definedName name="____________ML311">#REF!</definedName>
    <definedName name="____________ML312" localSheetId="2">#REF!</definedName>
    <definedName name="____________ML312">#REF!</definedName>
    <definedName name="____________ML313" localSheetId="2">#REF!</definedName>
    <definedName name="____________ML313">#REF!</definedName>
    <definedName name="____________ML314" localSheetId="2">#REF!</definedName>
    <definedName name="____________ML314">#REF!</definedName>
    <definedName name="____________ML315" localSheetId="2">#REF!</definedName>
    <definedName name="____________ML315">#REF!</definedName>
    <definedName name="____________ML316" localSheetId="2">#REF!</definedName>
    <definedName name="____________ML316">#REF!</definedName>
    <definedName name="____________ML317" localSheetId="2">#REF!</definedName>
    <definedName name="____________ML317">#REF!</definedName>
    <definedName name="____________ML318" localSheetId="2">#REF!</definedName>
    <definedName name="____________ML318">#REF!</definedName>
    <definedName name="____________ML319" localSheetId="2">#REF!</definedName>
    <definedName name="____________ML319">#REF!</definedName>
    <definedName name="____________ML32" localSheetId="2">#REF!</definedName>
    <definedName name="____________ML32">#REF!</definedName>
    <definedName name="____________ML320" localSheetId="2">#REF!</definedName>
    <definedName name="____________ML320">#REF!</definedName>
    <definedName name="____________ML321" localSheetId="2">#REF!</definedName>
    <definedName name="____________ML321">#REF!</definedName>
    <definedName name="____________ML322" localSheetId="2">#REF!</definedName>
    <definedName name="____________ML322">#REF!</definedName>
    <definedName name="____________ML323" localSheetId="2">#REF!</definedName>
    <definedName name="____________ML323">#REF!</definedName>
    <definedName name="____________ML324" localSheetId="2">#REF!</definedName>
    <definedName name="____________ML324">#REF!</definedName>
    <definedName name="____________ML33" localSheetId="2">#REF!</definedName>
    <definedName name="____________ML33">#REF!</definedName>
    <definedName name="____________ML34" localSheetId="2">#REF!</definedName>
    <definedName name="____________ML34">#REF!</definedName>
    <definedName name="____________ML35" localSheetId="2">#REF!</definedName>
    <definedName name="____________ML35">#REF!</definedName>
    <definedName name="____________ML36" localSheetId="2">#REF!</definedName>
    <definedName name="____________ML36">#REF!</definedName>
    <definedName name="____________ML37" localSheetId="2">#REF!</definedName>
    <definedName name="____________ML37">#REF!</definedName>
    <definedName name="____________ML38" localSheetId="2">#REF!</definedName>
    <definedName name="____________ML38">#REF!</definedName>
    <definedName name="____________ML39" localSheetId="2">#REF!</definedName>
    <definedName name="____________ML39">#REF!</definedName>
    <definedName name="____________ML7" localSheetId="2">#REF!</definedName>
    <definedName name="____________ML7">#REF!</definedName>
    <definedName name="____________ML8" localSheetId="2">#REF!</definedName>
    <definedName name="____________ML8">#REF!</definedName>
    <definedName name="____________ML9" localSheetId="2">#REF!</definedName>
    <definedName name="____________ML9">#REF!</definedName>
    <definedName name="____________mm1">[6]r!$F$4</definedName>
    <definedName name="____________mm1000" localSheetId="2">#REF!</definedName>
    <definedName name="____________mm1000">#REF!</definedName>
    <definedName name="____________mm11">[2]r!$F$4</definedName>
    <definedName name="____________mm111">[5]r!$F$4</definedName>
    <definedName name="____________mm600" localSheetId="2">#REF!</definedName>
    <definedName name="____________mm600">#REF!</definedName>
    <definedName name="____________mm800" localSheetId="2">#REF!</definedName>
    <definedName name="____________mm800">#REF!</definedName>
    <definedName name="____________PC1" localSheetId="2">#REF!</definedName>
    <definedName name="____________PC1">#REF!</definedName>
    <definedName name="____________PC10" localSheetId="2">#REF!</definedName>
    <definedName name="____________PC10">#REF!</definedName>
    <definedName name="____________PC11" localSheetId="2">#REF!</definedName>
    <definedName name="____________PC11">#REF!</definedName>
    <definedName name="____________PC12" localSheetId="2">#REF!</definedName>
    <definedName name="____________PC12">#REF!</definedName>
    <definedName name="____________PC13" localSheetId="2">#REF!</definedName>
    <definedName name="____________PC13">#REF!</definedName>
    <definedName name="____________PC14" localSheetId="2">#REF!</definedName>
    <definedName name="____________PC14">#REF!</definedName>
    <definedName name="____________PC15" localSheetId="2">#REF!</definedName>
    <definedName name="____________PC15">#REF!</definedName>
    <definedName name="____________PC16" localSheetId="2">#REF!</definedName>
    <definedName name="____________PC16">#REF!</definedName>
    <definedName name="____________PC17" localSheetId="2">#REF!</definedName>
    <definedName name="____________PC17">#REF!</definedName>
    <definedName name="____________PC18" localSheetId="2">#REF!</definedName>
    <definedName name="____________PC18">#REF!</definedName>
    <definedName name="____________PC19" localSheetId="2">#REF!</definedName>
    <definedName name="____________PC19">#REF!</definedName>
    <definedName name="____________pc2" localSheetId="2">#REF!</definedName>
    <definedName name="____________pc2">#REF!</definedName>
    <definedName name="____________PC21" localSheetId="2">#REF!</definedName>
    <definedName name="____________PC21">#REF!</definedName>
    <definedName name="____________PC22" localSheetId="2">#REF!</definedName>
    <definedName name="____________PC22">#REF!</definedName>
    <definedName name="____________PC23" localSheetId="2">#REF!</definedName>
    <definedName name="____________PC23">#REF!</definedName>
    <definedName name="____________PC24" localSheetId="2">#REF!</definedName>
    <definedName name="____________PC24">#REF!</definedName>
    <definedName name="____________PC3" localSheetId="2">#REF!</definedName>
    <definedName name="____________PC3">#REF!</definedName>
    <definedName name="____________PC4" localSheetId="2">#REF!</definedName>
    <definedName name="____________PC4">#REF!</definedName>
    <definedName name="____________PC5" localSheetId="2">#REF!</definedName>
    <definedName name="____________PC5">#REF!</definedName>
    <definedName name="____________PC6" localSheetId="2">#REF!</definedName>
    <definedName name="____________PC6">#REF!</definedName>
    <definedName name="____________pc600" localSheetId="2">#REF!</definedName>
    <definedName name="____________pc600">#REF!</definedName>
    <definedName name="____________PC7" localSheetId="2">#REF!</definedName>
    <definedName name="____________PC7">#REF!</definedName>
    <definedName name="____________PC8" localSheetId="2">#REF!</definedName>
    <definedName name="____________PC8">#REF!</definedName>
    <definedName name="____________PC9" localSheetId="2">#REF!</definedName>
    <definedName name="____________PC9">#REF!</definedName>
    <definedName name="____________pc900" localSheetId="2">#REF!</definedName>
    <definedName name="____________pc900">#REF!</definedName>
    <definedName name="____________pla4">[12]DATA_PRG!$H$269</definedName>
    <definedName name="____________pv2" localSheetId="2">#REF!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2">#REF!</definedName>
    <definedName name="____________var1">#REF!</definedName>
    <definedName name="____________var4" localSheetId="2">#REF!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2">#REF!</definedName>
    <definedName name="___________BSG100">#REF!</definedName>
    <definedName name="___________BSG150" localSheetId="2">#REF!</definedName>
    <definedName name="___________BSG150">#REF!</definedName>
    <definedName name="___________BSG5" localSheetId="2">#REF!</definedName>
    <definedName name="___________BSG5">#REF!</definedName>
    <definedName name="___________BSG75" localSheetId="2">#REF!</definedName>
    <definedName name="___________BSG75">#REF!</definedName>
    <definedName name="___________BTC1" localSheetId="2">#REF!</definedName>
    <definedName name="___________BTC1">#REF!</definedName>
    <definedName name="___________BTC10" localSheetId="2">#REF!</definedName>
    <definedName name="___________BTC10">#REF!</definedName>
    <definedName name="___________BTC11" localSheetId="2">#REF!</definedName>
    <definedName name="___________BTC11">#REF!</definedName>
    <definedName name="___________BTC12" localSheetId="2">#REF!</definedName>
    <definedName name="___________BTC12">#REF!</definedName>
    <definedName name="___________BTC13" localSheetId="2">#REF!</definedName>
    <definedName name="___________BTC13">#REF!</definedName>
    <definedName name="___________BTC14" localSheetId="2">#REF!</definedName>
    <definedName name="___________BTC14">#REF!</definedName>
    <definedName name="___________BTC15" localSheetId="2">#REF!</definedName>
    <definedName name="___________BTC15">#REF!</definedName>
    <definedName name="___________BTC16" localSheetId="2">#REF!</definedName>
    <definedName name="___________BTC16">#REF!</definedName>
    <definedName name="___________BTC17" localSheetId="2">#REF!</definedName>
    <definedName name="___________BTC17">#REF!</definedName>
    <definedName name="___________BTC18" localSheetId="2">#REF!</definedName>
    <definedName name="___________BTC18">#REF!</definedName>
    <definedName name="___________BTC19" localSheetId="2">#REF!</definedName>
    <definedName name="___________BTC19">#REF!</definedName>
    <definedName name="___________BTC2" localSheetId="2">#REF!</definedName>
    <definedName name="___________BTC2">#REF!</definedName>
    <definedName name="___________BTC20" localSheetId="2">#REF!</definedName>
    <definedName name="___________BTC20">#REF!</definedName>
    <definedName name="___________BTC21" localSheetId="2">#REF!</definedName>
    <definedName name="___________BTC21">#REF!</definedName>
    <definedName name="___________BTC22" localSheetId="2">#REF!</definedName>
    <definedName name="___________BTC22">#REF!</definedName>
    <definedName name="___________BTC23" localSheetId="2">#REF!</definedName>
    <definedName name="___________BTC23">#REF!</definedName>
    <definedName name="___________BTC24" localSheetId="2">#REF!</definedName>
    <definedName name="___________BTC24">#REF!</definedName>
    <definedName name="___________BTC3" localSheetId="2">#REF!</definedName>
    <definedName name="___________BTC3">#REF!</definedName>
    <definedName name="___________BTC4" localSheetId="2">#REF!</definedName>
    <definedName name="___________BTC4">#REF!</definedName>
    <definedName name="___________BTC5" localSheetId="2">#REF!</definedName>
    <definedName name="___________BTC5">#REF!</definedName>
    <definedName name="___________BTC6" localSheetId="2">#REF!</definedName>
    <definedName name="___________BTC6">#REF!</definedName>
    <definedName name="___________BTC7" localSheetId="2">#REF!</definedName>
    <definedName name="___________BTC7">#REF!</definedName>
    <definedName name="___________BTC8" localSheetId="2">#REF!</definedName>
    <definedName name="___________BTC8">#REF!</definedName>
    <definedName name="___________BTC9" localSheetId="2">#REF!</definedName>
    <definedName name="___________BTC9">#REF!</definedName>
    <definedName name="___________BTR1" localSheetId="2">#REF!</definedName>
    <definedName name="___________BTR1">#REF!</definedName>
    <definedName name="___________BTR10" localSheetId="2">#REF!</definedName>
    <definedName name="___________BTR10">#REF!</definedName>
    <definedName name="___________BTR11" localSheetId="2">#REF!</definedName>
    <definedName name="___________BTR11">#REF!</definedName>
    <definedName name="___________BTR12" localSheetId="2">#REF!</definedName>
    <definedName name="___________BTR12">#REF!</definedName>
    <definedName name="___________BTR13" localSheetId="2">#REF!</definedName>
    <definedName name="___________BTR13">#REF!</definedName>
    <definedName name="___________BTR14" localSheetId="2">#REF!</definedName>
    <definedName name="___________BTR14">#REF!</definedName>
    <definedName name="___________BTR15" localSheetId="2">#REF!</definedName>
    <definedName name="___________BTR15">#REF!</definedName>
    <definedName name="___________BTR16" localSheetId="2">#REF!</definedName>
    <definedName name="___________BTR16">#REF!</definedName>
    <definedName name="___________BTR17" localSheetId="2">#REF!</definedName>
    <definedName name="___________BTR17">#REF!</definedName>
    <definedName name="___________BTR18" localSheetId="2">#REF!</definedName>
    <definedName name="___________BTR18">#REF!</definedName>
    <definedName name="___________BTR19" localSheetId="2">#REF!</definedName>
    <definedName name="___________BTR19">#REF!</definedName>
    <definedName name="___________BTR2" localSheetId="2">#REF!</definedName>
    <definedName name="___________BTR2">#REF!</definedName>
    <definedName name="___________BTR20" localSheetId="2">#REF!</definedName>
    <definedName name="___________BTR20">#REF!</definedName>
    <definedName name="___________BTR21" localSheetId="2">#REF!</definedName>
    <definedName name="___________BTR21">#REF!</definedName>
    <definedName name="___________BTR22" localSheetId="2">#REF!</definedName>
    <definedName name="___________BTR22">#REF!</definedName>
    <definedName name="___________BTR23" localSheetId="2">#REF!</definedName>
    <definedName name="___________BTR23">#REF!</definedName>
    <definedName name="___________BTR24" localSheetId="2">#REF!</definedName>
    <definedName name="___________BTR24">#REF!</definedName>
    <definedName name="___________BTR3" localSheetId="2">#REF!</definedName>
    <definedName name="___________BTR3">#REF!</definedName>
    <definedName name="___________BTR4" localSheetId="2">#REF!</definedName>
    <definedName name="___________BTR4">#REF!</definedName>
    <definedName name="___________BTR5" localSheetId="2">#REF!</definedName>
    <definedName name="___________BTR5">#REF!</definedName>
    <definedName name="___________BTR6" localSheetId="2">#REF!</definedName>
    <definedName name="___________BTR6">#REF!</definedName>
    <definedName name="___________BTR7" localSheetId="2">#REF!</definedName>
    <definedName name="___________BTR7">#REF!</definedName>
    <definedName name="___________BTR8" localSheetId="2">#REF!</definedName>
    <definedName name="___________BTR8">#REF!</definedName>
    <definedName name="___________BTR9" localSheetId="2">#REF!</definedName>
    <definedName name="___________BTR9">#REF!</definedName>
    <definedName name="___________BTS1" localSheetId="2">#REF!</definedName>
    <definedName name="___________BTS1">#REF!</definedName>
    <definedName name="___________BTS10" localSheetId="2">#REF!</definedName>
    <definedName name="___________BTS10">#REF!</definedName>
    <definedName name="___________BTS11" localSheetId="2">#REF!</definedName>
    <definedName name="___________BTS11">#REF!</definedName>
    <definedName name="___________BTS12" localSheetId="2">#REF!</definedName>
    <definedName name="___________BTS12">#REF!</definedName>
    <definedName name="___________BTS13" localSheetId="2">#REF!</definedName>
    <definedName name="___________BTS13">#REF!</definedName>
    <definedName name="___________BTS14" localSheetId="2">#REF!</definedName>
    <definedName name="___________BTS14">#REF!</definedName>
    <definedName name="___________BTS15" localSheetId="2">#REF!</definedName>
    <definedName name="___________BTS15">#REF!</definedName>
    <definedName name="___________BTS16" localSheetId="2">#REF!</definedName>
    <definedName name="___________BTS16">#REF!</definedName>
    <definedName name="___________BTS17" localSheetId="2">#REF!</definedName>
    <definedName name="___________BTS17">#REF!</definedName>
    <definedName name="___________BTS18" localSheetId="2">#REF!</definedName>
    <definedName name="___________BTS18">#REF!</definedName>
    <definedName name="___________BTS19" localSheetId="2">#REF!</definedName>
    <definedName name="___________BTS19">#REF!</definedName>
    <definedName name="___________BTS2" localSheetId="2">#REF!</definedName>
    <definedName name="___________BTS2">#REF!</definedName>
    <definedName name="___________BTS20" localSheetId="2">#REF!</definedName>
    <definedName name="___________BTS20">#REF!</definedName>
    <definedName name="___________BTS21" localSheetId="2">#REF!</definedName>
    <definedName name="___________BTS21">#REF!</definedName>
    <definedName name="___________BTS22" localSheetId="2">#REF!</definedName>
    <definedName name="___________BTS22">#REF!</definedName>
    <definedName name="___________BTS23" localSheetId="2">#REF!</definedName>
    <definedName name="___________BTS23">#REF!</definedName>
    <definedName name="___________BTS24" localSheetId="2">#REF!</definedName>
    <definedName name="___________BTS24">#REF!</definedName>
    <definedName name="___________BTS3" localSheetId="2">#REF!</definedName>
    <definedName name="___________BTS3">#REF!</definedName>
    <definedName name="___________BTS4" localSheetId="2">#REF!</definedName>
    <definedName name="___________BTS4">#REF!</definedName>
    <definedName name="___________BTS5" localSheetId="2">#REF!</definedName>
    <definedName name="___________BTS5">#REF!</definedName>
    <definedName name="___________BTS6" localSheetId="2">#REF!</definedName>
    <definedName name="___________BTS6">#REF!</definedName>
    <definedName name="___________BTS7" localSheetId="2">#REF!</definedName>
    <definedName name="___________BTS7">#REF!</definedName>
    <definedName name="___________BTS8" localSheetId="2">#REF!</definedName>
    <definedName name="___________BTS8">#REF!</definedName>
    <definedName name="___________BTS9" localSheetId="2">#REF!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 localSheetId="2">#REF!</definedName>
    <definedName name="___________GBS11">#REF!</definedName>
    <definedName name="___________GBS110" localSheetId="2">#REF!</definedName>
    <definedName name="___________GBS110">#REF!</definedName>
    <definedName name="___________GBS111" localSheetId="2">#REF!</definedName>
    <definedName name="___________GBS111">#REF!</definedName>
    <definedName name="___________GBS112" localSheetId="2">#REF!</definedName>
    <definedName name="___________GBS112">#REF!</definedName>
    <definedName name="___________GBS113" localSheetId="2">#REF!</definedName>
    <definedName name="___________GBS113">#REF!</definedName>
    <definedName name="___________GBS114" localSheetId="2">#REF!</definedName>
    <definedName name="___________GBS114">#REF!</definedName>
    <definedName name="___________GBS115" localSheetId="2">#REF!</definedName>
    <definedName name="___________GBS115">#REF!</definedName>
    <definedName name="___________GBS116" localSheetId="2">#REF!</definedName>
    <definedName name="___________GBS116">#REF!</definedName>
    <definedName name="___________GBS117" localSheetId="2">#REF!</definedName>
    <definedName name="___________GBS117">#REF!</definedName>
    <definedName name="___________GBS118" localSheetId="2">#REF!</definedName>
    <definedName name="___________GBS118">#REF!</definedName>
    <definedName name="___________GBS119" localSheetId="2">#REF!</definedName>
    <definedName name="___________GBS119">#REF!</definedName>
    <definedName name="___________GBS12" localSheetId="2">#REF!</definedName>
    <definedName name="___________GBS12">#REF!</definedName>
    <definedName name="___________GBS120" localSheetId="2">#REF!</definedName>
    <definedName name="___________GBS120">#REF!</definedName>
    <definedName name="___________GBS121" localSheetId="2">#REF!</definedName>
    <definedName name="___________GBS121">#REF!</definedName>
    <definedName name="___________GBS122" localSheetId="2">#REF!</definedName>
    <definedName name="___________GBS122">#REF!</definedName>
    <definedName name="___________GBS123" localSheetId="2">#REF!</definedName>
    <definedName name="___________GBS123">#REF!</definedName>
    <definedName name="___________GBS124" localSheetId="2">#REF!</definedName>
    <definedName name="___________GBS124">#REF!</definedName>
    <definedName name="___________GBS13" localSheetId="2">#REF!</definedName>
    <definedName name="___________GBS13">#REF!</definedName>
    <definedName name="___________GBS14" localSheetId="2">#REF!</definedName>
    <definedName name="___________GBS14">#REF!</definedName>
    <definedName name="___________GBS15" localSheetId="2">#REF!</definedName>
    <definedName name="___________GBS15">#REF!</definedName>
    <definedName name="___________GBS16" localSheetId="2">#REF!</definedName>
    <definedName name="___________GBS16">#REF!</definedName>
    <definedName name="___________GBS17" localSheetId="2">#REF!</definedName>
    <definedName name="___________GBS17">#REF!</definedName>
    <definedName name="___________GBS18" localSheetId="2">#REF!</definedName>
    <definedName name="___________GBS18">#REF!</definedName>
    <definedName name="___________GBS19" localSheetId="2">#REF!</definedName>
    <definedName name="___________GBS19">#REF!</definedName>
    <definedName name="___________GBS21" localSheetId="2">#REF!</definedName>
    <definedName name="___________GBS21">#REF!</definedName>
    <definedName name="___________GBS210" localSheetId="2">#REF!</definedName>
    <definedName name="___________GBS210">#REF!</definedName>
    <definedName name="___________GBS211" localSheetId="2">#REF!</definedName>
    <definedName name="___________GBS211">#REF!</definedName>
    <definedName name="___________GBS212" localSheetId="2">#REF!</definedName>
    <definedName name="___________GBS212">#REF!</definedName>
    <definedName name="___________GBS213" localSheetId="2">#REF!</definedName>
    <definedName name="___________GBS213">#REF!</definedName>
    <definedName name="___________GBS214" localSheetId="2">#REF!</definedName>
    <definedName name="___________GBS214">#REF!</definedName>
    <definedName name="___________GBS215" localSheetId="2">#REF!</definedName>
    <definedName name="___________GBS215">#REF!</definedName>
    <definedName name="___________GBS216" localSheetId="2">#REF!</definedName>
    <definedName name="___________GBS216">#REF!</definedName>
    <definedName name="___________GBS217" localSheetId="2">#REF!</definedName>
    <definedName name="___________GBS217">#REF!</definedName>
    <definedName name="___________GBS218" localSheetId="2">#REF!</definedName>
    <definedName name="___________GBS218">#REF!</definedName>
    <definedName name="___________GBS219" localSheetId="2">#REF!</definedName>
    <definedName name="___________GBS219">#REF!</definedName>
    <definedName name="___________GBS22" localSheetId="2">#REF!</definedName>
    <definedName name="___________GBS22">#REF!</definedName>
    <definedName name="___________GBS220" localSheetId="2">#REF!</definedName>
    <definedName name="___________GBS220">#REF!</definedName>
    <definedName name="___________GBS221" localSheetId="2">#REF!</definedName>
    <definedName name="___________GBS221">#REF!</definedName>
    <definedName name="___________GBS222" localSheetId="2">#REF!</definedName>
    <definedName name="___________GBS222">#REF!</definedName>
    <definedName name="___________GBS223" localSheetId="2">#REF!</definedName>
    <definedName name="___________GBS223">#REF!</definedName>
    <definedName name="___________GBS224" localSheetId="2">#REF!</definedName>
    <definedName name="___________GBS224">#REF!</definedName>
    <definedName name="___________GBS23" localSheetId="2">#REF!</definedName>
    <definedName name="___________GBS23">#REF!</definedName>
    <definedName name="___________GBS24" localSheetId="2">#REF!</definedName>
    <definedName name="___________GBS24">#REF!</definedName>
    <definedName name="___________GBS25" localSheetId="2">#REF!</definedName>
    <definedName name="___________GBS25">#REF!</definedName>
    <definedName name="___________GBS26" localSheetId="2">#REF!</definedName>
    <definedName name="___________GBS26">#REF!</definedName>
    <definedName name="___________GBS27" localSheetId="2">#REF!</definedName>
    <definedName name="___________GBS27">#REF!</definedName>
    <definedName name="___________GBS28" localSheetId="2">#REF!</definedName>
    <definedName name="___________GBS28">#REF!</definedName>
    <definedName name="___________GBS29" localSheetId="2">#REF!</definedName>
    <definedName name="___________GBS29">#REF!</definedName>
    <definedName name="___________imp1">[11]DATA_PRG!$H$245</definedName>
    <definedName name="___________l1">[3]leads!$A$3:$E$108</definedName>
    <definedName name="___________l12" localSheetId="2">#REF!</definedName>
    <definedName name="___________l12">#REF!</definedName>
    <definedName name="___________l2">[2]r!$F$29</definedName>
    <definedName name="___________l3" localSheetId="2">#REF!</definedName>
    <definedName name="___________l3">#REF!</definedName>
    <definedName name="___________l4">[4]Sheet1!$W$2:$Y$103</definedName>
    <definedName name="___________l5" localSheetId="2">#REF!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2">#REF!</definedName>
    <definedName name="___________lj600">#REF!</definedName>
    <definedName name="___________lj900" localSheetId="2">#REF!</definedName>
    <definedName name="___________lj900">#REF!</definedName>
    <definedName name="___________LL3" localSheetId="2">#REF!</definedName>
    <definedName name="___________LL3">#REF!</definedName>
    <definedName name="___________Met45" localSheetId="2">#REF!</definedName>
    <definedName name="___________Met45">#REF!</definedName>
    <definedName name="___________MEt55" localSheetId="2">#REF!</definedName>
    <definedName name="___________MEt55">#REF!</definedName>
    <definedName name="___________Met63" localSheetId="2">#REF!</definedName>
    <definedName name="___________Met63">#REF!</definedName>
    <definedName name="___________ML21" localSheetId="2">#REF!</definedName>
    <definedName name="___________ML21">#REF!</definedName>
    <definedName name="___________ML210" localSheetId="2">#REF!</definedName>
    <definedName name="___________ML210">#REF!</definedName>
    <definedName name="___________ML211" localSheetId="2">#REF!</definedName>
    <definedName name="___________ML211">#REF!</definedName>
    <definedName name="___________ML212" localSheetId="2">#REF!</definedName>
    <definedName name="___________ML212">#REF!</definedName>
    <definedName name="___________ML213" localSheetId="2">#REF!</definedName>
    <definedName name="___________ML213">#REF!</definedName>
    <definedName name="___________ML214" localSheetId="2">#REF!</definedName>
    <definedName name="___________ML214">#REF!</definedName>
    <definedName name="___________ML215" localSheetId="2">#REF!</definedName>
    <definedName name="___________ML215">#REF!</definedName>
    <definedName name="___________ML216" localSheetId="2">#REF!</definedName>
    <definedName name="___________ML216">#REF!</definedName>
    <definedName name="___________ML217" localSheetId="2">#REF!</definedName>
    <definedName name="___________ML217">#REF!</definedName>
    <definedName name="___________ML218" localSheetId="2">#REF!</definedName>
    <definedName name="___________ML218">#REF!</definedName>
    <definedName name="___________ML219" localSheetId="2">#REF!</definedName>
    <definedName name="___________ML219">#REF!</definedName>
    <definedName name="___________ML22" localSheetId="2">#REF!</definedName>
    <definedName name="___________ML22">#REF!</definedName>
    <definedName name="___________ML220" localSheetId="2">#REF!</definedName>
    <definedName name="___________ML220">#REF!</definedName>
    <definedName name="___________ML221" localSheetId="2">#REF!</definedName>
    <definedName name="___________ML221">#REF!</definedName>
    <definedName name="___________ML222" localSheetId="2">#REF!</definedName>
    <definedName name="___________ML222">#REF!</definedName>
    <definedName name="___________ML223" localSheetId="2">#REF!</definedName>
    <definedName name="___________ML223">#REF!</definedName>
    <definedName name="___________ML224" localSheetId="2">#REF!</definedName>
    <definedName name="___________ML224">#REF!</definedName>
    <definedName name="___________ML23" localSheetId="2">#REF!</definedName>
    <definedName name="___________ML23">#REF!</definedName>
    <definedName name="___________ML24" localSheetId="2">#REF!</definedName>
    <definedName name="___________ML24">#REF!</definedName>
    <definedName name="___________ML25" localSheetId="2">#REF!</definedName>
    <definedName name="___________ML25">#REF!</definedName>
    <definedName name="___________ML26" localSheetId="2">#REF!</definedName>
    <definedName name="___________ML26">#REF!</definedName>
    <definedName name="___________ML27" localSheetId="2">#REF!</definedName>
    <definedName name="___________ML27">#REF!</definedName>
    <definedName name="___________ML28" localSheetId="2">#REF!</definedName>
    <definedName name="___________ML28">#REF!</definedName>
    <definedName name="___________ML29" localSheetId="2">#REF!</definedName>
    <definedName name="___________ML29">#REF!</definedName>
    <definedName name="___________ML31" localSheetId="2">#REF!</definedName>
    <definedName name="___________ML31">#REF!</definedName>
    <definedName name="___________ML310" localSheetId="2">#REF!</definedName>
    <definedName name="___________ML310">#REF!</definedName>
    <definedName name="___________ML311" localSheetId="2">#REF!</definedName>
    <definedName name="___________ML311">#REF!</definedName>
    <definedName name="___________ML312" localSheetId="2">#REF!</definedName>
    <definedName name="___________ML312">#REF!</definedName>
    <definedName name="___________ML313" localSheetId="2">#REF!</definedName>
    <definedName name="___________ML313">#REF!</definedName>
    <definedName name="___________ML314" localSheetId="2">#REF!</definedName>
    <definedName name="___________ML314">#REF!</definedName>
    <definedName name="___________ML315" localSheetId="2">#REF!</definedName>
    <definedName name="___________ML315">#REF!</definedName>
    <definedName name="___________ML316" localSheetId="2">#REF!</definedName>
    <definedName name="___________ML316">#REF!</definedName>
    <definedName name="___________ML317" localSheetId="2">#REF!</definedName>
    <definedName name="___________ML317">#REF!</definedName>
    <definedName name="___________ML318" localSheetId="2">#REF!</definedName>
    <definedName name="___________ML318">#REF!</definedName>
    <definedName name="___________ML319" localSheetId="2">#REF!</definedName>
    <definedName name="___________ML319">#REF!</definedName>
    <definedName name="___________ML32" localSheetId="2">#REF!</definedName>
    <definedName name="___________ML32">#REF!</definedName>
    <definedName name="___________ML320" localSheetId="2">#REF!</definedName>
    <definedName name="___________ML320">#REF!</definedName>
    <definedName name="___________ML321" localSheetId="2">#REF!</definedName>
    <definedName name="___________ML321">#REF!</definedName>
    <definedName name="___________ML322" localSheetId="2">#REF!</definedName>
    <definedName name="___________ML322">#REF!</definedName>
    <definedName name="___________ML323" localSheetId="2">#REF!</definedName>
    <definedName name="___________ML323">#REF!</definedName>
    <definedName name="___________ML324" localSheetId="2">#REF!</definedName>
    <definedName name="___________ML324">#REF!</definedName>
    <definedName name="___________ML33" localSheetId="2">#REF!</definedName>
    <definedName name="___________ML33">#REF!</definedName>
    <definedName name="___________ML34" localSheetId="2">#REF!</definedName>
    <definedName name="___________ML34">#REF!</definedName>
    <definedName name="___________ML35" localSheetId="2">#REF!</definedName>
    <definedName name="___________ML35">#REF!</definedName>
    <definedName name="___________ML36" localSheetId="2">#REF!</definedName>
    <definedName name="___________ML36">#REF!</definedName>
    <definedName name="___________ML37" localSheetId="2">#REF!</definedName>
    <definedName name="___________ML37">#REF!</definedName>
    <definedName name="___________ML38" localSheetId="2">#REF!</definedName>
    <definedName name="___________ML38">#REF!</definedName>
    <definedName name="___________ML39" localSheetId="2">#REF!</definedName>
    <definedName name="___________ML39">#REF!</definedName>
    <definedName name="___________ML7" localSheetId="2">#REF!</definedName>
    <definedName name="___________ML7">#REF!</definedName>
    <definedName name="___________ML8" localSheetId="2">#REF!</definedName>
    <definedName name="___________ML8">#REF!</definedName>
    <definedName name="___________ML9" localSheetId="2">#REF!</definedName>
    <definedName name="___________ML9">#REF!</definedName>
    <definedName name="___________mm1">[6]r!$F$4</definedName>
    <definedName name="___________mm1000" localSheetId="2">#REF!</definedName>
    <definedName name="___________mm1000">#REF!</definedName>
    <definedName name="___________mm11">[2]r!$F$4</definedName>
    <definedName name="___________mm111">[5]r!$F$4</definedName>
    <definedName name="___________mm600" localSheetId="2">#REF!</definedName>
    <definedName name="___________mm600">#REF!</definedName>
    <definedName name="___________mm800" localSheetId="2">#REF!</definedName>
    <definedName name="___________mm800">#REF!</definedName>
    <definedName name="___________PC1" localSheetId="2">#REF!</definedName>
    <definedName name="___________PC1">#REF!</definedName>
    <definedName name="___________PC10" localSheetId="2">#REF!</definedName>
    <definedName name="___________PC10">#REF!</definedName>
    <definedName name="___________PC11" localSheetId="2">#REF!</definedName>
    <definedName name="___________PC11">#REF!</definedName>
    <definedName name="___________PC12" localSheetId="2">#REF!</definedName>
    <definedName name="___________PC12">#REF!</definedName>
    <definedName name="___________PC13" localSheetId="2">#REF!</definedName>
    <definedName name="___________PC13">#REF!</definedName>
    <definedName name="___________PC14" localSheetId="2">#REF!</definedName>
    <definedName name="___________PC14">#REF!</definedName>
    <definedName name="___________PC15" localSheetId="2">#REF!</definedName>
    <definedName name="___________PC15">#REF!</definedName>
    <definedName name="___________PC16" localSheetId="2">#REF!</definedName>
    <definedName name="___________PC16">#REF!</definedName>
    <definedName name="___________PC17" localSheetId="2">#REF!</definedName>
    <definedName name="___________PC17">#REF!</definedName>
    <definedName name="___________PC18" localSheetId="2">#REF!</definedName>
    <definedName name="___________PC18">#REF!</definedName>
    <definedName name="___________PC19" localSheetId="2">#REF!</definedName>
    <definedName name="___________PC19">#REF!</definedName>
    <definedName name="___________pc2" localSheetId="2">#REF!</definedName>
    <definedName name="___________pc2">#REF!</definedName>
    <definedName name="___________PC21" localSheetId="2">#REF!</definedName>
    <definedName name="___________PC21">#REF!</definedName>
    <definedName name="___________PC22" localSheetId="2">#REF!</definedName>
    <definedName name="___________PC22">#REF!</definedName>
    <definedName name="___________PC23" localSheetId="2">#REF!</definedName>
    <definedName name="___________PC23">#REF!</definedName>
    <definedName name="___________PC24" localSheetId="2">#REF!</definedName>
    <definedName name="___________PC24">#REF!</definedName>
    <definedName name="___________PC3" localSheetId="2">#REF!</definedName>
    <definedName name="___________PC3">#REF!</definedName>
    <definedName name="___________PC4" localSheetId="2">#REF!</definedName>
    <definedName name="___________PC4">#REF!</definedName>
    <definedName name="___________PC5" localSheetId="2">#REF!</definedName>
    <definedName name="___________PC5">#REF!</definedName>
    <definedName name="___________PC6" localSheetId="2">#REF!</definedName>
    <definedName name="___________PC6">#REF!</definedName>
    <definedName name="___________pc600" localSheetId="2">#REF!</definedName>
    <definedName name="___________pc600">#REF!</definedName>
    <definedName name="___________PC7" localSheetId="2">#REF!</definedName>
    <definedName name="___________PC7">#REF!</definedName>
    <definedName name="___________PC8" localSheetId="2">#REF!</definedName>
    <definedName name="___________PC8">#REF!</definedName>
    <definedName name="___________PC9" localSheetId="2">#REF!</definedName>
    <definedName name="___________PC9">#REF!</definedName>
    <definedName name="___________pc900" localSheetId="2">#REF!</definedName>
    <definedName name="___________pc900">#REF!</definedName>
    <definedName name="___________pla4">[12]DATA_PRG!$H$269</definedName>
    <definedName name="___________pv2" localSheetId="2">#REF!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2">#REF!</definedName>
    <definedName name="___________var1">#REF!</definedName>
    <definedName name="___________var4" localSheetId="2">#REF!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2">#REF!</definedName>
    <definedName name="__________BSG100">#REF!</definedName>
    <definedName name="__________BSG150" localSheetId="2">#REF!</definedName>
    <definedName name="__________BSG150">#REF!</definedName>
    <definedName name="__________BSG5" localSheetId="2">#REF!</definedName>
    <definedName name="__________BSG5">#REF!</definedName>
    <definedName name="__________BSG75" localSheetId="2">#REF!</definedName>
    <definedName name="__________BSG75">#REF!</definedName>
    <definedName name="__________BTC1" localSheetId="2">#REF!</definedName>
    <definedName name="__________BTC1">#REF!</definedName>
    <definedName name="__________BTC10" localSheetId="2">#REF!</definedName>
    <definedName name="__________BTC10">#REF!</definedName>
    <definedName name="__________BTC11" localSheetId="2">#REF!</definedName>
    <definedName name="__________BTC11">#REF!</definedName>
    <definedName name="__________BTC12" localSheetId="2">#REF!</definedName>
    <definedName name="__________BTC12">#REF!</definedName>
    <definedName name="__________BTC13" localSheetId="2">#REF!</definedName>
    <definedName name="__________BTC13">#REF!</definedName>
    <definedName name="__________BTC14" localSheetId="2">#REF!</definedName>
    <definedName name="__________BTC14">#REF!</definedName>
    <definedName name="__________BTC15" localSheetId="2">#REF!</definedName>
    <definedName name="__________BTC15">#REF!</definedName>
    <definedName name="__________BTC16" localSheetId="2">#REF!</definedName>
    <definedName name="__________BTC16">#REF!</definedName>
    <definedName name="__________BTC17" localSheetId="2">#REF!</definedName>
    <definedName name="__________BTC17">#REF!</definedName>
    <definedName name="__________BTC18" localSheetId="2">#REF!</definedName>
    <definedName name="__________BTC18">#REF!</definedName>
    <definedName name="__________BTC19" localSheetId="2">#REF!</definedName>
    <definedName name="__________BTC19">#REF!</definedName>
    <definedName name="__________BTC2" localSheetId="2">#REF!</definedName>
    <definedName name="__________BTC2">#REF!</definedName>
    <definedName name="__________BTC20" localSheetId="2">#REF!</definedName>
    <definedName name="__________BTC20">#REF!</definedName>
    <definedName name="__________BTC21" localSheetId="2">#REF!</definedName>
    <definedName name="__________BTC21">#REF!</definedName>
    <definedName name="__________BTC22" localSheetId="2">#REF!</definedName>
    <definedName name="__________BTC22">#REF!</definedName>
    <definedName name="__________BTC23" localSheetId="2">#REF!</definedName>
    <definedName name="__________BTC23">#REF!</definedName>
    <definedName name="__________BTC24" localSheetId="2">#REF!</definedName>
    <definedName name="__________BTC24">#REF!</definedName>
    <definedName name="__________BTC3" localSheetId="2">#REF!</definedName>
    <definedName name="__________BTC3">#REF!</definedName>
    <definedName name="__________BTC4" localSheetId="2">#REF!</definedName>
    <definedName name="__________BTC4">#REF!</definedName>
    <definedName name="__________BTC5" localSheetId="2">#REF!</definedName>
    <definedName name="__________BTC5">#REF!</definedName>
    <definedName name="__________BTC6" localSheetId="2">#REF!</definedName>
    <definedName name="__________BTC6">#REF!</definedName>
    <definedName name="__________BTC7" localSheetId="2">#REF!</definedName>
    <definedName name="__________BTC7">#REF!</definedName>
    <definedName name="__________BTC8" localSheetId="2">#REF!</definedName>
    <definedName name="__________BTC8">#REF!</definedName>
    <definedName name="__________BTC9" localSheetId="2">#REF!</definedName>
    <definedName name="__________BTC9">#REF!</definedName>
    <definedName name="__________BTR1" localSheetId="2">#REF!</definedName>
    <definedName name="__________BTR1">#REF!</definedName>
    <definedName name="__________BTR10" localSheetId="2">#REF!</definedName>
    <definedName name="__________BTR10">#REF!</definedName>
    <definedName name="__________BTR11" localSheetId="2">#REF!</definedName>
    <definedName name="__________BTR11">#REF!</definedName>
    <definedName name="__________BTR12" localSheetId="2">#REF!</definedName>
    <definedName name="__________BTR12">#REF!</definedName>
    <definedName name="__________BTR13" localSheetId="2">#REF!</definedName>
    <definedName name="__________BTR13">#REF!</definedName>
    <definedName name="__________BTR14" localSheetId="2">#REF!</definedName>
    <definedName name="__________BTR14">#REF!</definedName>
    <definedName name="__________BTR15" localSheetId="2">#REF!</definedName>
    <definedName name="__________BTR15">#REF!</definedName>
    <definedName name="__________BTR16" localSheetId="2">#REF!</definedName>
    <definedName name="__________BTR16">#REF!</definedName>
    <definedName name="__________BTR17" localSheetId="2">#REF!</definedName>
    <definedName name="__________BTR17">#REF!</definedName>
    <definedName name="__________BTR18" localSheetId="2">#REF!</definedName>
    <definedName name="__________BTR18">#REF!</definedName>
    <definedName name="__________BTR19" localSheetId="2">#REF!</definedName>
    <definedName name="__________BTR19">#REF!</definedName>
    <definedName name="__________BTR2" localSheetId="2">#REF!</definedName>
    <definedName name="__________BTR2">#REF!</definedName>
    <definedName name="__________BTR20" localSheetId="2">#REF!</definedName>
    <definedName name="__________BTR20">#REF!</definedName>
    <definedName name="__________BTR21" localSheetId="2">#REF!</definedName>
    <definedName name="__________BTR21">#REF!</definedName>
    <definedName name="__________BTR22" localSheetId="2">#REF!</definedName>
    <definedName name="__________BTR22">#REF!</definedName>
    <definedName name="__________BTR23" localSheetId="2">#REF!</definedName>
    <definedName name="__________BTR23">#REF!</definedName>
    <definedName name="__________BTR24" localSheetId="2">#REF!</definedName>
    <definedName name="__________BTR24">#REF!</definedName>
    <definedName name="__________BTR3" localSheetId="2">#REF!</definedName>
    <definedName name="__________BTR3">#REF!</definedName>
    <definedName name="__________BTR4" localSheetId="2">#REF!</definedName>
    <definedName name="__________BTR4">#REF!</definedName>
    <definedName name="__________BTR5" localSheetId="2">#REF!</definedName>
    <definedName name="__________BTR5">#REF!</definedName>
    <definedName name="__________BTR6" localSheetId="2">#REF!</definedName>
    <definedName name="__________BTR6">#REF!</definedName>
    <definedName name="__________BTR7" localSheetId="2">#REF!</definedName>
    <definedName name="__________BTR7">#REF!</definedName>
    <definedName name="__________BTR8" localSheetId="2">#REF!</definedName>
    <definedName name="__________BTR8">#REF!</definedName>
    <definedName name="__________BTR9" localSheetId="2">#REF!</definedName>
    <definedName name="__________BTR9">#REF!</definedName>
    <definedName name="__________BTS1" localSheetId="2">#REF!</definedName>
    <definedName name="__________BTS1">#REF!</definedName>
    <definedName name="__________BTS10" localSheetId="2">#REF!</definedName>
    <definedName name="__________BTS10">#REF!</definedName>
    <definedName name="__________BTS11" localSheetId="2">#REF!</definedName>
    <definedName name="__________BTS11">#REF!</definedName>
    <definedName name="__________BTS12" localSheetId="2">#REF!</definedName>
    <definedName name="__________BTS12">#REF!</definedName>
    <definedName name="__________BTS13" localSheetId="2">#REF!</definedName>
    <definedName name="__________BTS13">#REF!</definedName>
    <definedName name="__________BTS14" localSheetId="2">#REF!</definedName>
    <definedName name="__________BTS14">#REF!</definedName>
    <definedName name="__________BTS15" localSheetId="2">#REF!</definedName>
    <definedName name="__________BTS15">#REF!</definedName>
    <definedName name="__________BTS16" localSheetId="2">#REF!</definedName>
    <definedName name="__________BTS16">#REF!</definedName>
    <definedName name="__________BTS17" localSheetId="2">#REF!</definedName>
    <definedName name="__________BTS17">#REF!</definedName>
    <definedName name="__________BTS18" localSheetId="2">#REF!</definedName>
    <definedName name="__________BTS18">#REF!</definedName>
    <definedName name="__________BTS19" localSheetId="2">#REF!</definedName>
    <definedName name="__________BTS19">#REF!</definedName>
    <definedName name="__________BTS2" localSheetId="2">#REF!</definedName>
    <definedName name="__________BTS2">#REF!</definedName>
    <definedName name="__________BTS20" localSheetId="2">#REF!</definedName>
    <definedName name="__________BTS20">#REF!</definedName>
    <definedName name="__________BTS21" localSheetId="2">#REF!</definedName>
    <definedName name="__________BTS21">#REF!</definedName>
    <definedName name="__________BTS22" localSheetId="2">#REF!</definedName>
    <definedName name="__________BTS22">#REF!</definedName>
    <definedName name="__________BTS23" localSheetId="2">#REF!</definedName>
    <definedName name="__________BTS23">#REF!</definedName>
    <definedName name="__________BTS24" localSheetId="2">#REF!</definedName>
    <definedName name="__________BTS24">#REF!</definedName>
    <definedName name="__________BTS3" localSheetId="2">#REF!</definedName>
    <definedName name="__________BTS3">#REF!</definedName>
    <definedName name="__________BTS4" localSheetId="2">#REF!</definedName>
    <definedName name="__________BTS4">#REF!</definedName>
    <definedName name="__________BTS5" localSheetId="2">#REF!</definedName>
    <definedName name="__________BTS5">#REF!</definedName>
    <definedName name="__________BTS6" localSheetId="2">#REF!</definedName>
    <definedName name="__________BTS6">#REF!</definedName>
    <definedName name="__________BTS7" localSheetId="2">#REF!</definedName>
    <definedName name="__________BTS7">#REF!</definedName>
    <definedName name="__________BTS8" localSheetId="2">#REF!</definedName>
    <definedName name="__________BTS8">#REF!</definedName>
    <definedName name="__________BTS9" localSheetId="2">#REF!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2">[18]Data!#REF!</definedName>
    <definedName name="__________G120907">[18]Data!#REF!</definedName>
    <definedName name="__________GBS110" localSheetId="2">#REF!</definedName>
    <definedName name="__________GBS110">#REF!</definedName>
    <definedName name="__________GBS111" localSheetId="2">#REF!</definedName>
    <definedName name="__________GBS111">#REF!</definedName>
    <definedName name="__________GBS112" localSheetId="2">#REF!</definedName>
    <definedName name="__________GBS112">#REF!</definedName>
    <definedName name="__________GBS113" localSheetId="2">#REF!</definedName>
    <definedName name="__________GBS113">#REF!</definedName>
    <definedName name="__________GBS114" localSheetId="2">#REF!</definedName>
    <definedName name="__________GBS114">#REF!</definedName>
    <definedName name="__________GBS115" localSheetId="2">#REF!</definedName>
    <definedName name="__________GBS115">#REF!</definedName>
    <definedName name="__________GBS116" localSheetId="2">#REF!</definedName>
    <definedName name="__________GBS116">#REF!</definedName>
    <definedName name="__________GBS117" localSheetId="2">#REF!</definedName>
    <definedName name="__________GBS117">#REF!</definedName>
    <definedName name="__________GBS118" localSheetId="2">#REF!</definedName>
    <definedName name="__________GBS118">#REF!</definedName>
    <definedName name="__________GBS119" localSheetId="2">#REF!</definedName>
    <definedName name="__________GBS119">#REF!</definedName>
    <definedName name="__________GBS12" localSheetId="2">#REF!</definedName>
    <definedName name="__________GBS12">#REF!</definedName>
    <definedName name="__________GBS120" localSheetId="2">#REF!</definedName>
    <definedName name="__________GBS120">#REF!</definedName>
    <definedName name="__________GBS121" localSheetId="2">#REF!</definedName>
    <definedName name="__________GBS121">#REF!</definedName>
    <definedName name="__________GBS122" localSheetId="2">#REF!</definedName>
    <definedName name="__________GBS122">#REF!</definedName>
    <definedName name="__________GBS123" localSheetId="2">#REF!</definedName>
    <definedName name="__________GBS123">#REF!</definedName>
    <definedName name="__________GBS124" localSheetId="2">#REF!</definedName>
    <definedName name="__________GBS124">#REF!</definedName>
    <definedName name="__________GBS13" localSheetId="2">#REF!</definedName>
    <definedName name="__________GBS13">#REF!</definedName>
    <definedName name="__________GBS14" localSheetId="2">#REF!</definedName>
    <definedName name="__________GBS14">#REF!</definedName>
    <definedName name="__________GBS15" localSheetId="2">#REF!</definedName>
    <definedName name="__________GBS15">#REF!</definedName>
    <definedName name="__________GBS16" localSheetId="2">#REF!</definedName>
    <definedName name="__________GBS16">#REF!</definedName>
    <definedName name="__________GBS17" localSheetId="2">#REF!</definedName>
    <definedName name="__________GBS17">#REF!</definedName>
    <definedName name="__________GBS18" localSheetId="2">#REF!</definedName>
    <definedName name="__________GBS18">#REF!</definedName>
    <definedName name="__________GBS19" localSheetId="2">#REF!</definedName>
    <definedName name="__________GBS19">#REF!</definedName>
    <definedName name="__________GBS21" localSheetId="2">#REF!</definedName>
    <definedName name="__________GBS21">#REF!</definedName>
    <definedName name="__________GBS210" localSheetId="2">#REF!</definedName>
    <definedName name="__________GBS210">#REF!</definedName>
    <definedName name="__________GBS211" localSheetId="2">#REF!</definedName>
    <definedName name="__________GBS211">#REF!</definedName>
    <definedName name="__________GBS212" localSheetId="2">#REF!</definedName>
    <definedName name="__________GBS212">#REF!</definedName>
    <definedName name="__________GBS213" localSheetId="2">#REF!</definedName>
    <definedName name="__________GBS213">#REF!</definedName>
    <definedName name="__________GBS214" localSheetId="2">#REF!</definedName>
    <definedName name="__________GBS214">#REF!</definedName>
    <definedName name="__________GBS215" localSheetId="2">#REF!</definedName>
    <definedName name="__________GBS215">#REF!</definedName>
    <definedName name="__________GBS216" localSheetId="2">#REF!</definedName>
    <definedName name="__________GBS216">#REF!</definedName>
    <definedName name="__________GBS217" localSheetId="2">#REF!</definedName>
    <definedName name="__________GBS217">#REF!</definedName>
    <definedName name="__________GBS218" localSheetId="2">#REF!</definedName>
    <definedName name="__________GBS218">#REF!</definedName>
    <definedName name="__________GBS219" localSheetId="2">#REF!</definedName>
    <definedName name="__________GBS219">#REF!</definedName>
    <definedName name="__________GBS22" localSheetId="2">#REF!</definedName>
    <definedName name="__________GBS22">#REF!</definedName>
    <definedName name="__________GBS220" localSheetId="2">#REF!</definedName>
    <definedName name="__________GBS220">#REF!</definedName>
    <definedName name="__________GBS221" localSheetId="2">#REF!</definedName>
    <definedName name="__________GBS221">#REF!</definedName>
    <definedName name="__________GBS222" localSheetId="2">#REF!</definedName>
    <definedName name="__________GBS222">#REF!</definedName>
    <definedName name="__________GBS223" localSheetId="2">#REF!</definedName>
    <definedName name="__________GBS223">#REF!</definedName>
    <definedName name="__________GBS224" localSheetId="2">#REF!</definedName>
    <definedName name="__________GBS224">#REF!</definedName>
    <definedName name="__________GBS23" localSheetId="2">#REF!</definedName>
    <definedName name="__________GBS23">#REF!</definedName>
    <definedName name="__________GBS24" localSheetId="2">#REF!</definedName>
    <definedName name="__________GBS24">#REF!</definedName>
    <definedName name="__________GBS25" localSheetId="2">#REF!</definedName>
    <definedName name="__________GBS25">#REF!</definedName>
    <definedName name="__________GBS26" localSheetId="2">#REF!</definedName>
    <definedName name="__________GBS26">#REF!</definedName>
    <definedName name="__________GBS27" localSheetId="2">#REF!</definedName>
    <definedName name="__________GBS27">#REF!</definedName>
    <definedName name="__________GBS28" localSheetId="2">#REF!</definedName>
    <definedName name="__________GBS28">#REF!</definedName>
    <definedName name="__________GBS29" localSheetId="2">#REF!</definedName>
    <definedName name="__________GBS29">#REF!</definedName>
    <definedName name="__________imp1">[11]DATA_PRG!$H$245</definedName>
    <definedName name="__________l1">[3]leads!$A$3:$E$108</definedName>
    <definedName name="__________l12" localSheetId="2">#REF!</definedName>
    <definedName name="__________l12">#REF!</definedName>
    <definedName name="__________l2">[2]r!$F$29</definedName>
    <definedName name="__________l3" localSheetId="2">#REF!</definedName>
    <definedName name="__________l3">#REF!</definedName>
    <definedName name="__________l4">[4]Sheet1!$W$2:$Y$103</definedName>
    <definedName name="__________l5" localSheetId="2">#REF!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2">#REF!</definedName>
    <definedName name="__________lj600">#REF!</definedName>
    <definedName name="__________lj900" localSheetId="2">#REF!</definedName>
    <definedName name="__________lj900">#REF!</definedName>
    <definedName name="__________LL3" localSheetId="2">#REF!</definedName>
    <definedName name="__________LL3">#REF!</definedName>
    <definedName name="__________LSO24" localSheetId="2">[10]Lead!#REF!</definedName>
    <definedName name="__________LSO24">[10]Lead!#REF!</definedName>
    <definedName name="__________Met45" localSheetId="2">#REF!</definedName>
    <definedName name="__________Met45">#REF!</definedName>
    <definedName name="__________MEt55" localSheetId="2">#REF!</definedName>
    <definedName name="__________MEt55">#REF!</definedName>
    <definedName name="__________Met63" localSheetId="2">#REF!</definedName>
    <definedName name="__________Met63">#REF!</definedName>
    <definedName name="__________ML21" localSheetId="2">#REF!</definedName>
    <definedName name="__________ML21">#REF!</definedName>
    <definedName name="__________ML210" localSheetId="2">#REF!</definedName>
    <definedName name="__________ML210">#REF!</definedName>
    <definedName name="__________ML211" localSheetId="2">#REF!</definedName>
    <definedName name="__________ML211">#REF!</definedName>
    <definedName name="__________ML212" localSheetId="2">#REF!</definedName>
    <definedName name="__________ML212">#REF!</definedName>
    <definedName name="__________ML213" localSheetId="2">#REF!</definedName>
    <definedName name="__________ML213">#REF!</definedName>
    <definedName name="__________ML214" localSheetId="2">#REF!</definedName>
    <definedName name="__________ML214">#REF!</definedName>
    <definedName name="__________ML215" localSheetId="2">#REF!</definedName>
    <definedName name="__________ML215">#REF!</definedName>
    <definedName name="__________ML216" localSheetId="2">#REF!</definedName>
    <definedName name="__________ML216">#REF!</definedName>
    <definedName name="__________ML217" localSheetId="2">#REF!</definedName>
    <definedName name="__________ML217">#REF!</definedName>
    <definedName name="__________ML218" localSheetId="2">#REF!</definedName>
    <definedName name="__________ML218">#REF!</definedName>
    <definedName name="__________ML219" localSheetId="2">#REF!</definedName>
    <definedName name="__________ML219">#REF!</definedName>
    <definedName name="__________ML22" localSheetId="2">#REF!</definedName>
    <definedName name="__________ML22">#REF!</definedName>
    <definedName name="__________ML220" localSheetId="2">#REF!</definedName>
    <definedName name="__________ML220">#REF!</definedName>
    <definedName name="__________ML221" localSheetId="2">#REF!</definedName>
    <definedName name="__________ML221">#REF!</definedName>
    <definedName name="__________ML222" localSheetId="2">#REF!</definedName>
    <definedName name="__________ML222">#REF!</definedName>
    <definedName name="__________ML223" localSheetId="2">#REF!</definedName>
    <definedName name="__________ML223">#REF!</definedName>
    <definedName name="__________ML224" localSheetId="2">#REF!</definedName>
    <definedName name="__________ML224">#REF!</definedName>
    <definedName name="__________ML23" localSheetId="2">#REF!</definedName>
    <definedName name="__________ML23">#REF!</definedName>
    <definedName name="__________ML24" localSheetId="2">#REF!</definedName>
    <definedName name="__________ML24">#REF!</definedName>
    <definedName name="__________ML25" localSheetId="2">#REF!</definedName>
    <definedName name="__________ML25">#REF!</definedName>
    <definedName name="__________ML26" localSheetId="2">#REF!</definedName>
    <definedName name="__________ML26">#REF!</definedName>
    <definedName name="__________ML27" localSheetId="2">#REF!</definedName>
    <definedName name="__________ML27">#REF!</definedName>
    <definedName name="__________ML28" localSheetId="2">#REF!</definedName>
    <definedName name="__________ML28">#REF!</definedName>
    <definedName name="__________ML29" localSheetId="2">#REF!</definedName>
    <definedName name="__________ML29">#REF!</definedName>
    <definedName name="__________ML31" localSheetId="2">#REF!</definedName>
    <definedName name="__________ML31">#REF!</definedName>
    <definedName name="__________ML310" localSheetId="2">#REF!</definedName>
    <definedName name="__________ML310">#REF!</definedName>
    <definedName name="__________ML311" localSheetId="2">#REF!</definedName>
    <definedName name="__________ML311">#REF!</definedName>
    <definedName name="__________ML312" localSheetId="2">#REF!</definedName>
    <definedName name="__________ML312">#REF!</definedName>
    <definedName name="__________ML313" localSheetId="2">#REF!</definedName>
    <definedName name="__________ML313">#REF!</definedName>
    <definedName name="__________ML314" localSheetId="2">#REF!</definedName>
    <definedName name="__________ML314">#REF!</definedName>
    <definedName name="__________ML315" localSheetId="2">#REF!</definedName>
    <definedName name="__________ML315">#REF!</definedName>
    <definedName name="__________ML316" localSheetId="2">#REF!</definedName>
    <definedName name="__________ML316">#REF!</definedName>
    <definedName name="__________ML317" localSheetId="2">#REF!</definedName>
    <definedName name="__________ML317">#REF!</definedName>
    <definedName name="__________ML318" localSheetId="2">#REF!</definedName>
    <definedName name="__________ML318">#REF!</definedName>
    <definedName name="__________ML319" localSheetId="2">#REF!</definedName>
    <definedName name="__________ML319">#REF!</definedName>
    <definedName name="__________ML32" localSheetId="2">#REF!</definedName>
    <definedName name="__________ML32">#REF!</definedName>
    <definedName name="__________ML320" localSheetId="2">#REF!</definedName>
    <definedName name="__________ML320">#REF!</definedName>
    <definedName name="__________ML321" localSheetId="2">#REF!</definedName>
    <definedName name="__________ML321">#REF!</definedName>
    <definedName name="__________ML322" localSheetId="2">#REF!</definedName>
    <definedName name="__________ML322">#REF!</definedName>
    <definedName name="__________ML323" localSheetId="2">#REF!</definedName>
    <definedName name="__________ML323">#REF!</definedName>
    <definedName name="__________ML324" localSheetId="2">#REF!</definedName>
    <definedName name="__________ML324">#REF!</definedName>
    <definedName name="__________ML33" localSheetId="2">#REF!</definedName>
    <definedName name="__________ML33">#REF!</definedName>
    <definedName name="__________ML34" localSheetId="2">#REF!</definedName>
    <definedName name="__________ML34">#REF!</definedName>
    <definedName name="__________ML35" localSheetId="2">#REF!</definedName>
    <definedName name="__________ML35">#REF!</definedName>
    <definedName name="__________ML36" localSheetId="2">#REF!</definedName>
    <definedName name="__________ML36">#REF!</definedName>
    <definedName name="__________ML37" localSheetId="2">#REF!</definedName>
    <definedName name="__________ML37">#REF!</definedName>
    <definedName name="__________ML38" localSheetId="2">#REF!</definedName>
    <definedName name="__________ML38">#REF!</definedName>
    <definedName name="__________ML39" localSheetId="2">#REF!</definedName>
    <definedName name="__________ML39">#REF!</definedName>
    <definedName name="__________ML7" localSheetId="2">#REF!</definedName>
    <definedName name="__________ML7">#REF!</definedName>
    <definedName name="__________ML8" localSheetId="2">#REF!</definedName>
    <definedName name="__________ML8">#REF!</definedName>
    <definedName name="__________ML9" localSheetId="2">#REF!</definedName>
    <definedName name="__________ML9">#REF!</definedName>
    <definedName name="__________mm1">[6]r!$F$4</definedName>
    <definedName name="__________mm1000" localSheetId="2">#REF!</definedName>
    <definedName name="__________mm1000">#REF!</definedName>
    <definedName name="__________mm11">[2]r!$F$4</definedName>
    <definedName name="__________mm111">[5]r!$F$4</definedName>
    <definedName name="__________mm600" localSheetId="2">#REF!</definedName>
    <definedName name="__________mm600">#REF!</definedName>
    <definedName name="__________mm800" localSheetId="2">#REF!</definedName>
    <definedName name="__________mm800">#REF!</definedName>
    <definedName name="__________PC1" localSheetId="2">#REF!</definedName>
    <definedName name="__________PC1">#REF!</definedName>
    <definedName name="__________PC10" localSheetId="2">#REF!</definedName>
    <definedName name="__________PC10">#REF!</definedName>
    <definedName name="__________PC11" localSheetId="2">#REF!</definedName>
    <definedName name="__________PC11">#REF!</definedName>
    <definedName name="__________PC12" localSheetId="2">#REF!</definedName>
    <definedName name="__________PC12">#REF!</definedName>
    <definedName name="__________PC13" localSheetId="2">#REF!</definedName>
    <definedName name="__________PC13">#REF!</definedName>
    <definedName name="__________PC14" localSheetId="2">#REF!</definedName>
    <definedName name="__________PC14">#REF!</definedName>
    <definedName name="__________PC15" localSheetId="2">#REF!</definedName>
    <definedName name="__________PC15">#REF!</definedName>
    <definedName name="__________PC16" localSheetId="2">#REF!</definedName>
    <definedName name="__________PC16">#REF!</definedName>
    <definedName name="__________PC17" localSheetId="2">#REF!</definedName>
    <definedName name="__________PC17">#REF!</definedName>
    <definedName name="__________PC18" localSheetId="2">#REF!</definedName>
    <definedName name="__________PC18">#REF!</definedName>
    <definedName name="__________PC19" localSheetId="2">#REF!</definedName>
    <definedName name="__________PC19">#REF!</definedName>
    <definedName name="__________pc2" localSheetId="2">#REF!</definedName>
    <definedName name="__________pc2">#REF!</definedName>
    <definedName name="__________PC21" localSheetId="2">#REF!</definedName>
    <definedName name="__________PC21">#REF!</definedName>
    <definedName name="__________PC22" localSheetId="2">#REF!</definedName>
    <definedName name="__________PC22">#REF!</definedName>
    <definedName name="__________PC23" localSheetId="2">#REF!</definedName>
    <definedName name="__________PC23">#REF!</definedName>
    <definedName name="__________PC24" localSheetId="2">#REF!</definedName>
    <definedName name="__________PC24">#REF!</definedName>
    <definedName name="__________PC3" localSheetId="2">#REF!</definedName>
    <definedName name="__________PC3">#REF!</definedName>
    <definedName name="__________PC4" localSheetId="2">#REF!</definedName>
    <definedName name="__________PC4">#REF!</definedName>
    <definedName name="__________PC5" localSheetId="2">#REF!</definedName>
    <definedName name="__________PC5">#REF!</definedName>
    <definedName name="__________PC6" localSheetId="2">#REF!</definedName>
    <definedName name="__________PC6">#REF!</definedName>
    <definedName name="__________pc600" localSheetId="2">#REF!</definedName>
    <definedName name="__________pc600">#REF!</definedName>
    <definedName name="__________PC7" localSheetId="2">#REF!</definedName>
    <definedName name="__________PC7">#REF!</definedName>
    <definedName name="__________PC8" localSheetId="2">#REF!</definedName>
    <definedName name="__________PC8">#REF!</definedName>
    <definedName name="__________PC9" localSheetId="2">#REF!</definedName>
    <definedName name="__________PC9">#REF!</definedName>
    <definedName name="__________pc900" localSheetId="2">#REF!</definedName>
    <definedName name="__________pc900">#REF!</definedName>
    <definedName name="__________pla4">[12]DATA_PRG!$H$269</definedName>
    <definedName name="__________pv2" localSheetId="2">#REF!</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2">#REF!</definedName>
    <definedName name="__________var1">#REF!</definedName>
    <definedName name="__________var4" localSheetId="2">#REF!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 localSheetId="2">#REF!</definedName>
    <definedName name="_________l12">#REF!</definedName>
    <definedName name="_________l2">[2]r!$F$29</definedName>
    <definedName name="_________l3" localSheetId="2">#REF!</definedName>
    <definedName name="_________l3">#REF!</definedName>
    <definedName name="_________l4">[4]Sheet1!$W$2:$Y$103</definedName>
    <definedName name="_________l5" localSheetId="2">#REF!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 localSheetId="2">#REF!</definedName>
    <definedName name="_________Met45">#REF!</definedName>
    <definedName name="_________MEt55" localSheetId="2">#REF!</definedName>
    <definedName name="_________MEt55">#REF!</definedName>
    <definedName name="_________Met63" localSheetId="2">#REF!</definedName>
    <definedName name="_________Met63">#REF!</definedName>
    <definedName name="_________mm1">[6]r!$F$4</definedName>
    <definedName name="_________mm1000" localSheetId="2">#REF!</definedName>
    <definedName name="_________mm1000">#REF!</definedName>
    <definedName name="_________mm11">[2]r!$F$4</definedName>
    <definedName name="_________mm111">[5]r!$F$4</definedName>
    <definedName name="_________mm600" localSheetId="2">#REF!</definedName>
    <definedName name="_________mm600">#REF!</definedName>
    <definedName name="_________mm800" localSheetId="2">#REF!</definedName>
    <definedName name="_________mm800">#REF!</definedName>
    <definedName name="_________pc2" localSheetId="2">#REF!</definedName>
    <definedName name="_________pc2">#REF!</definedName>
    <definedName name="_________pla4">[12]DATA_PRG!$H$269</definedName>
    <definedName name="_________pv2" localSheetId="2">#REF!</definedName>
    <definedName name="_________pv2">#REF!</definedName>
    <definedName name="_________rr3">[7]v!$A$2:$E$51</definedName>
    <definedName name="_________rrr1">[7]r!$B$1:$I$145</definedName>
    <definedName name="_________RT5565" localSheetId="2">#REF!</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2">#REF!</definedName>
    <definedName name="_________var1">#REF!</definedName>
    <definedName name="_________var4" localSheetId="2">#REF!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2">[21]Data!#REF!</definedName>
    <definedName name="________G120907">[21]Data!#REF!</definedName>
    <definedName name="________imp1">[11]DATA_PRG!$H$245</definedName>
    <definedName name="________l1">[3]leads!$A$3:$E$108</definedName>
    <definedName name="________l12" localSheetId="2">#REF!</definedName>
    <definedName name="________l12">#REF!</definedName>
    <definedName name="________l2">[2]r!$F$29</definedName>
    <definedName name="________l3" localSheetId="2">#REF!</definedName>
    <definedName name="________l3">#REF!</definedName>
    <definedName name="________l4">[4]Sheet1!$W$2:$Y$103</definedName>
    <definedName name="________l5" localSheetId="2">#REF!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 localSheetId="2">#REF!</definedName>
    <definedName name="________pc2">#REF!</definedName>
    <definedName name="________pla4">[12]DATA_PRG!$H$269</definedName>
    <definedName name="________pv2" localSheetId="2">#REF!</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2">#REF!</definedName>
    <definedName name="________var1">#REF!</definedName>
    <definedName name="________var4" localSheetId="2">#REF!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 localSheetId="2">[21]Data!#REF!</definedName>
    <definedName name="_______G120907">[21]Data!#REF!</definedName>
    <definedName name="_______imp1">[11]DATA_PRG!$H$245</definedName>
    <definedName name="_______l1">[3]leads!$A$3:$E$108</definedName>
    <definedName name="_______l12" localSheetId="2">#REF!</definedName>
    <definedName name="_______l12">#REF!</definedName>
    <definedName name="_______l2">[2]r!$F$29</definedName>
    <definedName name="_______l3" localSheetId="2">#REF!</definedName>
    <definedName name="_______l3">#REF!</definedName>
    <definedName name="_______l4">[4]Sheet1!$W$2:$Y$103</definedName>
    <definedName name="_______l5" localSheetId="2">#REF!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 localSheetId="2">#REF!</definedName>
    <definedName name="_______MA1">#REF!</definedName>
    <definedName name="_______mm1">[6]r!$F$4</definedName>
    <definedName name="_______mm11">[2]r!$F$4</definedName>
    <definedName name="_______mm111">[5]r!$F$4</definedName>
    <definedName name="_______pc2" localSheetId="2">#REF!</definedName>
    <definedName name="_______pc2">#REF!</definedName>
    <definedName name="_______pla4">[12]DATA_PRG!$H$269</definedName>
    <definedName name="_______pv2" localSheetId="2">#REF!</definedName>
    <definedName name="_______pv2">#REF!</definedName>
    <definedName name="_______rr3">[7]v!$A$2:$E$51</definedName>
    <definedName name="_______rrr1">[7]r!$B$1:$I$145</definedName>
    <definedName name="_______RT5565" localSheetId="2">#REF!</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2">#REF!</definedName>
    <definedName name="_______var1">#REF!</definedName>
    <definedName name="_______var4" localSheetId="2">#REF!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 localSheetId="2">#REF!</definedName>
    <definedName name="______er1">#REF!</definedName>
    <definedName name="______G120907" localSheetId="2">[22]Data!#REF!</definedName>
    <definedName name="______G120907">[22]Data!#REF!</definedName>
    <definedName name="______imp1">[11]DATA_PRG!$H$245</definedName>
    <definedName name="______l1">[3]leads!$A$3:$E$108</definedName>
    <definedName name="______l12" localSheetId="2">#REF!</definedName>
    <definedName name="______l12">#REF!</definedName>
    <definedName name="______l2">[2]r!$F$29</definedName>
    <definedName name="______l3" localSheetId="2">#REF!</definedName>
    <definedName name="______l3">#REF!</definedName>
    <definedName name="______l4">[4]Sheet1!$W$2:$Y$103</definedName>
    <definedName name="______l5" localSheetId="2">#REF!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 localSheetId="2">'[23]Lead statement'!#REF!</definedName>
    <definedName name="______me12">'[23]Lead statement'!#REF!</definedName>
    <definedName name="______mm1">[6]r!$F$4</definedName>
    <definedName name="______mm11">[2]r!$F$4</definedName>
    <definedName name="______mm111">[5]r!$F$4</definedName>
    <definedName name="______pc2" localSheetId="2">#REF!</definedName>
    <definedName name="______pc2">#REF!</definedName>
    <definedName name="______pla4">[12]DATA_PRG!$H$269</definedName>
    <definedName name="______pv2" localSheetId="2">#REF!</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2">#REF!</definedName>
    <definedName name="______var1">#REF!</definedName>
    <definedName name="______var4" localSheetId="2">#REF!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2">#REF!</definedName>
    <definedName name="_____12">#REF!</definedName>
    <definedName name="_____bla1">[1]leads!$H$7</definedName>
    <definedName name="_____BSG100" localSheetId="2">#REF!</definedName>
    <definedName name="_____BSG100">#REF!</definedName>
    <definedName name="_____BSG150" localSheetId="2">#REF!</definedName>
    <definedName name="_____BSG150">#REF!</definedName>
    <definedName name="_____BSG5" localSheetId="2">#REF!</definedName>
    <definedName name="_____BSG5">#REF!</definedName>
    <definedName name="_____BSG75" localSheetId="2">#REF!</definedName>
    <definedName name="_____BSG75">#REF!</definedName>
    <definedName name="_____BTC1" localSheetId="2">#REF!</definedName>
    <definedName name="_____BTC1">#REF!</definedName>
    <definedName name="_____BTC10" localSheetId="2">#REF!</definedName>
    <definedName name="_____BTC10">#REF!</definedName>
    <definedName name="_____BTC11" localSheetId="2">#REF!</definedName>
    <definedName name="_____BTC11">#REF!</definedName>
    <definedName name="_____BTC12" localSheetId="2">#REF!</definedName>
    <definedName name="_____BTC12">#REF!</definedName>
    <definedName name="_____BTC13" localSheetId="2">#REF!</definedName>
    <definedName name="_____BTC13">#REF!</definedName>
    <definedName name="_____BTC14" localSheetId="2">#REF!</definedName>
    <definedName name="_____BTC14">#REF!</definedName>
    <definedName name="_____BTC15" localSheetId="2">#REF!</definedName>
    <definedName name="_____BTC15">#REF!</definedName>
    <definedName name="_____BTC16" localSheetId="2">#REF!</definedName>
    <definedName name="_____BTC16">#REF!</definedName>
    <definedName name="_____BTC17" localSheetId="2">#REF!</definedName>
    <definedName name="_____BTC17">#REF!</definedName>
    <definedName name="_____BTC18" localSheetId="2">#REF!</definedName>
    <definedName name="_____BTC18">#REF!</definedName>
    <definedName name="_____BTC19" localSheetId="2">#REF!</definedName>
    <definedName name="_____BTC19">#REF!</definedName>
    <definedName name="_____BTC2" localSheetId="2">#REF!</definedName>
    <definedName name="_____BTC2">#REF!</definedName>
    <definedName name="_____BTC20" localSheetId="2">#REF!</definedName>
    <definedName name="_____BTC20">#REF!</definedName>
    <definedName name="_____BTC21" localSheetId="2">#REF!</definedName>
    <definedName name="_____BTC21">#REF!</definedName>
    <definedName name="_____BTC22" localSheetId="2">#REF!</definedName>
    <definedName name="_____BTC22">#REF!</definedName>
    <definedName name="_____BTC23" localSheetId="2">#REF!</definedName>
    <definedName name="_____BTC23">#REF!</definedName>
    <definedName name="_____BTC24" localSheetId="2">#REF!</definedName>
    <definedName name="_____BTC24">#REF!</definedName>
    <definedName name="_____BTC3" localSheetId="2">#REF!</definedName>
    <definedName name="_____BTC3">#REF!</definedName>
    <definedName name="_____BTC4" localSheetId="2">#REF!</definedName>
    <definedName name="_____BTC4">#REF!</definedName>
    <definedName name="_____BTC5" localSheetId="2">#REF!</definedName>
    <definedName name="_____BTC5">#REF!</definedName>
    <definedName name="_____BTC6" localSheetId="2">#REF!</definedName>
    <definedName name="_____BTC6">#REF!</definedName>
    <definedName name="_____BTC7" localSheetId="2">#REF!</definedName>
    <definedName name="_____BTC7">#REF!</definedName>
    <definedName name="_____BTC8" localSheetId="2">#REF!</definedName>
    <definedName name="_____BTC8">#REF!</definedName>
    <definedName name="_____BTC9" localSheetId="2">#REF!</definedName>
    <definedName name="_____BTC9">#REF!</definedName>
    <definedName name="_____BTR1" localSheetId="2">#REF!</definedName>
    <definedName name="_____BTR1">#REF!</definedName>
    <definedName name="_____BTR10" localSheetId="2">#REF!</definedName>
    <definedName name="_____BTR10">#REF!</definedName>
    <definedName name="_____BTR11" localSheetId="2">#REF!</definedName>
    <definedName name="_____BTR11">#REF!</definedName>
    <definedName name="_____BTR12" localSheetId="2">#REF!</definedName>
    <definedName name="_____BTR12">#REF!</definedName>
    <definedName name="_____BTR13" localSheetId="2">#REF!</definedName>
    <definedName name="_____BTR13">#REF!</definedName>
    <definedName name="_____BTR14" localSheetId="2">#REF!</definedName>
    <definedName name="_____BTR14">#REF!</definedName>
    <definedName name="_____BTR15" localSheetId="2">#REF!</definedName>
    <definedName name="_____BTR15">#REF!</definedName>
    <definedName name="_____BTR16" localSheetId="2">#REF!</definedName>
    <definedName name="_____BTR16">#REF!</definedName>
    <definedName name="_____BTR17" localSheetId="2">#REF!</definedName>
    <definedName name="_____BTR17">#REF!</definedName>
    <definedName name="_____BTR18" localSheetId="2">#REF!</definedName>
    <definedName name="_____BTR18">#REF!</definedName>
    <definedName name="_____BTR19" localSheetId="2">#REF!</definedName>
    <definedName name="_____BTR19">#REF!</definedName>
    <definedName name="_____BTR2" localSheetId="2">#REF!</definedName>
    <definedName name="_____BTR2">#REF!</definedName>
    <definedName name="_____BTR20" localSheetId="2">#REF!</definedName>
    <definedName name="_____BTR20">#REF!</definedName>
    <definedName name="_____BTR21" localSheetId="2">#REF!</definedName>
    <definedName name="_____BTR21">#REF!</definedName>
    <definedName name="_____BTR22" localSheetId="2">#REF!</definedName>
    <definedName name="_____BTR22">#REF!</definedName>
    <definedName name="_____BTR23" localSheetId="2">#REF!</definedName>
    <definedName name="_____BTR23">#REF!</definedName>
    <definedName name="_____BTR24" localSheetId="2">#REF!</definedName>
    <definedName name="_____BTR24">#REF!</definedName>
    <definedName name="_____BTR3" localSheetId="2">#REF!</definedName>
    <definedName name="_____BTR3">#REF!</definedName>
    <definedName name="_____BTR4" localSheetId="2">#REF!</definedName>
    <definedName name="_____BTR4">#REF!</definedName>
    <definedName name="_____BTR5" localSheetId="2">#REF!</definedName>
    <definedName name="_____BTR5">#REF!</definedName>
    <definedName name="_____BTR6" localSheetId="2">#REF!</definedName>
    <definedName name="_____BTR6">#REF!</definedName>
    <definedName name="_____BTR7" localSheetId="2">#REF!</definedName>
    <definedName name="_____BTR7">#REF!</definedName>
    <definedName name="_____BTR8" localSheetId="2">#REF!</definedName>
    <definedName name="_____BTR8">#REF!</definedName>
    <definedName name="_____BTR9" localSheetId="2">#REF!</definedName>
    <definedName name="_____BTR9">#REF!</definedName>
    <definedName name="_____BTS1" localSheetId="2">#REF!</definedName>
    <definedName name="_____BTS1">#REF!</definedName>
    <definedName name="_____BTS10" localSheetId="2">#REF!</definedName>
    <definedName name="_____BTS10">#REF!</definedName>
    <definedName name="_____BTS11" localSheetId="2">#REF!</definedName>
    <definedName name="_____BTS11">#REF!</definedName>
    <definedName name="_____BTS12" localSheetId="2">#REF!</definedName>
    <definedName name="_____BTS12">#REF!</definedName>
    <definedName name="_____BTS13" localSheetId="2">#REF!</definedName>
    <definedName name="_____BTS13">#REF!</definedName>
    <definedName name="_____BTS14" localSheetId="2">#REF!</definedName>
    <definedName name="_____BTS14">#REF!</definedName>
    <definedName name="_____BTS15" localSheetId="2">#REF!</definedName>
    <definedName name="_____BTS15">#REF!</definedName>
    <definedName name="_____BTS16" localSheetId="2">#REF!</definedName>
    <definedName name="_____BTS16">#REF!</definedName>
    <definedName name="_____BTS17" localSheetId="2">#REF!</definedName>
    <definedName name="_____BTS17">#REF!</definedName>
    <definedName name="_____BTS18" localSheetId="2">#REF!</definedName>
    <definedName name="_____BTS18">#REF!</definedName>
    <definedName name="_____BTS19" localSheetId="2">#REF!</definedName>
    <definedName name="_____BTS19">#REF!</definedName>
    <definedName name="_____BTS2" localSheetId="2">#REF!</definedName>
    <definedName name="_____BTS2">#REF!</definedName>
    <definedName name="_____BTS20" localSheetId="2">#REF!</definedName>
    <definedName name="_____BTS20">#REF!</definedName>
    <definedName name="_____BTS21" localSheetId="2">#REF!</definedName>
    <definedName name="_____BTS21">#REF!</definedName>
    <definedName name="_____BTS22" localSheetId="2">#REF!</definedName>
    <definedName name="_____BTS22">#REF!</definedName>
    <definedName name="_____BTS23" localSheetId="2">#REF!</definedName>
    <definedName name="_____BTS23">#REF!</definedName>
    <definedName name="_____BTS24" localSheetId="2">#REF!</definedName>
    <definedName name="_____BTS24">#REF!</definedName>
    <definedName name="_____BTS3" localSheetId="2">#REF!</definedName>
    <definedName name="_____BTS3">#REF!</definedName>
    <definedName name="_____BTS4" localSheetId="2">#REF!</definedName>
    <definedName name="_____BTS4">#REF!</definedName>
    <definedName name="_____BTS5" localSheetId="2">#REF!</definedName>
    <definedName name="_____BTS5">#REF!</definedName>
    <definedName name="_____BTS6" localSheetId="2">#REF!</definedName>
    <definedName name="_____BTS6">#REF!</definedName>
    <definedName name="_____BTS7" localSheetId="2">#REF!</definedName>
    <definedName name="_____BTS7">#REF!</definedName>
    <definedName name="_____BTS8" localSheetId="2">#REF!</definedName>
    <definedName name="_____BTS8">#REF!</definedName>
    <definedName name="_____BTS9" localSheetId="2">#REF!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 localSheetId="2">#REF!</definedName>
    <definedName name="_____er1">#REF!</definedName>
    <definedName name="_____G120907" localSheetId="2">[22]Data!#REF!</definedName>
    <definedName name="_____G120907">[22]Data!#REF!</definedName>
    <definedName name="_____GBS110" localSheetId="2">#REF!</definedName>
    <definedName name="_____GBS110">#REF!</definedName>
    <definedName name="_____GBS111" localSheetId="2">#REF!</definedName>
    <definedName name="_____GBS111">#REF!</definedName>
    <definedName name="_____GBS112" localSheetId="2">#REF!</definedName>
    <definedName name="_____GBS112">#REF!</definedName>
    <definedName name="_____GBS113" localSheetId="2">#REF!</definedName>
    <definedName name="_____GBS113">#REF!</definedName>
    <definedName name="_____GBS114" localSheetId="2">#REF!</definedName>
    <definedName name="_____GBS114">#REF!</definedName>
    <definedName name="_____GBS115" localSheetId="2">#REF!</definedName>
    <definedName name="_____GBS115">#REF!</definedName>
    <definedName name="_____GBS116" localSheetId="2">#REF!</definedName>
    <definedName name="_____GBS116">#REF!</definedName>
    <definedName name="_____GBS117" localSheetId="2">#REF!</definedName>
    <definedName name="_____GBS117">#REF!</definedName>
    <definedName name="_____GBS118" localSheetId="2">#REF!</definedName>
    <definedName name="_____GBS118">#REF!</definedName>
    <definedName name="_____GBS119" localSheetId="2">#REF!</definedName>
    <definedName name="_____GBS119">#REF!</definedName>
    <definedName name="_____GBS12" localSheetId="2">#REF!</definedName>
    <definedName name="_____GBS12">#REF!</definedName>
    <definedName name="_____GBS120" localSheetId="2">#REF!</definedName>
    <definedName name="_____GBS120">#REF!</definedName>
    <definedName name="_____GBS121" localSheetId="2">#REF!</definedName>
    <definedName name="_____GBS121">#REF!</definedName>
    <definedName name="_____GBS122" localSheetId="2">#REF!</definedName>
    <definedName name="_____GBS122">#REF!</definedName>
    <definedName name="_____GBS123" localSheetId="2">#REF!</definedName>
    <definedName name="_____GBS123">#REF!</definedName>
    <definedName name="_____GBS124" localSheetId="2">#REF!</definedName>
    <definedName name="_____GBS124">#REF!</definedName>
    <definedName name="_____GBS13" localSheetId="2">#REF!</definedName>
    <definedName name="_____GBS13">#REF!</definedName>
    <definedName name="_____GBS14" localSheetId="2">#REF!</definedName>
    <definedName name="_____GBS14">#REF!</definedName>
    <definedName name="_____GBS15" localSheetId="2">#REF!</definedName>
    <definedName name="_____GBS15">#REF!</definedName>
    <definedName name="_____GBS16" localSheetId="2">#REF!</definedName>
    <definedName name="_____GBS16">#REF!</definedName>
    <definedName name="_____GBS17" localSheetId="2">#REF!</definedName>
    <definedName name="_____GBS17">#REF!</definedName>
    <definedName name="_____GBS18" localSheetId="2">#REF!</definedName>
    <definedName name="_____GBS18">#REF!</definedName>
    <definedName name="_____GBS19" localSheetId="2">#REF!</definedName>
    <definedName name="_____GBS19">#REF!</definedName>
    <definedName name="_____GBS21" localSheetId="2">#REF!</definedName>
    <definedName name="_____GBS21">#REF!</definedName>
    <definedName name="_____GBS210" localSheetId="2">#REF!</definedName>
    <definedName name="_____GBS210">#REF!</definedName>
    <definedName name="_____GBS211" localSheetId="2">#REF!</definedName>
    <definedName name="_____GBS211">#REF!</definedName>
    <definedName name="_____GBS212" localSheetId="2">#REF!</definedName>
    <definedName name="_____GBS212">#REF!</definedName>
    <definedName name="_____GBS213" localSheetId="2">#REF!</definedName>
    <definedName name="_____GBS213">#REF!</definedName>
    <definedName name="_____GBS214" localSheetId="2">#REF!</definedName>
    <definedName name="_____GBS214">#REF!</definedName>
    <definedName name="_____GBS215" localSheetId="2">#REF!</definedName>
    <definedName name="_____GBS215">#REF!</definedName>
    <definedName name="_____GBS216" localSheetId="2">#REF!</definedName>
    <definedName name="_____GBS216">#REF!</definedName>
    <definedName name="_____GBS217" localSheetId="2">#REF!</definedName>
    <definedName name="_____GBS217">#REF!</definedName>
    <definedName name="_____GBS218" localSheetId="2">#REF!</definedName>
    <definedName name="_____GBS218">#REF!</definedName>
    <definedName name="_____GBS219" localSheetId="2">#REF!</definedName>
    <definedName name="_____GBS219">#REF!</definedName>
    <definedName name="_____GBS22" localSheetId="2">#REF!</definedName>
    <definedName name="_____GBS22">#REF!</definedName>
    <definedName name="_____GBS220" localSheetId="2">#REF!</definedName>
    <definedName name="_____GBS220">#REF!</definedName>
    <definedName name="_____GBS221" localSheetId="2">#REF!</definedName>
    <definedName name="_____GBS221">#REF!</definedName>
    <definedName name="_____GBS222" localSheetId="2">#REF!</definedName>
    <definedName name="_____GBS222">#REF!</definedName>
    <definedName name="_____GBS223" localSheetId="2">#REF!</definedName>
    <definedName name="_____GBS223">#REF!</definedName>
    <definedName name="_____GBS224" localSheetId="2">#REF!</definedName>
    <definedName name="_____GBS224">#REF!</definedName>
    <definedName name="_____GBS23" localSheetId="2">#REF!</definedName>
    <definedName name="_____GBS23">#REF!</definedName>
    <definedName name="_____GBS24" localSheetId="2">#REF!</definedName>
    <definedName name="_____GBS24">#REF!</definedName>
    <definedName name="_____GBS25" localSheetId="2">#REF!</definedName>
    <definedName name="_____GBS25">#REF!</definedName>
    <definedName name="_____GBS26" localSheetId="2">#REF!</definedName>
    <definedName name="_____GBS26">#REF!</definedName>
    <definedName name="_____GBS27" localSheetId="2">#REF!</definedName>
    <definedName name="_____GBS27">#REF!</definedName>
    <definedName name="_____GBS28" localSheetId="2">#REF!</definedName>
    <definedName name="_____GBS28">#REF!</definedName>
    <definedName name="_____GBS29" localSheetId="2">#REF!</definedName>
    <definedName name="_____GBS29">#REF!</definedName>
    <definedName name="_____imp1">[11]DATA_PRG!$H$245</definedName>
    <definedName name="_____l1">[3]leads!$A$3:$E$108</definedName>
    <definedName name="_____l12" localSheetId="2">#REF!</definedName>
    <definedName name="_____l12">#REF!</definedName>
    <definedName name="_____l2">[2]r!$F$29</definedName>
    <definedName name="_____l3" localSheetId="2">#REF!</definedName>
    <definedName name="_____l3">#REF!</definedName>
    <definedName name="_____l4">[4]Sheet1!$W$2:$Y$103</definedName>
    <definedName name="_____l5" localSheetId="2">#REF!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2">#REF!</definedName>
    <definedName name="_____lj600">#REF!</definedName>
    <definedName name="_____lj900" localSheetId="2">#REF!</definedName>
    <definedName name="_____lj900">#REF!</definedName>
    <definedName name="_____LL3" localSheetId="2">#REF!</definedName>
    <definedName name="_____LL3">#REF!</definedName>
    <definedName name="_____ML21" localSheetId="2">#REF!</definedName>
    <definedName name="_____ML21">#REF!</definedName>
    <definedName name="_____ML210" localSheetId="2">#REF!</definedName>
    <definedName name="_____ML210">#REF!</definedName>
    <definedName name="_____ML211" localSheetId="2">#REF!</definedName>
    <definedName name="_____ML211">#REF!</definedName>
    <definedName name="_____ML212" localSheetId="2">#REF!</definedName>
    <definedName name="_____ML212">#REF!</definedName>
    <definedName name="_____ML213" localSheetId="2">#REF!</definedName>
    <definedName name="_____ML213">#REF!</definedName>
    <definedName name="_____ML214" localSheetId="2">#REF!</definedName>
    <definedName name="_____ML214">#REF!</definedName>
    <definedName name="_____ML215" localSheetId="2">#REF!</definedName>
    <definedName name="_____ML215">#REF!</definedName>
    <definedName name="_____ML216" localSheetId="2">#REF!</definedName>
    <definedName name="_____ML216">#REF!</definedName>
    <definedName name="_____ML217" localSheetId="2">#REF!</definedName>
    <definedName name="_____ML217">#REF!</definedName>
    <definedName name="_____ML218" localSheetId="2">#REF!</definedName>
    <definedName name="_____ML218">#REF!</definedName>
    <definedName name="_____ML219" localSheetId="2">#REF!</definedName>
    <definedName name="_____ML219">#REF!</definedName>
    <definedName name="_____ML22" localSheetId="2">#REF!</definedName>
    <definedName name="_____ML22">#REF!</definedName>
    <definedName name="_____ML220" localSheetId="2">#REF!</definedName>
    <definedName name="_____ML220">#REF!</definedName>
    <definedName name="_____ML221" localSheetId="2">#REF!</definedName>
    <definedName name="_____ML221">#REF!</definedName>
    <definedName name="_____ML222" localSheetId="2">#REF!</definedName>
    <definedName name="_____ML222">#REF!</definedName>
    <definedName name="_____ML223" localSheetId="2">#REF!</definedName>
    <definedName name="_____ML223">#REF!</definedName>
    <definedName name="_____ML224" localSheetId="2">#REF!</definedName>
    <definedName name="_____ML224">#REF!</definedName>
    <definedName name="_____ML23" localSheetId="2">#REF!</definedName>
    <definedName name="_____ML23">#REF!</definedName>
    <definedName name="_____ML24" localSheetId="2">#REF!</definedName>
    <definedName name="_____ML24">#REF!</definedName>
    <definedName name="_____ML25" localSheetId="2">#REF!</definedName>
    <definedName name="_____ML25">#REF!</definedName>
    <definedName name="_____ML26" localSheetId="2">#REF!</definedName>
    <definedName name="_____ML26">#REF!</definedName>
    <definedName name="_____ML27" localSheetId="2">#REF!</definedName>
    <definedName name="_____ML27">#REF!</definedName>
    <definedName name="_____ML28" localSheetId="2">#REF!</definedName>
    <definedName name="_____ML28">#REF!</definedName>
    <definedName name="_____ML29" localSheetId="2">#REF!</definedName>
    <definedName name="_____ML29">#REF!</definedName>
    <definedName name="_____ML31" localSheetId="2">#REF!</definedName>
    <definedName name="_____ML31">#REF!</definedName>
    <definedName name="_____ML310" localSheetId="2">#REF!</definedName>
    <definedName name="_____ML310">#REF!</definedName>
    <definedName name="_____ML311" localSheetId="2">#REF!</definedName>
    <definedName name="_____ML311">#REF!</definedName>
    <definedName name="_____ML312" localSheetId="2">#REF!</definedName>
    <definedName name="_____ML312">#REF!</definedName>
    <definedName name="_____ML313" localSheetId="2">#REF!</definedName>
    <definedName name="_____ML313">#REF!</definedName>
    <definedName name="_____ML314" localSheetId="2">#REF!</definedName>
    <definedName name="_____ML314">#REF!</definedName>
    <definedName name="_____ML315" localSheetId="2">#REF!</definedName>
    <definedName name="_____ML315">#REF!</definedName>
    <definedName name="_____ML316" localSheetId="2">#REF!</definedName>
    <definedName name="_____ML316">#REF!</definedName>
    <definedName name="_____ML317" localSheetId="2">#REF!</definedName>
    <definedName name="_____ML317">#REF!</definedName>
    <definedName name="_____ML318" localSheetId="2">#REF!</definedName>
    <definedName name="_____ML318">#REF!</definedName>
    <definedName name="_____ML319" localSheetId="2">#REF!</definedName>
    <definedName name="_____ML319">#REF!</definedName>
    <definedName name="_____ML32" localSheetId="2">#REF!</definedName>
    <definedName name="_____ML32">#REF!</definedName>
    <definedName name="_____ML320" localSheetId="2">#REF!</definedName>
    <definedName name="_____ML320">#REF!</definedName>
    <definedName name="_____ML321" localSheetId="2">#REF!</definedName>
    <definedName name="_____ML321">#REF!</definedName>
    <definedName name="_____ML322" localSheetId="2">#REF!</definedName>
    <definedName name="_____ML322">#REF!</definedName>
    <definedName name="_____ML323" localSheetId="2">#REF!</definedName>
    <definedName name="_____ML323">#REF!</definedName>
    <definedName name="_____ML324" localSheetId="2">#REF!</definedName>
    <definedName name="_____ML324">#REF!</definedName>
    <definedName name="_____ML33" localSheetId="2">#REF!</definedName>
    <definedName name="_____ML33">#REF!</definedName>
    <definedName name="_____ML34" localSheetId="2">#REF!</definedName>
    <definedName name="_____ML34">#REF!</definedName>
    <definedName name="_____ML35" localSheetId="2">#REF!</definedName>
    <definedName name="_____ML35">#REF!</definedName>
    <definedName name="_____ML36" localSheetId="2">#REF!</definedName>
    <definedName name="_____ML36">#REF!</definedName>
    <definedName name="_____ML37" localSheetId="2">#REF!</definedName>
    <definedName name="_____ML37">#REF!</definedName>
    <definedName name="_____ML38" localSheetId="2">#REF!</definedName>
    <definedName name="_____ML38">#REF!</definedName>
    <definedName name="_____ML39" localSheetId="2">#REF!</definedName>
    <definedName name="_____ML39">#REF!</definedName>
    <definedName name="_____ML7" localSheetId="2">#REF!</definedName>
    <definedName name="_____ML7">#REF!</definedName>
    <definedName name="_____ML8" localSheetId="2">#REF!</definedName>
    <definedName name="_____ML8">#REF!</definedName>
    <definedName name="_____ML9" localSheetId="2">#REF!</definedName>
    <definedName name="_____ML9">#REF!</definedName>
    <definedName name="_____mm1">[6]r!$F$4</definedName>
    <definedName name="_____mm11">[2]r!$F$4</definedName>
    <definedName name="_____mm111">[5]r!$F$4</definedName>
    <definedName name="_____OH1">[24]MRATES!$T$26</definedName>
    <definedName name="_____PC1" localSheetId="2">#REF!</definedName>
    <definedName name="_____PC1">#REF!</definedName>
    <definedName name="_____PC10" localSheetId="2">#REF!</definedName>
    <definedName name="_____PC10">#REF!</definedName>
    <definedName name="_____PC11" localSheetId="2">#REF!</definedName>
    <definedName name="_____PC11">#REF!</definedName>
    <definedName name="_____PC12" localSheetId="2">#REF!</definedName>
    <definedName name="_____PC12">#REF!</definedName>
    <definedName name="_____PC13" localSheetId="2">#REF!</definedName>
    <definedName name="_____PC13">#REF!</definedName>
    <definedName name="_____PC14" localSheetId="2">#REF!</definedName>
    <definedName name="_____PC14">#REF!</definedName>
    <definedName name="_____PC15" localSheetId="2">#REF!</definedName>
    <definedName name="_____PC15">#REF!</definedName>
    <definedName name="_____PC16" localSheetId="2">#REF!</definedName>
    <definedName name="_____PC16">#REF!</definedName>
    <definedName name="_____PC17" localSheetId="2">#REF!</definedName>
    <definedName name="_____PC17">#REF!</definedName>
    <definedName name="_____PC18" localSheetId="2">#REF!</definedName>
    <definedName name="_____PC18">#REF!</definedName>
    <definedName name="_____PC19" localSheetId="2">#REF!</definedName>
    <definedName name="_____PC19">#REF!</definedName>
    <definedName name="_____pc2" localSheetId="2">#REF!</definedName>
    <definedName name="_____pc2">#REF!</definedName>
    <definedName name="_____PC21" localSheetId="2">#REF!</definedName>
    <definedName name="_____PC21">#REF!</definedName>
    <definedName name="_____PC22" localSheetId="2">#REF!</definedName>
    <definedName name="_____PC22">#REF!</definedName>
    <definedName name="_____PC23" localSheetId="2">#REF!</definedName>
    <definedName name="_____PC23">#REF!</definedName>
    <definedName name="_____PC24" localSheetId="2">#REF!</definedName>
    <definedName name="_____PC24">#REF!</definedName>
    <definedName name="_____PC3" localSheetId="2">#REF!</definedName>
    <definedName name="_____PC3">#REF!</definedName>
    <definedName name="_____PC4" localSheetId="2">#REF!</definedName>
    <definedName name="_____PC4">#REF!</definedName>
    <definedName name="_____PC5" localSheetId="2">#REF!</definedName>
    <definedName name="_____PC5">#REF!</definedName>
    <definedName name="_____PC6" localSheetId="2">#REF!</definedName>
    <definedName name="_____PC6">#REF!</definedName>
    <definedName name="_____pc600" localSheetId="2">#REF!</definedName>
    <definedName name="_____pc600">#REF!</definedName>
    <definedName name="_____PC7" localSheetId="2">#REF!</definedName>
    <definedName name="_____PC7">#REF!</definedName>
    <definedName name="_____PC8" localSheetId="2">#REF!</definedName>
    <definedName name="_____PC8">#REF!</definedName>
    <definedName name="_____PC9" localSheetId="2">#REF!</definedName>
    <definedName name="_____PC9">#REF!</definedName>
    <definedName name="_____pc900" localSheetId="2">#REF!</definedName>
    <definedName name="_____pc900">#REF!</definedName>
    <definedName name="_____pla4">[12]DATA_PRG!$H$269</definedName>
    <definedName name="_____pv2" localSheetId="2">#REF!</definedName>
    <definedName name="_____pv2">#REF!</definedName>
    <definedName name="_____rr3">[7]v!$A$2:$E$51</definedName>
    <definedName name="_____rrr1">[7]r!$B$1:$I$145</definedName>
    <definedName name="_____RT5565" localSheetId="2">#REF!</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2">#REF!</definedName>
    <definedName name="_____var1">#REF!</definedName>
    <definedName name="_____var4" localSheetId="2">#REF!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 localSheetId="2">#REF!</definedName>
    <definedName name="____er1">#REF!</definedName>
    <definedName name="____G120907" localSheetId="2">[25]Data!#REF!</definedName>
    <definedName name="____G120907">[25]Data!#REF!</definedName>
    <definedName name="____imp1">[11]DATA_PRG!$H$245</definedName>
    <definedName name="____knr2" localSheetId="2">#REF!</definedName>
    <definedName name="____knr2">#REF!</definedName>
    <definedName name="____l1">[3]leads!$A$3:$E$108</definedName>
    <definedName name="____l12" localSheetId="2">#REF!</definedName>
    <definedName name="____l12">#REF!</definedName>
    <definedName name="____l2">[2]r!$F$29</definedName>
    <definedName name="____l3" localSheetId="2">#REF!</definedName>
    <definedName name="____l3">#REF!</definedName>
    <definedName name="____l4">[4]Sheet1!$W$2:$Y$103</definedName>
    <definedName name="____l5" localSheetId="2">#REF!</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 localSheetId="2">#REF!</definedName>
    <definedName name="____pc2">#REF!</definedName>
    <definedName name="____pla4">[12]DATA_PRG!$H$269</definedName>
    <definedName name="____pv2" localSheetId="2">#REF!</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 localSheetId="2">#REF!</definedName>
    <definedName name="____var1">#REF!</definedName>
    <definedName name="____var4" localSheetId="2">#REF!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2">#REF!</definedName>
    <definedName name="___BSG100">#REF!</definedName>
    <definedName name="___BSG150" localSheetId="2">#REF!</definedName>
    <definedName name="___BSG150">#REF!</definedName>
    <definedName name="___BSG5" localSheetId="2">#REF!</definedName>
    <definedName name="___BSG5">#REF!</definedName>
    <definedName name="___BSG75" localSheetId="2">#REF!</definedName>
    <definedName name="___BSG75">#REF!</definedName>
    <definedName name="___BTC1" localSheetId="2">#REF!</definedName>
    <definedName name="___BTC1">#REF!</definedName>
    <definedName name="___BTC10" localSheetId="2">#REF!</definedName>
    <definedName name="___BTC10">#REF!</definedName>
    <definedName name="___BTC11" localSheetId="2">#REF!</definedName>
    <definedName name="___BTC11">#REF!</definedName>
    <definedName name="___BTC12" localSheetId="2">#REF!</definedName>
    <definedName name="___BTC12">#REF!</definedName>
    <definedName name="___BTC13" localSheetId="2">#REF!</definedName>
    <definedName name="___BTC13">#REF!</definedName>
    <definedName name="___BTC14" localSheetId="2">#REF!</definedName>
    <definedName name="___BTC14">#REF!</definedName>
    <definedName name="___BTC15" localSheetId="2">#REF!</definedName>
    <definedName name="___BTC15">#REF!</definedName>
    <definedName name="___BTC16" localSheetId="2">#REF!</definedName>
    <definedName name="___BTC16">#REF!</definedName>
    <definedName name="___BTC17" localSheetId="2">#REF!</definedName>
    <definedName name="___BTC17">#REF!</definedName>
    <definedName name="___BTC18" localSheetId="2">#REF!</definedName>
    <definedName name="___BTC18">#REF!</definedName>
    <definedName name="___BTC19" localSheetId="2">#REF!</definedName>
    <definedName name="___BTC19">#REF!</definedName>
    <definedName name="___BTC2" localSheetId="2">#REF!</definedName>
    <definedName name="___BTC2">#REF!</definedName>
    <definedName name="___BTC20" localSheetId="2">#REF!</definedName>
    <definedName name="___BTC20">#REF!</definedName>
    <definedName name="___BTC21" localSheetId="2">#REF!</definedName>
    <definedName name="___BTC21">#REF!</definedName>
    <definedName name="___BTC22" localSheetId="2">#REF!</definedName>
    <definedName name="___BTC22">#REF!</definedName>
    <definedName name="___BTC23" localSheetId="2">#REF!</definedName>
    <definedName name="___BTC23">#REF!</definedName>
    <definedName name="___BTC24" localSheetId="2">#REF!</definedName>
    <definedName name="___BTC24">#REF!</definedName>
    <definedName name="___BTC3" localSheetId="2">#REF!</definedName>
    <definedName name="___BTC3">#REF!</definedName>
    <definedName name="___BTC4" localSheetId="2">#REF!</definedName>
    <definedName name="___BTC4">#REF!</definedName>
    <definedName name="___BTC5" localSheetId="2">#REF!</definedName>
    <definedName name="___BTC5">#REF!</definedName>
    <definedName name="___BTC6" localSheetId="2">#REF!</definedName>
    <definedName name="___BTC6">#REF!</definedName>
    <definedName name="___BTC7" localSheetId="2">#REF!</definedName>
    <definedName name="___BTC7">#REF!</definedName>
    <definedName name="___BTC8" localSheetId="2">#REF!</definedName>
    <definedName name="___BTC8">#REF!</definedName>
    <definedName name="___BTC9" localSheetId="2">#REF!</definedName>
    <definedName name="___BTC9">#REF!</definedName>
    <definedName name="___BTR1" localSheetId="2">#REF!</definedName>
    <definedName name="___BTR1">#REF!</definedName>
    <definedName name="___BTR10" localSheetId="2">#REF!</definedName>
    <definedName name="___BTR10">#REF!</definedName>
    <definedName name="___BTR11" localSheetId="2">#REF!</definedName>
    <definedName name="___BTR11">#REF!</definedName>
    <definedName name="___BTR12" localSheetId="2">#REF!</definedName>
    <definedName name="___BTR12">#REF!</definedName>
    <definedName name="___BTR13" localSheetId="2">#REF!</definedName>
    <definedName name="___BTR13">#REF!</definedName>
    <definedName name="___BTR14" localSheetId="2">#REF!</definedName>
    <definedName name="___BTR14">#REF!</definedName>
    <definedName name="___BTR15" localSheetId="2">#REF!</definedName>
    <definedName name="___BTR15">#REF!</definedName>
    <definedName name="___BTR16" localSheetId="2">#REF!</definedName>
    <definedName name="___BTR16">#REF!</definedName>
    <definedName name="___BTR17" localSheetId="2">#REF!</definedName>
    <definedName name="___BTR17">#REF!</definedName>
    <definedName name="___BTR18" localSheetId="2">#REF!</definedName>
    <definedName name="___BTR18">#REF!</definedName>
    <definedName name="___BTR19" localSheetId="2">#REF!</definedName>
    <definedName name="___BTR19">#REF!</definedName>
    <definedName name="___BTR2" localSheetId="2">#REF!</definedName>
    <definedName name="___BTR2">#REF!</definedName>
    <definedName name="___BTR20" localSheetId="2">#REF!</definedName>
    <definedName name="___BTR20">#REF!</definedName>
    <definedName name="___BTR21" localSheetId="2">#REF!</definedName>
    <definedName name="___BTR21">#REF!</definedName>
    <definedName name="___BTR22" localSheetId="2">#REF!</definedName>
    <definedName name="___BTR22">#REF!</definedName>
    <definedName name="___BTR23" localSheetId="2">#REF!</definedName>
    <definedName name="___BTR23">#REF!</definedName>
    <definedName name="___BTR24" localSheetId="2">#REF!</definedName>
    <definedName name="___BTR24">#REF!</definedName>
    <definedName name="___BTR3" localSheetId="2">#REF!</definedName>
    <definedName name="___BTR3">#REF!</definedName>
    <definedName name="___BTR4" localSheetId="2">#REF!</definedName>
    <definedName name="___BTR4">#REF!</definedName>
    <definedName name="___BTR5" localSheetId="2">#REF!</definedName>
    <definedName name="___BTR5">#REF!</definedName>
    <definedName name="___BTR6" localSheetId="2">#REF!</definedName>
    <definedName name="___BTR6">#REF!</definedName>
    <definedName name="___BTR7" localSheetId="2">#REF!</definedName>
    <definedName name="___BTR7">#REF!</definedName>
    <definedName name="___BTR8" localSheetId="2">#REF!</definedName>
    <definedName name="___BTR8">#REF!</definedName>
    <definedName name="___BTR9" localSheetId="2">#REF!</definedName>
    <definedName name="___BTR9">#REF!</definedName>
    <definedName name="___BTS1" localSheetId="2">#REF!</definedName>
    <definedName name="___BTS1">#REF!</definedName>
    <definedName name="___BTS10" localSheetId="2">#REF!</definedName>
    <definedName name="___BTS10">#REF!</definedName>
    <definedName name="___BTS11" localSheetId="2">#REF!</definedName>
    <definedName name="___BTS11">#REF!</definedName>
    <definedName name="___BTS12" localSheetId="2">#REF!</definedName>
    <definedName name="___BTS12">#REF!</definedName>
    <definedName name="___BTS13" localSheetId="2">#REF!</definedName>
    <definedName name="___BTS13">#REF!</definedName>
    <definedName name="___BTS14" localSheetId="2">#REF!</definedName>
    <definedName name="___BTS14">#REF!</definedName>
    <definedName name="___BTS15" localSheetId="2">#REF!</definedName>
    <definedName name="___BTS15">#REF!</definedName>
    <definedName name="___BTS16" localSheetId="2">#REF!</definedName>
    <definedName name="___BTS16">#REF!</definedName>
    <definedName name="___BTS17" localSheetId="2">#REF!</definedName>
    <definedName name="___BTS17">#REF!</definedName>
    <definedName name="___BTS18" localSheetId="2">#REF!</definedName>
    <definedName name="___BTS18">#REF!</definedName>
    <definedName name="___BTS19" localSheetId="2">#REF!</definedName>
    <definedName name="___BTS19">#REF!</definedName>
    <definedName name="___BTS2" localSheetId="2">#REF!</definedName>
    <definedName name="___BTS2">#REF!</definedName>
    <definedName name="___BTS20" localSheetId="2">#REF!</definedName>
    <definedName name="___BTS20">#REF!</definedName>
    <definedName name="___BTS21" localSheetId="2">#REF!</definedName>
    <definedName name="___BTS21">#REF!</definedName>
    <definedName name="___BTS22" localSheetId="2">#REF!</definedName>
    <definedName name="___BTS22">#REF!</definedName>
    <definedName name="___BTS23" localSheetId="2">#REF!</definedName>
    <definedName name="___BTS23">#REF!</definedName>
    <definedName name="___BTS24" localSheetId="2">#REF!</definedName>
    <definedName name="___BTS24">#REF!</definedName>
    <definedName name="___BTS3" localSheetId="2">#REF!</definedName>
    <definedName name="___BTS3">#REF!</definedName>
    <definedName name="___BTS4" localSheetId="2">#REF!</definedName>
    <definedName name="___BTS4">#REF!</definedName>
    <definedName name="___BTS5" localSheetId="2">#REF!</definedName>
    <definedName name="___BTS5">#REF!</definedName>
    <definedName name="___BTS6" localSheetId="2">#REF!</definedName>
    <definedName name="___BTS6">#REF!</definedName>
    <definedName name="___BTS7" localSheetId="2">#REF!</definedName>
    <definedName name="___BTS7">#REF!</definedName>
    <definedName name="___BTS8" localSheetId="2">#REF!</definedName>
    <definedName name="___BTS8">#REF!</definedName>
    <definedName name="___BTS9" localSheetId="2">#REF!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 localSheetId="2">#REF!</definedName>
    <definedName name="___er1">#REF!</definedName>
    <definedName name="___G120907" localSheetId="2">[25]Data!#REF!</definedName>
    <definedName name="___G120907">[25]Data!#REF!</definedName>
    <definedName name="___GBS110" localSheetId="2">#REF!</definedName>
    <definedName name="___GBS110">#REF!</definedName>
    <definedName name="___GBS111" localSheetId="2">#REF!</definedName>
    <definedName name="___GBS111">#REF!</definedName>
    <definedName name="___GBS112" localSheetId="2">#REF!</definedName>
    <definedName name="___GBS112">#REF!</definedName>
    <definedName name="___GBS113" localSheetId="2">#REF!</definedName>
    <definedName name="___GBS113">#REF!</definedName>
    <definedName name="___GBS114" localSheetId="2">#REF!</definedName>
    <definedName name="___GBS114">#REF!</definedName>
    <definedName name="___GBS115" localSheetId="2">#REF!</definedName>
    <definedName name="___GBS115">#REF!</definedName>
    <definedName name="___GBS116" localSheetId="2">#REF!</definedName>
    <definedName name="___GBS116">#REF!</definedName>
    <definedName name="___GBS117" localSheetId="2">#REF!</definedName>
    <definedName name="___GBS117">#REF!</definedName>
    <definedName name="___GBS118" localSheetId="2">#REF!</definedName>
    <definedName name="___GBS118">#REF!</definedName>
    <definedName name="___GBS119" localSheetId="2">#REF!</definedName>
    <definedName name="___GBS119">#REF!</definedName>
    <definedName name="___GBS12" localSheetId="2">#REF!</definedName>
    <definedName name="___GBS12">#REF!</definedName>
    <definedName name="___GBS120" localSheetId="2">#REF!</definedName>
    <definedName name="___GBS120">#REF!</definedName>
    <definedName name="___GBS121" localSheetId="2">#REF!</definedName>
    <definedName name="___GBS121">#REF!</definedName>
    <definedName name="___GBS122" localSheetId="2">#REF!</definedName>
    <definedName name="___GBS122">#REF!</definedName>
    <definedName name="___GBS123" localSheetId="2">#REF!</definedName>
    <definedName name="___GBS123">#REF!</definedName>
    <definedName name="___GBS124" localSheetId="2">#REF!</definedName>
    <definedName name="___GBS124">#REF!</definedName>
    <definedName name="___GBS13" localSheetId="2">#REF!</definedName>
    <definedName name="___GBS13">#REF!</definedName>
    <definedName name="___GBS14" localSheetId="2">#REF!</definedName>
    <definedName name="___GBS14">#REF!</definedName>
    <definedName name="___GBS15" localSheetId="2">#REF!</definedName>
    <definedName name="___GBS15">#REF!</definedName>
    <definedName name="___GBS16" localSheetId="2">#REF!</definedName>
    <definedName name="___GBS16">#REF!</definedName>
    <definedName name="___GBS17" localSheetId="2">#REF!</definedName>
    <definedName name="___GBS17">#REF!</definedName>
    <definedName name="___GBS18" localSheetId="2">#REF!</definedName>
    <definedName name="___GBS18">#REF!</definedName>
    <definedName name="___GBS19" localSheetId="2">#REF!</definedName>
    <definedName name="___GBS19">#REF!</definedName>
    <definedName name="___GBS21" localSheetId="2">#REF!</definedName>
    <definedName name="___GBS21">#REF!</definedName>
    <definedName name="___GBS210" localSheetId="2">#REF!</definedName>
    <definedName name="___GBS210">#REF!</definedName>
    <definedName name="___GBS211" localSheetId="2">#REF!</definedName>
    <definedName name="___GBS211">#REF!</definedName>
    <definedName name="___GBS212" localSheetId="2">#REF!</definedName>
    <definedName name="___GBS212">#REF!</definedName>
    <definedName name="___GBS213" localSheetId="2">#REF!</definedName>
    <definedName name="___GBS213">#REF!</definedName>
    <definedName name="___GBS214" localSheetId="2">#REF!</definedName>
    <definedName name="___GBS214">#REF!</definedName>
    <definedName name="___GBS215" localSheetId="2">#REF!</definedName>
    <definedName name="___GBS215">#REF!</definedName>
    <definedName name="___GBS216" localSheetId="2">#REF!</definedName>
    <definedName name="___GBS216">#REF!</definedName>
    <definedName name="___GBS217" localSheetId="2">#REF!</definedName>
    <definedName name="___GBS217">#REF!</definedName>
    <definedName name="___GBS218" localSheetId="2">#REF!</definedName>
    <definedName name="___GBS218">#REF!</definedName>
    <definedName name="___GBS219" localSheetId="2">#REF!</definedName>
    <definedName name="___GBS219">#REF!</definedName>
    <definedName name="___GBS22" localSheetId="2">#REF!</definedName>
    <definedName name="___GBS22">#REF!</definedName>
    <definedName name="___GBS220" localSheetId="2">#REF!</definedName>
    <definedName name="___GBS220">#REF!</definedName>
    <definedName name="___GBS221" localSheetId="2">#REF!</definedName>
    <definedName name="___GBS221">#REF!</definedName>
    <definedName name="___GBS222" localSheetId="2">#REF!</definedName>
    <definedName name="___GBS222">#REF!</definedName>
    <definedName name="___GBS223" localSheetId="2">#REF!</definedName>
    <definedName name="___GBS223">#REF!</definedName>
    <definedName name="___GBS224" localSheetId="2">#REF!</definedName>
    <definedName name="___GBS224">#REF!</definedName>
    <definedName name="___GBS23" localSheetId="2">#REF!</definedName>
    <definedName name="___GBS23">#REF!</definedName>
    <definedName name="___GBS24" localSheetId="2">#REF!</definedName>
    <definedName name="___GBS24">#REF!</definedName>
    <definedName name="___GBS25" localSheetId="2">#REF!</definedName>
    <definedName name="___GBS25">#REF!</definedName>
    <definedName name="___GBS26" localSheetId="2">#REF!</definedName>
    <definedName name="___GBS26">#REF!</definedName>
    <definedName name="___GBS27" localSheetId="2">#REF!</definedName>
    <definedName name="___GBS27">#REF!</definedName>
    <definedName name="___GBS28" localSheetId="2">#REF!</definedName>
    <definedName name="___GBS28">#REF!</definedName>
    <definedName name="___GBS29" localSheetId="2">#REF!</definedName>
    <definedName name="___GBS29">#REF!</definedName>
    <definedName name="___imp1">[11]DATA_PRG!$H$245</definedName>
    <definedName name="___knr2" localSheetId="2">#REF!</definedName>
    <definedName name="___knr2">#REF!</definedName>
    <definedName name="___l1">[3]leads!$A$3:$E$108</definedName>
    <definedName name="___l12" localSheetId="2">#REF!</definedName>
    <definedName name="___l12">#REF!</definedName>
    <definedName name="___l2">[2]r!$F$29</definedName>
    <definedName name="___l3" localSheetId="2">#REF!</definedName>
    <definedName name="___l3">#REF!</definedName>
    <definedName name="___l4">[4]Sheet1!$W$2:$Y$103</definedName>
    <definedName name="___l5" localSheetId="2">#REF!</definedName>
    <definedName name="___l5">#REF!</definedName>
    <definedName name="___l6">[2]r!$F$4</definedName>
    <definedName name="___l7">[5]r!$F$4</definedName>
    <definedName name="___l8">[2]r!$F$2</definedName>
    <definedName name="___l9">[2]r!$F$3</definedName>
    <definedName name="___LJ6">[9]DATA!$H$245</definedName>
    <definedName name="___lj600" localSheetId="2">#REF!</definedName>
    <definedName name="___lj600">#REF!</definedName>
    <definedName name="___lj900" localSheetId="2">#REF!</definedName>
    <definedName name="___lj900">#REF!</definedName>
    <definedName name="___LL3" localSheetId="2">#REF!</definedName>
    <definedName name="___LL3">#REF!</definedName>
    <definedName name="___ma2">'[26]C-data'!$F$7</definedName>
    <definedName name="___me12" localSheetId="2">'[27]Lead statement'!#REF!</definedName>
    <definedName name="___me12">'[27]Lead statement'!#REF!</definedName>
    <definedName name="___me15" localSheetId="2">'[28]Lead statement'!#REF!</definedName>
    <definedName name="___me15">'[28]Lead statement'!#REF!</definedName>
    <definedName name="___ML21" localSheetId="2">#REF!</definedName>
    <definedName name="___ML21">#REF!</definedName>
    <definedName name="___ML210" localSheetId="2">#REF!</definedName>
    <definedName name="___ML210">#REF!</definedName>
    <definedName name="___ML211" localSheetId="2">#REF!</definedName>
    <definedName name="___ML211">#REF!</definedName>
    <definedName name="___ML212" localSheetId="2">#REF!</definedName>
    <definedName name="___ML212">#REF!</definedName>
    <definedName name="___ML213" localSheetId="2">#REF!</definedName>
    <definedName name="___ML213">#REF!</definedName>
    <definedName name="___ML214" localSheetId="2">#REF!</definedName>
    <definedName name="___ML214">#REF!</definedName>
    <definedName name="___ML215" localSheetId="2">#REF!</definedName>
    <definedName name="___ML215">#REF!</definedName>
    <definedName name="___ML216" localSheetId="2">#REF!</definedName>
    <definedName name="___ML216">#REF!</definedName>
    <definedName name="___ML217" localSheetId="2">#REF!</definedName>
    <definedName name="___ML217">#REF!</definedName>
    <definedName name="___ML218" localSheetId="2">#REF!</definedName>
    <definedName name="___ML218">#REF!</definedName>
    <definedName name="___ML219" localSheetId="2">#REF!</definedName>
    <definedName name="___ML219">#REF!</definedName>
    <definedName name="___ML22" localSheetId="2">#REF!</definedName>
    <definedName name="___ML22">#REF!</definedName>
    <definedName name="___ML220" localSheetId="2">#REF!</definedName>
    <definedName name="___ML220">#REF!</definedName>
    <definedName name="___ML221" localSheetId="2">#REF!</definedName>
    <definedName name="___ML221">#REF!</definedName>
    <definedName name="___ML222" localSheetId="2">#REF!</definedName>
    <definedName name="___ML222">#REF!</definedName>
    <definedName name="___ML223" localSheetId="2">#REF!</definedName>
    <definedName name="___ML223">#REF!</definedName>
    <definedName name="___ML224" localSheetId="2">#REF!</definedName>
    <definedName name="___ML224">#REF!</definedName>
    <definedName name="___ML23" localSheetId="2">#REF!</definedName>
    <definedName name="___ML23">#REF!</definedName>
    <definedName name="___ML24" localSheetId="2">#REF!</definedName>
    <definedName name="___ML24">#REF!</definedName>
    <definedName name="___ML25" localSheetId="2">#REF!</definedName>
    <definedName name="___ML25">#REF!</definedName>
    <definedName name="___ML26" localSheetId="2">#REF!</definedName>
    <definedName name="___ML26">#REF!</definedName>
    <definedName name="___ML27" localSheetId="2">#REF!</definedName>
    <definedName name="___ML27">#REF!</definedName>
    <definedName name="___ML28" localSheetId="2">#REF!</definedName>
    <definedName name="___ML28">#REF!</definedName>
    <definedName name="___ML29" localSheetId="2">#REF!</definedName>
    <definedName name="___ML29">#REF!</definedName>
    <definedName name="___ML31" localSheetId="2">#REF!</definedName>
    <definedName name="___ML31">#REF!</definedName>
    <definedName name="___ML310" localSheetId="2">#REF!</definedName>
    <definedName name="___ML310">#REF!</definedName>
    <definedName name="___ML311" localSheetId="2">#REF!</definedName>
    <definedName name="___ML311">#REF!</definedName>
    <definedName name="___ML312" localSheetId="2">#REF!</definedName>
    <definedName name="___ML312">#REF!</definedName>
    <definedName name="___ML313" localSheetId="2">#REF!</definedName>
    <definedName name="___ML313">#REF!</definedName>
    <definedName name="___ML314" localSheetId="2">#REF!</definedName>
    <definedName name="___ML314">#REF!</definedName>
    <definedName name="___ML315" localSheetId="2">#REF!</definedName>
    <definedName name="___ML315">#REF!</definedName>
    <definedName name="___ML316" localSheetId="2">#REF!</definedName>
    <definedName name="___ML316">#REF!</definedName>
    <definedName name="___ML317" localSheetId="2">#REF!</definedName>
    <definedName name="___ML317">#REF!</definedName>
    <definedName name="___ML318" localSheetId="2">#REF!</definedName>
    <definedName name="___ML318">#REF!</definedName>
    <definedName name="___ML319" localSheetId="2">#REF!</definedName>
    <definedName name="___ML319">#REF!</definedName>
    <definedName name="___ML32" localSheetId="2">#REF!</definedName>
    <definedName name="___ML32">#REF!</definedName>
    <definedName name="___ML320" localSheetId="2">#REF!</definedName>
    <definedName name="___ML320">#REF!</definedName>
    <definedName name="___ML321" localSheetId="2">#REF!</definedName>
    <definedName name="___ML321">#REF!</definedName>
    <definedName name="___ML322" localSheetId="2">#REF!</definedName>
    <definedName name="___ML322">#REF!</definedName>
    <definedName name="___ML323" localSheetId="2">#REF!</definedName>
    <definedName name="___ML323">#REF!</definedName>
    <definedName name="___ML324" localSheetId="2">#REF!</definedName>
    <definedName name="___ML324">#REF!</definedName>
    <definedName name="___ML33" localSheetId="2">#REF!</definedName>
    <definedName name="___ML33">#REF!</definedName>
    <definedName name="___ML34" localSheetId="2">#REF!</definedName>
    <definedName name="___ML34">#REF!</definedName>
    <definedName name="___ML35" localSheetId="2">#REF!</definedName>
    <definedName name="___ML35">#REF!</definedName>
    <definedName name="___ML36" localSheetId="2">#REF!</definedName>
    <definedName name="___ML36">#REF!</definedName>
    <definedName name="___ML37" localSheetId="2">#REF!</definedName>
    <definedName name="___ML37">#REF!</definedName>
    <definedName name="___ML38" localSheetId="2">#REF!</definedName>
    <definedName name="___ML38">#REF!</definedName>
    <definedName name="___ML39" localSheetId="2">#REF!</definedName>
    <definedName name="___ML39">#REF!</definedName>
    <definedName name="___ML7" localSheetId="2">#REF!</definedName>
    <definedName name="___ML7">#REF!</definedName>
    <definedName name="___ML8" localSheetId="2">#REF!</definedName>
    <definedName name="___ML8">#REF!</definedName>
    <definedName name="___ML9" localSheetId="2">#REF!</definedName>
    <definedName name="___ML9">#REF!</definedName>
    <definedName name="___mm1">[6]r!$F$4</definedName>
    <definedName name="___mm11">[2]r!$F$4</definedName>
    <definedName name="___mm111">[5]r!$F$4</definedName>
    <definedName name="___MS6">[29]MRATES!$P$50</definedName>
    <definedName name="___ne10" localSheetId="2">'[30]Lead statement'!#REF!</definedName>
    <definedName name="___ne10">'[30]Lead statement'!#REF!</definedName>
    <definedName name="___PC1" localSheetId="2">#REF!</definedName>
    <definedName name="___PC1">#REF!</definedName>
    <definedName name="___PC10" localSheetId="2">#REF!</definedName>
    <definedName name="___PC10">#REF!</definedName>
    <definedName name="___PC11" localSheetId="2">#REF!</definedName>
    <definedName name="___PC11">#REF!</definedName>
    <definedName name="___PC12" localSheetId="2">#REF!</definedName>
    <definedName name="___PC12">#REF!</definedName>
    <definedName name="___PC13" localSheetId="2">#REF!</definedName>
    <definedName name="___PC13">#REF!</definedName>
    <definedName name="___PC14" localSheetId="2">#REF!</definedName>
    <definedName name="___PC14">#REF!</definedName>
    <definedName name="___PC15" localSheetId="2">#REF!</definedName>
    <definedName name="___PC15">#REF!</definedName>
    <definedName name="___PC16" localSheetId="2">#REF!</definedName>
    <definedName name="___PC16">#REF!</definedName>
    <definedName name="___PC17" localSheetId="2">#REF!</definedName>
    <definedName name="___PC17">#REF!</definedName>
    <definedName name="___PC18" localSheetId="2">#REF!</definedName>
    <definedName name="___PC18">#REF!</definedName>
    <definedName name="___PC19" localSheetId="2">#REF!</definedName>
    <definedName name="___PC19">#REF!</definedName>
    <definedName name="___pc2" localSheetId="2">#REF!</definedName>
    <definedName name="___pc2">#REF!</definedName>
    <definedName name="___PC21" localSheetId="2">#REF!</definedName>
    <definedName name="___PC21">#REF!</definedName>
    <definedName name="___PC22" localSheetId="2">#REF!</definedName>
    <definedName name="___PC22">#REF!</definedName>
    <definedName name="___PC23" localSheetId="2">#REF!</definedName>
    <definedName name="___PC23">#REF!</definedName>
    <definedName name="___PC24" localSheetId="2">#REF!</definedName>
    <definedName name="___PC24">#REF!</definedName>
    <definedName name="___PC3" localSheetId="2">#REF!</definedName>
    <definedName name="___PC3">#REF!</definedName>
    <definedName name="___PC4" localSheetId="2">#REF!</definedName>
    <definedName name="___PC4">#REF!</definedName>
    <definedName name="___PC5" localSheetId="2">#REF!</definedName>
    <definedName name="___PC5">#REF!</definedName>
    <definedName name="___PC6" localSheetId="2">#REF!</definedName>
    <definedName name="___PC6">#REF!</definedName>
    <definedName name="___pc600" localSheetId="2">#REF!</definedName>
    <definedName name="___pc600">#REF!</definedName>
    <definedName name="___PC7" localSheetId="2">#REF!</definedName>
    <definedName name="___PC7">#REF!</definedName>
    <definedName name="___PC8" localSheetId="2">#REF!</definedName>
    <definedName name="___PC8">#REF!</definedName>
    <definedName name="___PC9" localSheetId="2">#REF!</definedName>
    <definedName name="___PC9">#REF!</definedName>
    <definedName name="___pc900" localSheetId="2">#REF!</definedName>
    <definedName name="___pc900">#REF!</definedName>
    <definedName name="___pla4">[12]DATA_PRG!$H$269</definedName>
    <definedName name="___pv2" localSheetId="2">#REF!</definedName>
    <definedName name="___pv2">#REF!</definedName>
    <definedName name="___rr3">[7]v!$A$2:$E$51</definedName>
    <definedName name="___rrr1">[7]r!$B$1:$I$145</definedName>
    <definedName name="___RT5565" localSheetId="2">#REF!</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2">#REF!</definedName>
    <definedName name="___var1">#REF!</definedName>
    <definedName name="___var4" localSheetId="2">#REF!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2">#REF!</definedName>
    <definedName name="__AUX1">#REF!</definedName>
    <definedName name="__AUX111">[31]bom!$R$2</definedName>
    <definedName name="__aux2" localSheetId="2">#REF!</definedName>
    <definedName name="__aux2">#REF!</definedName>
    <definedName name="__AUX3" localSheetId="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 localSheetId="2">#REF!</definedName>
    <definedName name="__er1">#REF!</definedName>
    <definedName name="__G120907" localSheetId="2">[32]Data!#REF!</definedName>
    <definedName name="__G120907">[32]Data!#REF!</definedName>
    <definedName name="__hpm1" localSheetId="2">#REF!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 localSheetId="2">#REF!</definedName>
    <definedName name="__knr2">#REF!</definedName>
    <definedName name="__l1">[3]leads!$A$3:$E$108</definedName>
    <definedName name="__l12" localSheetId="2">#REF!</definedName>
    <definedName name="__l12">#REF!</definedName>
    <definedName name="__l2">[2]r!$F$29</definedName>
    <definedName name="__l3" localSheetId="2">#REF!</definedName>
    <definedName name="__l3">#REF!</definedName>
    <definedName name="__l4">[4]Sheet1!$W$2:$Y$103</definedName>
    <definedName name="__l5" localSheetId="2">#REF!</definedName>
    <definedName name="__l5">#REF!</definedName>
    <definedName name="__l6">[2]r!$F$4</definedName>
    <definedName name="__l7">[5]r!$F$4</definedName>
    <definedName name="__l8">[2]r!$F$2</definedName>
    <definedName name="__l9">[2]r!$F$3</definedName>
    <definedName name="__lcn1" localSheetId="2">#REF!</definedName>
    <definedName name="__lcn1">#REF!</definedName>
    <definedName name="__LJ6">[14]DATA!$H$245</definedName>
    <definedName name="__ma1">'[26]C-data'!$F$6</definedName>
    <definedName name="__me12" localSheetId="2">'[23]Lead statement'!#REF!</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 localSheetId="2">#REF!</definedName>
    <definedName name="__pc2">#REF!</definedName>
    <definedName name="__pla4">[12]DATA_PRG!$H$269</definedName>
    <definedName name="__pv2" localSheetId="2">#REF!</definedName>
    <definedName name="__pv2">#REF!</definedName>
    <definedName name="__QS25">[29]MRATES!$G$16</definedName>
    <definedName name="__QS40">[29]MRATES!$G$17</definedName>
    <definedName name="__rr3">[7]v!$A$2:$E$51</definedName>
    <definedName name="__rrr1">[7]r!$B$1:$I$145</definedName>
    <definedName name="__RT5565" localSheetId="2">#REF!</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2">#REF!</definedName>
    <definedName name="__sw1">#REF!</definedName>
    <definedName name="__TB2">'[35]SPT vs PHI'!$B$2:$C$65</definedName>
    <definedName name="__tw2">'[26]C-data'!$F$90</definedName>
    <definedName name="__us1" localSheetId="2">#REF!</definedName>
    <definedName name="__us1">#REF!</definedName>
    <definedName name="__var1" localSheetId="2">#REF!</definedName>
    <definedName name="__var1">#REF!</definedName>
    <definedName name="__var4" localSheetId="2">#REF!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 localSheetId="2">#REF!</definedName>
    <definedName name="_0knrothpfinal">#REF!</definedName>
    <definedName name="_1__Bitumen_pressure">[37]Usage!$C$11</definedName>
    <definedName name="_150_mm_thickness">'[37]Common '!$D$294</definedName>
    <definedName name="_2_and_3" localSheetId="2">'[38]Estimate '!#REF!</definedName>
    <definedName name="_2_and_3">'[38]Estimate '!#REF!</definedName>
    <definedName name="_3" localSheetId="2" hidden="1">'[39]final abstract'!#REF!</definedName>
    <definedName name="_3" hidden="1">'[39]final abstract'!#REF!</definedName>
    <definedName name="_75_mm_thick_ness">'[37]Common '!$D$287</definedName>
    <definedName name="_AUX111">[31]bom!$R$2</definedName>
    <definedName name="_aux2" localSheetId="2">#REF!</definedName>
    <definedName name="_aux2">#REF!</definedName>
    <definedName name="_AUX3" localSheetId="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 localSheetId="2">#REF!</definedName>
    <definedName name="_E29">#REF!</definedName>
    <definedName name="_E38" localSheetId="2">#REF!</definedName>
    <definedName name="_E38">#REF!</definedName>
    <definedName name="_ewe1" localSheetId="2">#REF!</definedName>
    <definedName name="_ewe1">#REF!</definedName>
    <definedName name="_Fill" localSheetId="2" hidden="1">'[39]final abstract'!#REF!</definedName>
    <definedName name="_Fill" hidden="1">'[39]final abstract'!#REF!</definedName>
    <definedName name="_xlnm._FilterDatabase" localSheetId="0" hidden="1">RE!$S$5:$S$246</definedName>
    <definedName name="_xlnm._FilterDatabase" localSheetId="2" hidden="1">'RE (2)'!$A$2:$AF$246</definedName>
    <definedName name="_G120907" localSheetId="2">[25]Data!#REF!</definedName>
    <definedName name="_G120907">[25]Data!#REF!</definedName>
    <definedName name="_hab1" localSheetId="2">#REF!</definedName>
    <definedName name="_hab1">#REF!</definedName>
    <definedName name="_hpm1" localSheetId="2">#REF!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localSheetId="2" hidden="1">#REF!</definedName>
    <definedName name="_Key1" hidden="1">#REF!</definedName>
    <definedName name="_knr2" localSheetId="2">#REF!</definedName>
    <definedName name="_knr2">#REF!</definedName>
    <definedName name="_l1">[3]leads!$A$3:$E$108</definedName>
    <definedName name="_l12" localSheetId="2">#REF!</definedName>
    <definedName name="_l12">#REF!</definedName>
    <definedName name="_l2">[2]r!$F$29</definedName>
    <definedName name="_l3" localSheetId="2">#REF!</definedName>
    <definedName name="_l3">#REF!</definedName>
    <definedName name="_l4">[4]Sheet1!$W$2:$Y$103</definedName>
    <definedName name="_l5" localSheetId="2">#REF!</definedName>
    <definedName name="_l5">#REF!</definedName>
    <definedName name="_l6">[2]r!$F$4</definedName>
    <definedName name="_l7">[5]r!$F$4</definedName>
    <definedName name="_l8">[2]r!$F$2</definedName>
    <definedName name="_l9">[2]r!$F$3</definedName>
    <definedName name="_lcn1" localSheetId="2">#REF!</definedName>
    <definedName name="_lcn1">#REF!</definedName>
    <definedName name="_LEAD">[43]RMR!$D$31</definedName>
    <definedName name="_LJ6">[9]DATA!$H$245</definedName>
    <definedName name="_M17">[41]mlead!$D$23</definedName>
    <definedName name="_M38">[41]mlead!$D$44</definedName>
    <definedName name="_M67">[42]mlead!$D$73</definedName>
    <definedName name="_me12" localSheetId="2">'[44]Lead statement'!#REF!</definedName>
    <definedName name="_me12">'[44]Lead statement'!#REF!</definedName>
    <definedName name="_me15" localSheetId="2">'[45]Lead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 localSheetId="2">'[47]Lead statement'!#REF!</definedName>
    <definedName name="_ne10">'[47]Lead statement'!#REF!</definedName>
    <definedName name="_New1" localSheetId="2">[48]data!#REF!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 localSheetId="2">#REF!</definedName>
    <definedName name="_pc2">#REF!</definedName>
    <definedName name="_pipe_con_500" localSheetId="2">[50]mlead!#REF!</definedName>
    <definedName name="_pipe_con_500">[50]mlead!#REF!</definedName>
    <definedName name="_pipe_con_700" localSheetId="2">[50]mlead!#REF!</definedName>
    <definedName name="_pipe_con_700">[50]mlead!#REF!</definedName>
    <definedName name="_pipe_ic_1100" localSheetId="2">[50]mlead!#REF!</definedName>
    <definedName name="_pipe_ic_1100">[50]mlead!#REF!</definedName>
    <definedName name="_pipe_ic_500" localSheetId="2">[50]mlead!#REF!</definedName>
    <definedName name="_pipe_ic_500">[50]mlead!#REF!</definedName>
    <definedName name="_pipe_ic_700" localSheetId="2">[50]mlead!#REF!</definedName>
    <definedName name="_pipe_ic_700">[50]mlead!#REF!</definedName>
    <definedName name="_pla4">[12]DATA_PRG!$H$269</definedName>
    <definedName name="_pv2" localSheetId="2">#REF!</definedName>
    <definedName name="_pv2">#REF!</definedName>
    <definedName name="_QS25">[29]MRATES!$G$16</definedName>
    <definedName name="_QS40">[29]MRATES!$G$17</definedName>
    <definedName name="_rr3">[7]v!$A$2:$E$51</definedName>
    <definedName name="_rrr1">[7]r!$B$1:$I$145</definedName>
    <definedName name="_RT5565" localSheetId="2">#REF!</definedName>
    <definedName name="_RT5565">#REF!</definedName>
    <definedName name="_S" localSheetId="2">#REF!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 localSheetId="2">#REF!</definedName>
    <definedName name="_sw1">#REF!</definedName>
    <definedName name="_th_week_water_transp_habs" localSheetId="2">#REF!</definedName>
    <definedName name="_th_week_water_transp_habs">#REF!</definedName>
    <definedName name="_var1" localSheetId="2">#REF!</definedName>
    <definedName name="_var1">#REF!</definedName>
    <definedName name="_var4" localSheetId="2">#REF!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 localSheetId="2">#REF!</definedName>
    <definedName name="a">#REF!</definedName>
    <definedName name="a_6">"'smb://Tender2/d/Vinod/Excel/Tender/Garuda%20Resorts.xls'#$Boq.CX1"</definedName>
    <definedName name="a_8">"'smb://Tender2/d/Vinod/Excel/Tender/Garuda%20Resorts.xls'#$Boq.CX1"</definedName>
    <definedName name="aa" localSheetId="2" hidden="1">'[39]final abstract'!#REF!</definedName>
    <definedName name="aa" hidden="1">'[39]final abstract'!#REF!</definedName>
    <definedName name="AAA" localSheetId="2">'[51]Data.F8.BTR'!#REF!</definedName>
    <definedName name="AAA">'[51]Data.F8.BTR'!#REF!</definedName>
    <definedName name="aadf" localSheetId="2">#REF!</definedName>
    <definedName name="aadf">#REF!</definedName>
    <definedName name="aawa" localSheetId="2">#REF!</definedName>
    <definedName name="aawa">#REF!</definedName>
    <definedName name="ab" localSheetId="2">#REF!</definedName>
    <definedName name="ab">#REF!</definedName>
    <definedName name="abs" localSheetId="2">#REF!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localSheetId="2" hidden="1">'[39]final abstract'!#REF!</definedName>
    <definedName name="academic" hidden="1">'[39]final abstract'!#REF!</definedName>
    <definedName name="Address" localSheetId="2">#REF!</definedName>
    <definedName name="Address">#REF!</definedName>
    <definedName name="adfas" localSheetId="2">[54]Lead!#REF!</definedName>
    <definedName name="adfas">[54]Lead!#REF!</definedName>
    <definedName name="ADFDSFSD1111" localSheetId="2">#REF!</definedName>
    <definedName name="ADFDSFSD1111">#REF!</definedName>
    <definedName name="ae">'[55]Specification report'!$I$160</definedName>
    <definedName name="ae.">'[55]Specification report'!$I$161</definedName>
    <definedName name="ae_">NA()</definedName>
    <definedName name="AEW_FOR" localSheetId="2">'[50]abs road'!#REF!</definedName>
    <definedName name="AEW_FOR">'[50]abs road'!#REF!</definedName>
    <definedName name="AEW_SIDE" localSheetId="2">'[50]abs road'!#REF!</definedName>
    <definedName name="AEW_SIDE">'[50]abs road'!#REF!</definedName>
    <definedName name="ag">[12]DATA_PRG!$H$86</definedName>
    <definedName name="AGRA_SHOULDERS" localSheetId="2">#REF!</definedName>
    <definedName name="AGRA_SHOULDERS">#REF!</definedName>
    <definedName name="AGSB" localSheetId="2">'[50]abs road'!#REF!</definedName>
    <definedName name="AGSB">'[50]abs road'!#REF!</definedName>
    <definedName name="AlampurABCDCivil" localSheetId="2" hidden="1">'[39]final abstract'!#REF!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 localSheetId="2">#REF!</definedName>
    <definedName name="Aname">#REF!</definedName>
    <definedName name="ANNUAL_ELECTRICAL1_CHARGES">[52]CPHEEO!$J$13</definedName>
    <definedName name="ANNUAL_ELECTRICAL2_CHARGES">[52]CPHEEO!$L$13</definedName>
    <definedName name="anscount" hidden="1">1</definedName>
    <definedName name="AR" localSheetId="2">[57]Lead!#REF!</definedName>
    <definedName name="AR">[57]Lead!#REF!</definedName>
    <definedName name="as" localSheetId="2">[58]v!#REF!</definedName>
    <definedName name="as">[58]v!#REF!</definedName>
    <definedName name="ASCSD" localSheetId="2">#REF!</definedName>
    <definedName name="ASCSD">#REF!</definedName>
    <definedName name="asd" localSheetId="2">[59]Data!#REF!</definedName>
    <definedName name="asd">[59]Data!#REF!</definedName>
    <definedName name="asf" localSheetId="2">#REF!</definedName>
    <definedName name="asf">#REF!</definedName>
    <definedName name="ASSS_6">"'smb://Mh2/e/Documents%20and%20Settings/Venkat/Local%20Settings/Temp/My%20Documents/zero.xls'#$'p&amp;m'.$H$264:$H$264"</definedName>
    <definedName name="AVG_HRS_PUMP_ULTI">[52]CPHEEO!$L$10</definedName>
    <definedName name="AWBM2" localSheetId="2">#REF!</definedName>
    <definedName name="AWBM2">#REF!</definedName>
    <definedName name="AWBM3" localSheetId="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 localSheetId="2">#REF!</definedName>
    <definedName name="bala">#REF!</definedName>
    <definedName name="banilad">[61]banilad!$A$1:$Z$1159</definedName>
    <definedName name="bb" localSheetId="2" hidden="1">'[39]final abstract'!#REF!</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 localSheetId="2">#REF!</definedName>
    <definedName name="boq">#REF!</definedName>
    <definedName name="BOTTOMDOMEONETOSIX" localSheetId="2">#REF!</definedName>
    <definedName name="BOTTOMDOMEONETOSIX">#REF!</definedName>
    <definedName name="BOTTOMDOMESIXTOTHIRTEEN" localSheetId="2">#REF!</definedName>
    <definedName name="BOTTOMDOMESIXTOTHIRTEEN">#REF!</definedName>
    <definedName name="BOTTOMRINGGIRDERONETOSIX" localSheetId="2">#REF!</definedName>
    <definedName name="BOTTOMRINGGIRDERONETOSIX">#REF!</definedName>
    <definedName name="BOTTOMRINGGIRDERSEVENTOTHIRTEEN" localSheetId="2">#REF!</definedName>
    <definedName name="BOTTOMRINGGIRDERSEVENTOTHIRTEEN">#REF!</definedName>
    <definedName name="br">'[33]Lead statement'!$P$20</definedName>
    <definedName name="brnm">'[26]C-data'!$F$63</definedName>
    <definedName name="bs" localSheetId="2">#REF!</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 localSheetId="2">#REF!</definedName>
    <definedName name="CANTILEVERSEVENTOTHIRTEEN">#REF!</definedName>
    <definedName name="CC">[67]DATA!$H$59</definedName>
    <definedName name="CC_1">[9]DATA!$I$59</definedName>
    <definedName name="CC_1_6_10__using_40MM_OTG_Meteal_including_cost_and_conveyance_of_all_materials_and_labour_charge._etc.__Complete" localSheetId="2">#REF!</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 localSheetId="2">#REF!</definedName>
    <definedName name="ccir">#REF!</definedName>
    <definedName name="cd" localSheetId="2">#REF!</definedName>
    <definedName name="cd">#REF!</definedName>
    <definedName name="CDNO" localSheetId="2">#REF!</definedName>
    <definedName name="CDNO">#REF!</definedName>
    <definedName name="cdno_600" localSheetId="2">#REF!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 localSheetId="2">#REF!</definedName>
    <definedName name="cidjoint">#REF!</definedName>
    <definedName name="CIDjoints">[63]maya!$B$370:$B$375</definedName>
    <definedName name="CILA_PIPES">'[53]PIPES BASIC RATES'!$A$279:$A$331</definedName>
    <definedName name="City" localSheetId="2">#REF!</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 localSheetId="2">[73]Data!#REF!</definedName>
    <definedName name="Comp.Stat">[73]Data!#REF!</definedName>
    <definedName name="Company" localSheetId="2">#REF!</definedName>
    <definedName name="Company">#REF!</definedName>
    <definedName name="conmixer">'[33]SSR 2014-15 Rates'!$E$62</definedName>
    <definedName name="Construction">'[56]Bitumen trunk'!$W$1:$AN$196</definedName>
    <definedName name="cost" localSheetId="2">#REF!</definedName>
    <definedName name="cost">#REF!</definedName>
    <definedName name="COTTAGE" localSheetId="2" hidden="1">'[39]final abstract'!#REF!</definedName>
    <definedName name="COTTAGE" hidden="1">'[39]final abstract'!#REF!</definedName>
    <definedName name="Country" localSheetId="2">#REF!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 localSheetId="2">'[51]Data.F8.BTR'!#REF!</definedName>
    <definedName name="crust">'[51]Data.F8.BTR'!#REF!</definedName>
    <definedName name="CSAND">[29]MRATES!$G$8</definedName>
    <definedName name="cvbt" localSheetId="2">#REF!</definedName>
    <definedName name="cvbt">#REF!</definedName>
    <definedName name="CWSUMP">'[76]DATA-BASE'!$I$6:$T$22</definedName>
    <definedName name="d" localSheetId="2">[57]Lead!#REF!</definedName>
    <definedName name="d">[57]Lead!#REF!</definedName>
    <definedName name="D.t" localSheetId="2">[48]data!#REF!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2">#REF!</definedName>
    <definedName name="Da">#REF!</definedName>
    <definedName name="data" localSheetId="2">[59]Data!#REF!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2" hidden="1">#REF!</definedName>
    <definedName name="data1" hidden="1">#REF!</definedName>
    <definedName name="data2" localSheetId="2" hidden="1">#REF!</definedName>
    <definedName name="data2" hidden="1">#REF!</definedName>
    <definedName name="data3" localSheetId="2" hidden="1">#REF!</definedName>
    <definedName name="data3" hidden="1">#REF!</definedName>
    <definedName name="DATA6" localSheetId="2">#REF!</definedName>
    <definedName name="DATA6">#REF!</definedName>
    <definedName name="_xlnm.Database" localSheetId="2">#REF!</definedName>
    <definedName name="_xlnm.Database">#REF!</definedName>
    <definedName name="datafsdf">'[77]labour coeff'!$A$3:$S$74</definedName>
    <definedName name="datanew" localSheetId="2">#REF!</definedName>
    <definedName name="datanew">#REF!</definedName>
    <definedName name="db">[72]DATA_PRG!$F$366</definedName>
    <definedName name="DD" localSheetId="2">#REF!</definedName>
    <definedName name="DD">#REF!</definedName>
    <definedName name="ddd" localSheetId="2" hidden="1">'[39]final abstract'!#REF!</definedName>
    <definedName name="ddd" hidden="1">'[39]final abstract'!#REF!</definedName>
    <definedName name="de">'[55]Specification report'!$E$160</definedName>
    <definedName name="de.">'[78]GF SB Ok '!$F$1611</definedName>
    <definedName name="dee" localSheetId="2">#REF!</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 localSheetId="2">[48]data!#REF!</definedName>
    <definedName name="df">[48]data!#REF!</definedName>
    <definedName name="dfas" localSheetId="2" hidden="1">'[39]final abstract'!#REF!</definedName>
    <definedName name="dfas" hidden="1">'[39]final abstract'!#REF!</definedName>
    <definedName name="dfdsfd">'[80]Plant &amp;  Machinery'!$G$13</definedName>
    <definedName name="dfef" localSheetId="2">[81]Lead!#REF!</definedName>
    <definedName name="dfef">[81]Lead!#REF!</definedName>
    <definedName name="dfgdg" localSheetId="2">#REF!</definedName>
    <definedName name="dfgdg">#REF!</definedName>
    <definedName name="dfghtjitujyi5ryhfrth" localSheetId="2">#REF!</definedName>
    <definedName name="dfghtjitujyi5ryhfrth">#REF!</definedName>
    <definedName name="dfgyhf" localSheetId="2">#REF!</definedName>
    <definedName name="dfgyhf">#REF!</definedName>
    <definedName name="dfhdf" localSheetId="2">#REF!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localSheetId="2" hidden="1">#REF!</definedName>
    <definedName name="Discount" hidden="1">#REF!</definedName>
    <definedName name="display_area_2" localSheetId="2" hidden="1">#REF!</definedName>
    <definedName name="display_area_2" hidden="1">#REF!</definedName>
    <definedName name="Dist_Abstract" localSheetId="2">#REF!</definedName>
    <definedName name="Dist_Abstract">#REF!</definedName>
    <definedName name="div">[9]DATA!$H$250</definedName>
    <definedName name="DKDK">[83]Labour!$D$5</definedName>
    <definedName name="Dname" localSheetId="2">#REF!</definedName>
    <definedName name="Dname">#REF!</definedName>
    <definedName name="dndfh" localSheetId="2">#REF!</definedName>
    <definedName name="dndfh">#REF!</definedName>
    <definedName name="do___________________________________________________________20_B">'[37]Common '!$D$182</definedName>
    <definedName name="DRINKING" localSheetId="2">'[51]Data.F8.BTR'!#REF!</definedName>
    <definedName name="DRINKING">'[51]Data.F8.BTR'!#REF!</definedName>
    <definedName name="Drum_Mix_Plant_40___60_TPH">[37]Usage!$C$5</definedName>
    <definedName name="dss" localSheetId="2" hidden="1">'[39]final abstract'!#REF!</definedName>
    <definedName name="dss" hidden="1">'[39]final abstract'!#REF!</definedName>
    <definedName name="dt" localSheetId="2">#REF!</definedName>
    <definedName name="dt">#REF!</definedName>
    <definedName name="dtt" localSheetId="2">#REF!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 localSheetId="2">#REF!</definedName>
    <definedName name="eee">#REF!</definedName>
    <definedName name="EFF">[52]CPHEEO!$C$10</definedName>
    <definedName name="egar">[85]Material!$D$117</definedName>
    <definedName name="Email" localSheetId="2">#REF!</definedName>
    <definedName name="Email">#REF!</definedName>
    <definedName name="er" localSheetId="2">#REF!</definedName>
    <definedName name="er">#REF!</definedName>
    <definedName name="ers" localSheetId="2">#REF!</definedName>
    <definedName name="ers">#REF!</definedName>
    <definedName name="ertgdrghfghdsr" localSheetId="2">#REF!</definedName>
    <definedName name="ertgdrghfghdsr">#REF!</definedName>
    <definedName name="ESTIMATE">'[86]0000000000000'!$D$3</definedName>
    <definedName name="EW_A">[9]DATA!$H$32</definedName>
    <definedName name="EW_B">[9]DATA!$H$37</definedName>
    <definedName name="EW_SP" localSheetId="2">#REF!</definedName>
    <definedName name="EW_SP">#REF!</definedName>
    <definedName name="ewe" localSheetId="2">#REF!</definedName>
    <definedName name="ewe">#REF!</definedName>
    <definedName name="EWRERE" localSheetId="2">#REF!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 localSheetId="2">#REF!</definedName>
    <definedName name="f">#REF!</definedName>
    <definedName name="faaaaaaaaa" localSheetId="2">#REF!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 localSheetId="2">#REF!</definedName>
    <definedName name="Fax">#REF!</definedName>
    <definedName name="FCode" localSheetId="2" hidden="1">#REF!</definedName>
    <definedName name="FCode" hidden="1">#REF!</definedName>
    <definedName name="FDJDSJFDJFLDJF">[83]Labour!$D$19</definedName>
    <definedName name="fdsg" localSheetId="2">#REF!</definedName>
    <definedName name="fdsg">#REF!</definedName>
    <definedName name="Feeder_Road_Sections">[56]Feeder!$A$1:$L$386</definedName>
    <definedName name="fgafgsfgfytssstr" localSheetId="2">#REF!</definedName>
    <definedName name="fgafgsfgfytssstr">#REF!</definedName>
    <definedName name="fgf" localSheetId="2">#REF!</definedName>
    <definedName name="fgf">#REF!</definedName>
    <definedName name="fgfnfgfh" localSheetId="2">#REF!</definedName>
    <definedName name="fgfnfgfh">#REF!</definedName>
    <definedName name="fghh" localSheetId="2">#REF!</definedName>
    <definedName name="fghh">#REF!</definedName>
    <definedName name="final" localSheetId="2">#REF!</definedName>
    <definedName name="final">#REF!</definedName>
    <definedName name="finished" localSheetId="2">#REF!</definedName>
    <definedName name="finished">#REF!</definedName>
    <definedName name="First" localSheetId="2" hidden="1">'[39]final abstract'!#REF!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 localSheetId="2">[59]Data!#REF!</definedName>
    <definedName name="fy">[59]Data!#REF!</definedName>
    <definedName name="g" localSheetId="2">#REF!</definedName>
    <definedName name="g">#REF!</definedName>
    <definedName name="gagan">[85]Material!$D$113</definedName>
    <definedName name="GG">[72]DATA_PRG!$H$109</definedName>
    <definedName name="GH" localSheetId="2">#REF!</definedName>
    <definedName name="GH">#REF!</definedName>
    <definedName name="GI_CL" localSheetId="2">[52]wh_data_R!#REF!</definedName>
    <definedName name="GI_CL">[52]wh_data_R!#REF!</definedName>
    <definedName name="GI_CLL">[52]wh_data_R!$AP$1440:$AR$1442</definedName>
    <definedName name="GI_D_R">[52]CPHEEO!$BF$3:$BF$7</definedName>
    <definedName name="GI_pipe_15_mm" localSheetId="2">#REF!</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 localSheetId="2">#REF!</definedName>
    <definedName name="gound">#REF!</definedName>
    <definedName name="GPC" localSheetId="2">#REF!</definedName>
    <definedName name="GPC">#REF!</definedName>
    <definedName name="GPname" localSheetId="2">#REF!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 localSheetId="2">#REF!</definedName>
    <definedName name="gtrothpfinal">#REF!</definedName>
    <definedName name="guiol" localSheetId="2">#REF!</definedName>
    <definedName name="guiol">#REF!</definedName>
    <definedName name="GUS" localSheetId="2">#REF!</definedName>
    <definedName name="GUS">#REF!</definedName>
    <definedName name="GUSAUX">'[90]Global factors'!$B$3</definedName>
    <definedName name="GUSSW">'[90]Global factors'!$B$2</definedName>
    <definedName name="GUSUSD" localSheetId="2">#REF!</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 localSheetId="2">ROW(#REF!)</definedName>
    <definedName name="Header_Row">ROW(#REF!)</definedName>
    <definedName name="hh" localSheetId="2">#REF!</definedName>
    <definedName name="hh">#REF!</definedName>
    <definedName name="HiddenRows" localSheetId="2" hidden="1">#REF!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 localSheetId="2">#REF!</definedName>
    <definedName name="i">#REF!</definedName>
    <definedName name="IA">'[96]Sheet1 (2)'!$II$1</definedName>
    <definedName name="id10.0">'[71]int-Dia-hdpe'!$H$3:$H$27</definedName>
    <definedName name="id10_0">NA()</definedName>
    <definedName name="id2.5" localSheetId="2">#REF!</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 localSheetId="2">#REF!</definedName>
    <definedName name="ISMC_WEIGHTS">#REF!</definedName>
    <definedName name="JBcode_14dig" localSheetId="2">#REF!</definedName>
    <definedName name="JBcode_14dig">#REF!</definedName>
    <definedName name="jd" localSheetId="2">#REF!</definedName>
    <definedName name="jd">#REF!</definedName>
    <definedName name="jhkjahdkjhasdjhfkjasdhfkj" localSheetId="2">[54]Lead!#REF!</definedName>
    <definedName name="jhkjahdkjhasdjhfkjasdhfkj">[54]Lead!#REF!</definedName>
    <definedName name="jjfgkf" localSheetId="2">#REF!</definedName>
    <definedName name="jjfgkf">#REF!</definedName>
    <definedName name="JKDL123" localSheetId="2" hidden="1">#REF!</definedName>
    <definedName name="JKDL123" hidden="1">#REF!</definedName>
    <definedName name="jksfiohifnklkldf" localSheetId="0">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 localSheetId="2">#REF!</definedName>
    <definedName name="kiran">#REF!</definedName>
    <definedName name="KK">[72]DATA_PRG!$H$211</definedName>
    <definedName name="Knr" localSheetId="2">#REF!</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 localSheetId="2">#REF!</definedName>
    <definedName name="LCS">#REF!</definedName>
    <definedName name="lead" localSheetId="2">#REF!</definedName>
    <definedName name="lead">#REF!</definedName>
    <definedName name="lead_prin" localSheetId="2">#REF!</definedName>
    <definedName name="lead_prin">#REF!</definedName>
    <definedName name="LEAD_RANGE">'[53]BACK BONE'!$DF$4:$DF$26</definedName>
    <definedName name="lead3" localSheetId="2">#REF!</definedName>
    <definedName name="lead3">#REF!</definedName>
    <definedName name="leadprin" localSheetId="2">#REF!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 localSheetId="2">#REF!</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 localSheetId="2">[10]Lead!#REF!</definedName>
    <definedName name="LSNO20">[10]Lead!#REF!</definedName>
    <definedName name="LSNO24">[103]Lead!$N$26</definedName>
    <definedName name="LSNO26">[103]Lead!$N$28</definedName>
    <definedName name="LSNO3">[103]Lead!$N$9</definedName>
    <definedName name="LSNO4">[10]Lead!$N$9</definedName>
    <definedName name="lujm" localSheetId="2">#REF!</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 localSheetId="2">#REF!</definedName>
    <definedName name="MAD">#REF!</definedName>
    <definedName name="Maddy" localSheetId="2">#REF!</definedName>
    <definedName name="Maddy">#REF!</definedName>
    <definedName name="madhu" localSheetId="2">#REF!</definedName>
    <definedName name="madhu">#REF!</definedName>
    <definedName name="mal">[108]DATA!$H$67</definedName>
    <definedName name="Male" localSheetId="2">[48]data!#REF!</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 localSheetId="2">[48]data!#REF!</definedName>
    <definedName name="Medical">[48]data!#REF!</definedName>
    <definedName name="metal" localSheetId="2">#REF!</definedName>
    <definedName name="metal">#REF!</definedName>
    <definedName name="METAL_D">[29]MRATES!$K$30</definedName>
    <definedName name="metal1" localSheetId="2">#REF!</definedName>
    <definedName name="metal1">#REF!</definedName>
    <definedName name="metal11" localSheetId="2">#REF!</definedName>
    <definedName name="metal11">#REF!</definedName>
    <definedName name="metal3" localSheetId="2">#REF!</definedName>
    <definedName name="metal3">#REF!</definedName>
    <definedName name="MILD_6">[112]RMR!$F$30</definedName>
    <definedName name="mix">[113]r!$I$46</definedName>
    <definedName name="MLOAD">[29]MRATES!$X$10</definedName>
    <definedName name="mm">[62]r!$F$4</definedName>
    <definedName name="mn" localSheetId="2">'[114]Lead statement'!#REF!</definedName>
    <definedName name="mn">'[114]Lead statement'!#REF!</definedName>
    <definedName name="MNJ" localSheetId="2">#REF!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 localSheetId="2">#REF!</definedName>
    <definedName name="n">#REF!</definedName>
    <definedName name="nagara">[116]m!$M$3</definedName>
    <definedName name="nagaraj">[116]m!$M$3</definedName>
    <definedName name="Name" localSheetId="2">#REF!</definedName>
    <definedName name="Name">#REF!</definedName>
    <definedName name="New" localSheetId="2">[48]data!#REF!</definedName>
    <definedName name="New">[48]data!#REF!</definedName>
    <definedName name="new_111" localSheetId="0">Scheduled_Payment+Extra_Payment</definedName>
    <definedName name="new_111" localSheetId="2">Scheduled_Payment+Extra_Payment</definedName>
    <definedName name="new_111">Scheduled_Payment+Extra_Payment</definedName>
    <definedName name="newdata" localSheetId="2">#REF!</definedName>
    <definedName name="newdata">#REF!</definedName>
    <definedName name="NH4vorklmg">[64]BALAN1!$F$20</definedName>
    <definedName name="nl">[117]DATA!$B$22</definedName>
    <definedName name="nn">[118]Publicbuilding!$R$46</definedName>
    <definedName name="no">'[71]habs-list'!$B$5:$B$285</definedName>
    <definedName name="NO_1000" localSheetId="2">#REF!</definedName>
    <definedName name="NO_1000">#REF!</definedName>
    <definedName name="NO_800" localSheetId="2">#REF!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 localSheetId="2">#REF!</definedName>
    <definedName name="NUM_MMM">#REF!</definedName>
    <definedName name="Number_of_Payments">#N/A</definedName>
    <definedName name="Nurses" localSheetId="2">'[51]Data.F8.BTR'!#REF!</definedName>
    <definedName name="Nurses">'[51]Data.F8.BTR'!#REF!</definedName>
    <definedName name="nw" localSheetId="2">#REF!</definedName>
    <definedName name="nw">#REF!</definedName>
    <definedName name="od">'[71]int-Dia-hdpe'!$C$3:$C$27</definedName>
    <definedName name="OH">[74]MRATES!$H$52</definedName>
    <definedName name="OHBRBRACESEVENTOTHIRTEEN" localSheetId="2">#REF!</definedName>
    <definedName name="OHBRBRACESEVENTOTHIRTEEN">#REF!</definedName>
    <definedName name="OHBRCOLUMNONETOSIX" localSheetId="2">#REF!</definedName>
    <definedName name="OHBRCOLUMNONETOSIX">#REF!</definedName>
    <definedName name="OHBRCOLUMNSEVENTOTHIRTEEN" localSheetId="2">#REF!</definedName>
    <definedName name="OHBRCOLUMNSEVENTOTHIRTEEN">#REF!</definedName>
    <definedName name="OHR">'[120]Leads Entry'!$I$30</definedName>
    <definedName name="ohsrcap" localSheetId="2">#REF!</definedName>
    <definedName name="ohsrcap">#REF!</definedName>
    <definedName name="ohsrlls">[91]nodes!$D$5:$D$115</definedName>
    <definedName name="OIU">[72]DATA_PRG!$H$328</definedName>
    <definedName name="ojjlkj">[80]Material!$D$130</definedName>
    <definedName name="OOOEOOOE" localSheetId="2">#REF!</definedName>
    <definedName name="OOOEOOOE">#REF!</definedName>
    <definedName name="OrderTable" localSheetId="2" hidden="1">#REF!</definedName>
    <definedName name="OrderTable" hidden="1">#REF!</definedName>
    <definedName name="Packed">[37]General!$K$4</definedName>
    <definedName name="paint">[72]DATA_PRG!$H$345</definedName>
    <definedName name="painter">'[33]SSR 2014-15 Rates'!$E$44</definedName>
    <definedName name="Payment_Date">#N/A</definedName>
    <definedName name="pc" localSheetId="2">#REF!</definedName>
    <definedName name="pc">#REF!</definedName>
    <definedName name="Phone" localSheetId="2">#REF!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 localSheetId="2">#REF!</definedName>
    <definedName name="PPPPP">#REF!</definedName>
    <definedName name="pr">[123]id!$A$3:$E$449</definedName>
    <definedName name="PR_Habcode_16_Dig" localSheetId="2">#REF!</definedName>
    <definedName name="PR_Habcode_16_Dig">#REF!</definedName>
    <definedName name="Prasad" localSheetId="2">#REF!</definedName>
    <definedName name="Prasad">#REF!</definedName>
    <definedName name="praveen">[124]sand!$A$1:$N$206</definedName>
    <definedName name="PRC" localSheetId="2">#REF!</definedName>
    <definedName name="PRC">#REF!</definedName>
    <definedName name="_xlnm.Print_Area" localSheetId="0">RE!$A$1:$S$308</definedName>
    <definedName name="_xlnm.Print_Area" localSheetId="2">'RE (2)'!$A$1:$AF$274</definedName>
    <definedName name="_xlnm.Print_Area">#REF!</definedName>
    <definedName name="Print_Area_MI" localSheetId="2">#REF!</definedName>
    <definedName name="Print_Area_MI">#REF!</definedName>
    <definedName name="Print_Area_MI_12" localSheetId="2">#REF!</definedName>
    <definedName name="Print_Area_MI_12">#REF!</definedName>
    <definedName name="Print_Area_MI_3" localSheetId="2">#REF!</definedName>
    <definedName name="Print_Area_MI_3">#REF!</definedName>
    <definedName name="Print_Area_MI_6" localSheetId="2">#REF!</definedName>
    <definedName name="Print_Area_MI_6">#REF!</definedName>
    <definedName name="Print_Area_MI_9" localSheetId="2">#REF!</definedName>
    <definedName name="Print_Area_MI_9">#REF!</definedName>
    <definedName name="Print_Area_Reset">#N/A</definedName>
    <definedName name="_xlnm.Print_Titles" localSheetId="0">RE!$2:$3</definedName>
    <definedName name="_xlnm.Print_Titles" localSheetId="2">'RE (2)'!$2:$3</definedName>
    <definedName name="ProdForm" localSheetId="2" hidden="1">#REF!</definedName>
    <definedName name="ProdForm" hidden="1">#REF!</definedName>
    <definedName name="Product" localSheetId="2"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 localSheetId="2">#REF!</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 localSheetId="2">#REF!</definedName>
    <definedName name="q">#REF!</definedName>
    <definedName name="Q_CD_EW" localSheetId="2">#REF!</definedName>
    <definedName name="Q_CD_EW">#REF!</definedName>
    <definedName name="Q_CD_M10_BODY" localSheetId="2">#REF!</definedName>
    <definedName name="Q_CD_M10_BODY">#REF!</definedName>
    <definedName name="Q_CD_M10_FOUN" localSheetId="2">#REF!</definedName>
    <definedName name="Q_CD_M10_FOUN">#REF!</definedName>
    <definedName name="Q_EW_F" localSheetId="2">[127]R_Det!#REF!</definedName>
    <definedName name="Q_EW_F">[127]R_Det!#REF!</definedName>
    <definedName name="Q_EW_S" localSheetId="2">[127]R_Det!#REF!</definedName>
    <definedName name="Q_EW_S">[127]R_Det!#REF!</definedName>
    <definedName name="Q_GRAVEL_SHOLDERS" localSheetId="2">[127]R_Det!#REF!</definedName>
    <definedName name="Q_GRAVEL_SHOLDERS">[127]R_Det!#REF!</definedName>
    <definedName name="Q_GSB" localSheetId="2">[127]R_Det!#REF!</definedName>
    <definedName name="Q_GSB">[127]R_Det!#REF!</definedName>
    <definedName name="Q_MSS">[43]R_Det!$I$48</definedName>
    <definedName name="q_pick" localSheetId="2">[127]R_Det!#REF!</definedName>
    <definedName name="q_pick">[127]R_Det!#REF!</definedName>
    <definedName name="Q_SCSD" localSheetId="2">[127]R_Det!#REF!</definedName>
    <definedName name="Q_SCSD">[127]R_Det!#REF!</definedName>
    <definedName name="Q_SDBC" localSheetId="2">[127]R_Det!#REF!</definedName>
    <definedName name="Q_SDBC">[127]R_Det!#REF!</definedName>
    <definedName name="Q_TACK" localSheetId="2">[127]R_Det!#REF!</definedName>
    <definedName name="Q_TACK">[127]R_Det!#REF!</definedName>
    <definedName name="Q_WBM2" localSheetId="2">[127]R_Det!#REF!</definedName>
    <definedName name="Q_WBM2">[127]R_Det!#REF!</definedName>
    <definedName name="Q_WBM3" localSheetId="2">[127]R_Det!#REF!</definedName>
    <definedName name="Q_WBM3">[127]R_Det!#REF!</definedName>
    <definedName name="QQ">[87]m1!$D$9</definedName>
    <definedName name="qqq" localSheetId="2">#REF!</definedName>
    <definedName name="qqq">#REF!</definedName>
    <definedName name="qqww" localSheetId="2">#REF!</definedName>
    <definedName name="qqww">#REF!</definedName>
    <definedName name="qr">'[33]Lead statement'!$P$10</definedName>
    <definedName name="QRückläufe">[64]BALAN1!$E$10</definedName>
    <definedName name="QSchlamwasser_Dauer">[64]BALAN1!$E$54</definedName>
    <definedName name="QUERY2" localSheetId="2">[128]data!#REF!</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 localSheetId="2">'[50]Road data'!#REF!</definedName>
    <definedName name="R_BM">'[50]Road data'!#REF!</definedName>
    <definedName name="r_det">[50]R_Det!$I$31</definedName>
    <definedName name="R_Diversion_Road" localSheetId="2">'[130]Road data'!#REF!</definedName>
    <definedName name="R_Diversion_Road">'[130]Road data'!#REF!</definedName>
    <definedName name="R_EW_Car" localSheetId="2">'[50]Road data'!#REF!</definedName>
    <definedName name="R_EW_Car">'[50]Road data'!#REF!</definedName>
    <definedName name="R_EW_FMC_Car">'[130]Road data'!$K$49</definedName>
    <definedName name="R_EW_FMC_Side">'[50]Road data'!$K$30</definedName>
    <definedName name="R_EW_Form_OMC">'[129]Road data'!$K$58</definedName>
    <definedName name="R_EW_Man" localSheetId="2">'[130]Road data'!#REF!</definedName>
    <definedName name="R_EW_Man">'[130]Road data'!#REF!</definedName>
    <definedName name="R_EW_OMC_Car" localSheetId="2">'[50]Road data'!#REF!</definedName>
    <definedName name="R_EW_OMC_Car">'[50]Road data'!#REF!</definedName>
    <definedName name="R_EW_OMC_Side" localSheetId="2">'[50]Road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 localSheetId="2">'[130]Road data'!#REF!</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 localSheetId="2">'[50]Road data'!#REF!</definedName>
    <definedName name="R_HP_600">'[50]Road data'!#REF!</definedName>
    <definedName name="R_HP_800">'[132]Road data'!$K$432</definedName>
    <definedName name="R_HPL_600" localSheetId="2">'[50]Road data'!#REF!</definedName>
    <definedName name="R_HPL_600">'[50]Road data'!#REF!</definedName>
    <definedName name="R_HPL_800">'[131]Road data'!$K$322</definedName>
    <definedName name="R_HYSD_Found">'[129]Road data'!$K$747</definedName>
    <definedName name="R_HYSD_sub">'[129]Road data'!$K$731</definedName>
    <definedName name="R_HYSD_Super" localSheetId="2">'[50]Road data'!#REF!</definedName>
    <definedName name="R_HYSD_Super">'[50]Road data'!#REF!</definedName>
    <definedName name="R_M10_base" localSheetId="2">'[130]Road data'!#REF!</definedName>
    <definedName name="R_M10_base">'[130]Road data'!#REF!</definedName>
    <definedName name="R_M10_bCC" localSheetId="2">'[50]Road data'!#REF!</definedName>
    <definedName name="R_M10_bCC">'[50]Road data'!#REF!</definedName>
    <definedName name="R_M10_bodywalls">'[131]Road data'!$K$286</definedName>
    <definedName name="R_M10_drains" localSheetId="2">'[130]Road data'!#REF!</definedName>
    <definedName name="R_M10_drains">'[130]Road data'!#REF!</definedName>
    <definedName name="R_M10_found">'[131]Road data'!$K$275</definedName>
    <definedName name="R_M15_dividers" localSheetId="2">'[130]Road data'!#REF!</definedName>
    <definedName name="R_M15_dividers">'[130]Road data'!#REF!</definedName>
    <definedName name="R_M15_Foot">'[129]Road data'!$K$528</definedName>
    <definedName name="R_M15_footing" localSheetId="2">'[50]Road data'!#REF!</definedName>
    <definedName name="R_M15_footing">'[50]Road data'!#REF!</definedName>
    <definedName name="R_M15_LevellingCoarse">'[129]Road data'!$K$679</definedName>
    <definedName name="R_M15_SUB" localSheetId="2">'[50]Road data'!#REF!</definedName>
    <definedName name="R_M15_SUB">'[50]Road data'!#REF!</definedName>
    <definedName name="R_M20_Bed">'[129]Road data'!$K$579</definedName>
    <definedName name="R_M20_BedBack" localSheetId="2">'[50]Road data'!#REF!</definedName>
    <definedName name="R_M20_BedBack">'[50]Road data'!#REF!</definedName>
    <definedName name="R_M20_COVER" localSheetId="2">'[50]Road data'!#REF!</definedName>
    <definedName name="R_M20_COVER">'[50]Road data'!#REF!</definedName>
    <definedName name="R_M20_DECKSLAB" localSheetId="2">'[50]Road data'!#REF!</definedName>
    <definedName name="R_M20_DECKSLAB">'[50]Road data'!#REF!</definedName>
    <definedName name="R_M20_slab">'[129]Road data'!$K$604</definedName>
    <definedName name="R_M25_ApproachSlab" localSheetId="2">'[50]Road data'!#REF!</definedName>
    <definedName name="R_M25_ApproachSlab">'[50]Road data'!#REF!</definedName>
    <definedName name="R_M30_WC" localSheetId="2">'[50]Road data'!#REF!</definedName>
    <definedName name="R_M30_WC">'[50]Road data'!#REF!</definedName>
    <definedName name="R_M35_CC" localSheetId="2">'[130]Road data'!#REF!</definedName>
    <definedName name="R_M35_CC">'[130]Road data'!#REF!</definedName>
    <definedName name="R_M35_FlyAsh" localSheetId="2">'[50]Road data'!#REF!</definedName>
    <definedName name="R_M35_FlyAsh">'[50]Road data'!#REF!</definedName>
    <definedName name="R_Mild" localSheetId="2">'[50]Road data'!#REF!</definedName>
    <definedName name="R_Mild">'[50]Road data'!#REF!</definedName>
    <definedName name="R_MSS">'[129]Road data'!$K$244</definedName>
    <definedName name="R_Painting" localSheetId="2">'[50]Road data'!#REF!</definedName>
    <definedName name="R_Painting">'[50]Road data'!#REF!</definedName>
    <definedName name="R_Pick">'[50]Road data'!$K$89</definedName>
    <definedName name="R_Plastering" localSheetId="2">'[50]Road data'!#REF!</definedName>
    <definedName name="R_Plastering">'[50]Road data'!#REF!</definedName>
    <definedName name="R_R300">'[129]Road data'!$K$484</definedName>
    <definedName name="R_Rev_A300" localSheetId="2">'[130]Road data'!#REF!</definedName>
    <definedName name="R_Rev_A300">'[130]Road data'!#REF!</definedName>
    <definedName name="R_Rev_Q300" localSheetId="2">'[130]Road data'!#REF!</definedName>
    <definedName name="R_Rev_Q300">'[130]Road data'!#REF!</definedName>
    <definedName name="R_SandFILLING" localSheetId="2">'[50]Road data'!#REF!</definedName>
    <definedName name="R_SandFILLING">'[50]Road data'!#REF!</definedName>
    <definedName name="R_Scar_BT" localSheetId="2">'[50]Road data'!#REF!</definedName>
    <definedName name="R_Scar_BT">'[50]Road data'!#REF!</definedName>
    <definedName name="R_Scar_GSB" localSheetId="2">'[50]Road data'!#REF!</definedName>
    <definedName name="R_Scar_GSB">'[50]Road data'!#REF!</definedName>
    <definedName name="R_Scarf">'[129]Road data'!$K$97</definedName>
    <definedName name="R_SCSD">'[129]Road data'!$K$198</definedName>
    <definedName name="R_SCSD_6070">'[50]Road data'!$K$173</definedName>
    <definedName name="R_SCSD_80100" localSheetId="2">'[50]Road data'!#REF!</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 localSheetId="2">'[50]Road data'!#REF!</definedName>
    <definedName name="R_WBM2">'[50]Road data'!#REF!</definedName>
    <definedName name="R_WBM2_HS">'[50]Road data'!$K$116</definedName>
    <definedName name="R_WBM2_HVR" localSheetId="2">'[50]Road data'!#REF!</definedName>
    <definedName name="R_WBM2_HVR">'[50]Road data'!#REF!</definedName>
    <definedName name="R_WBM2_MCS" localSheetId="2">'[50]Road data'!#REF!</definedName>
    <definedName name="R_WBM2_MCS">'[50]Road data'!#REF!</definedName>
    <definedName name="R_WBM3" localSheetId="2">'[50]Road data'!#REF!</definedName>
    <definedName name="R_WBM3">'[50]Road data'!#REF!</definedName>
    <definedName name="R_WBM3_HS">'[50]Road data'!$K$142</definedName>
    <definedName name="R_WBM3_HVR" localSheetId="2">'[50]Road data'!#REF!</definedName>
    <definedName name="R_WBM3_HVR">'[50]Road data'!#REF!</definedName>
    <definedName name="R_WBM3_MCS" localSheetId="2">'[50]Road data'!#REF!</definedName>
    <definedName name="R_WBM3_MCS">'[50]Road data'!#REF!</definedName>
    <definedName name="R_Weepholes" localSheetId="2">'[50]Road data'!#REF!</definedName>
    <definedName name="R_Weepholes">'[50]Road data'!#REF!</definedName>
    <definedName name="R_WMM" localSheetId="2">'[50]Road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 localSheetId="2">[54]Lead!#REF!</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2">#REF!</definedName>
    <definedName name="rates">#REF!</definedName>
    <definedName name="rates1" localSheetId="2">#REF!</definedName>
    <definedName name="rates1">#REF!</definedName>
    <definedName name="rates11" localSheetId="2">#REF!</definedName>
    <definedName name="rates11">#REF!</definedName>
    <definedName name="rates4" localSheetId="2">#REF!</definedName>
    <definedName name="rates4">#REF!</definedName>
    <definedName name="ratesand">'[8]lead-st'!$L$10</definedName>
    <definedName name="Ravu" localSheetId="2">#REF!</definedName>
    <definedName name="Ravu">#REF!</definedName>
    <definedName name="rax">[83]Material!$D$47</definedName>
    <definedName name="rb">'[26]C-data'!$F$112</definedName>
    <definedName name="RCArea" localSheetId="2" hidden="1">#REF!</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 localSheetId="2">#REF!</definedName>
    <definedName name="RE">#REF!</definedName>
    <definedName name="REFIL">[9]DATA!$H$189</definedName>
    <definedName name="Repalle_Sub">[133]quarry!$A$5:$AA$337</definedName>
    <definedName name="rerfdsfsdfd">'[83]Plant &amp;  Machinery'!$G$4</definedName>
    <definedName name="rfgsdg" localSheetId="2">#REF!</definedName>
    <definedName name="rfgsdg">#REF!</definedName>
    <definedName name="rggdg" localSheetId="2">#REF!</definedName>
    <definedName name="rggdg">#REF!</definedName>
    <definedName name="road" localSheetId="2">[54]Lead!#REF!</definedName>
    <definedName name="road">[54]Lead!#REF!</definedName>
    <definedName name="Road_Sections_list">'[56]Trunk unpaved'!$A$2:$L$233</definedName>
    <definedName name="roar1" localSheetId="2">[54]Lead!#REF!</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 localSheetId="2">#REF!</definedName>
    <definedName name="RRRR">#REF!</definedName>
    <definedName name="rrs">[8]rdamdata!$J$9</definedName>
    <definedName name="RSDP">[9]DATA!$H$215</definedName>
    <definedName name="rstone">[8]rdamdata!$J$11</definedName>
    <definedName name="rt" localSheetId="2">[54]Lead!#REF!</definedName>
    <definedName name="rt">[54]Lead!#REF!</definedName>
    <definedName name="RubberRings">[63]maya!$B$382:$B$386</definedName>
    <definedName name="rwsrate">'[136]ssr-rates'!$B$1:$J$1644</definedName>
    <definedName name="s" localSheetId="2">#REF!</definedName>
    <definedName name="s">#REF!</definedName>
    <definedName name="S.F" localSheetId="2" hidden="1">'[39]final abstract'!#REF!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 localSheetId="2">[137]Lead!#REF!</definedName>
    <definedName name="sa">[137]Lead!#REF!</definedName>
    <definedName name="sad" localSheetId="2">'[51]Data.F8.BTR'!#REF!</definedName>
    <definedName name="sad">'[51]Data.F8.BTR'!#REF!</definedName>
    <definedName name="sadfas" localSheetId="2">#REF!</definedName>
    <definedName name="sadfas">#REF!</definedName>
    <definedName name="sand">[8]rdamdata!$J$12</definedName>
    <definedName name="SAND_D">[29]MRATES!$K$32</definedName>
    <definedName name="SandF">[63]maya!$A$30:$A$31</definedName>
    <definedName name="SASA" localSheetId="2">#REF!</definedName>
    <definedName name="SASA">#REF!</definedName>
    <definedName name="sc">'[33]Lead statement'!$P$7</definedName>
    <definedName name="SD">[84]m!$D$149</definedName>
    <definedName name="sdf" localSheetId="2">#REF!</definedName>
    <definedName name="sdf">#REF!</definedName>
    <definedName name="sdfsdsdfdf">[83]Material!$D$70</definedName>
    <definedName name="sea" localSheetId="2">#REF!</definedName>
    <definedName name="sea">#REF!</definedName>
    <definedName name="SEComp" localSheetId="2">'[138]Data.F8.BTR'!#REF!</definedName>
    <definedName name="SEComp">'[138]Data.F8.BTR'!#REF!</definedName>
    <definedName name="segments">'[71]segments-details'!$A$5:$D$439</definedName>
    <definedName name="sein" localSheetId="2">#REF!</definedName>
    <definedName name="sein">#REF!</definedName>
    <definedName name="sein1" localSheetId="2">#REF!</definedName>
    <definedName name="sein1">#REF!</definedName>
    <definedName name="sein4" localSheetId="2">#REF!</definedName>
    <definedName name="sein4">#REF!</definedName>
    <definedName name="sese" localSheetId="2">[139]Data!#REF!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 localSheetId="2">#REF!</definedName>
    <definedName name="SHARED_FORMULA_1_11_1_11_26">#REF!</definedName>
    <definedName name="SHARED_FORMULA_1_11_1_11_30" localSheetId="2">#REF!</definedName>
    <definedName name="SHARED_FORMULA_1_11_1_11_30">#REF!</definedName>
    <definedName name="SHARED_FORMULA_1_153_1_153_26">NA()</definedName>
    <definedName name="SHARED_FORMULA_1_156_1_156_26" localSheetId="2">CONCATENATE(#REF!,"-",#REF!,"m x ",#REF!,"m")</definedName>
    <definedName name="SHARED_FORMULA_1_156_1_156_26">CONCATENATE(#REF!,"-",#REF!,"m x ",#REF!,"m")</definedName>
    <definedName name="SHARED_FORMULA_1_161_1_161_26">NA()</definedName>
    <definedName name="SHARED_FORMULA_1_164_1_164_26" localSheetId="2">+#REF!</definedName>
    <definedName name="SHARED_FORMULA_1_164_1_164_26">+#REF!</definedName>
    <definedName name="SHARED_FORMULA_1_204_1_204_37">NA()</definedName>
    <definedName name="SHARED_FORMULA_1_21_1_21_22" localSheetId="2">+#REF!</definedName>
    <definedName name="SHARED_FORMULA_1_21_1_21_22">+#REF!</definedName>
    <definedName name="SHARED_FORMULA_1_21_1_21_33" localSheetId="2">+#REF!</definedName>
    <definedName name="SHARED_FORMULA_1_21_1_21_33">+#REF!</definedName>
    <definedName name="SHARED_FORMULA_1_24_1_24_37" localSheetId="2">+#REF!</definedName>
    <definedName name="SHARED_FORMULA_1_24_1_24_37">+#REF!</definedName>
    <definedName name="SHARED_FORMULA_1_28_1_28_33" localSheetId="2">+#REF!</definedName>
    <definedName name="SHARED_FORMULA_1_28_1_28_33">+#REF!</definedName>
    <definedName name="SHARED_FORMULA_1_31_1_31_22" localSheetId="2">+#REF!</definedName>
    <definedName name="SHARED_FORMULA_1_31_1_31_22">+#REF!</definedName>
    <definedName name="SHARED_FORMULA_1_31_1_31_37" localSheetId="2">+#REF!</definedName>
    <definedName name="SHARED_FORMULA_1_31_1_31_37">+#REF!</definedName>
    <definedName name="SHARED_FORMULA_1_335_1_335_37">NA()</definedName>
    <definedName name="SHARED_FORMULA_1_34_1_34_22">NA()</definedName>
    <definedName name="SHARED_FORMULA_1_34_1_34_26" localSheetId="2">+#REF!</definedName>
    <definedName name="SHARED_FORMULA_1_34_1_34_26">+#REF!</definedName>
    <definedName name="SHARED_FORMULA_1_344_1_344_37">NA()</definedName>
    <definedName name="SHARED_FORMULA_1_37_1_37_26">NA()</definedName>
    <definedName name="SHARED_FORMULA_1_38_1_38_30" localSheetId="2">+#REF!</definedName>
    <definedName name="SHARED_FORMULA_1_38_1_38_30">+#REF!</definedName>
    <definedName name="SHARED_FORMULA_1_4_1_4_26" localSheetId="2">+#REF!</definedName>
    <definedName name="SHARED_FORMULA_1_4_1_4_26">+#REF!</definedName>
    <definedName name="SHARED_FORMULA_1_409_1_409_30">NA()</definedName>
    <definedName name="SHARED_FORMULA_1_41_1_41_30">NA()</definedName>
    <definedName name="SHARED_FORMULA_1_46_1_46_22" localSheetId="2">+#REF!</definedName>
    <definedName name="SHARED_FORMULA_1_46_1_46_22">+#REF!</definedName>
    <definedName name="SHARED_FORMULA_1_49_1_49_22">NA()</definedName>
    <definedName name="SHARED_FORMULA_1_5_1_5_22" localSheetId="2">+#REF!</definedName>
    <definedName name="SHARED_FORMULA_1_5_1_5_22">+#REF!</definedName>
    <definedName name="SHARED_FORMULA_1_57_1_57_30" localSheetId="2">+#REF!</definedName>
    <definedName name="SHARED_FORMULA_1_57_1_57_30">+#REF!</definedName>
    <definedName name="SHARED_FORMULA_1_60_1_60_30">NA()</definedName>
    <definedName name="SHARED_FORMULA_1_63_1_63_26" localSheetId="2">+#REF!</definedName>
    <definedName name="SHARED_FORMULA_1_63_1_63_26">+#REF!</definedName>
    <definedName name="SHARED_FORMULA_1_66_1_66_26">NA()</definedName>
    <definedName name="SHARED_FORMULA_1_7_1_7_33" localSheetId="2">+#REF!</definedName>
    <definedName name="SHARED_FORMULA_1_7_1_7_33">+#REF!</definedName>
    <definedName name="SHARED_FORMULA_1_801_1_801_22">NA()</definedName>
    <definedName name="SHARED_FORMULA_1_860_1_860_22">NA()</definedName>
    <definedName name="SHARED_FORMULA_1_9_1_9_37" localSheetId="2">+#REF!</definedName>
    <definedName name="SHARED_FORMULA_1_9_1_9_37">+#REF!</definedName>
    <definedName name="SHARED_FORMULA_10_114_10_114_26" localSheetId="2">+#REF!*#REF!</definedName>
    <definedName name="SHARED_FORMULA_10_114_10_114_26">+#REF!*#REF!</definedName>
    <definedName name="SHARED_FORMULA_10_117_10_117_26">NA()</definedName>
    <definedName name="SHARED_FORMULA_10_3_10_3_25">NA()</definedName>
    <definedName name="SHARED_FORMULA_11_101_11_101_21" localSheetId="2">+#REF!/10^5</definedName>
    <definedName name="SHARED_FORMULA_11_101_11_101_21">+#REF!/10^5</definedName>
    <definedName name="SHARED_FORMULA_11_110_11_110_29">NA()</definedName>
    <definedName name="SHARED_FORMULA_11_112_11_112_25">NA()</definedName>
    <definedName name="SHARED_FORMULA_11_113_11_113_29" localSheetId="2">+#REF!/10^5</definedName>
    <definedName name="SHARED_FORMULA_11_113_11_113_29">+#REF!/10^5</definedName>
    <definedName name="SHARED_FORMULA_11_116_11_116_21">NA()</definedName>
    <definedName name="SHARED_FORMULA_11_125_11_125_21" localSheetId="2">+#REF!/10^5</definedName>
    <definedName name="SHARED_FORMULA_11_125_11_125_21">+#REF!/10^5</definedName>
    <definedName name="SHARED_FORMULA_11_132_11_132_21" localSheetId="2">+#REF!/10^5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2">+#REF!/10^5</definedName>
    <definedName name="SHARED_FORMULA_11_167_11_167_21">+#REF!/10^5</definedName>
    <definedName name="SHARED_FORMULA_11_182_11_182_25">NA()</definedName>
    <definedName name="SHARED_FORMULA_11_185_11_185_21" localSheetId="2">+#REF!/10^5</definedName>
    <definedName name="SHARED_FORMULA_11_185_11_185_21">+#REF!/10^5</definedName>
    <definedName name="SHARED_FORMULA_11_189_11_189_21">NA()</definedName>
    <definedName name="SHARED_FORMULA_11_28_11_28_21" localSheetId="2">+#REF!/10^5</definedName>
    <definedName name="SHARED_FORMULA_11_28_11_28_21">+#REF!/10^5</definedName>
    <definedName name="SHARED_FORMULA_11_3_11_3_21" localSheetId="2">+#REF!/10^5</definedName>
    <definedName name="SHARED_FORMULA_11_3_11_3_21">+#REF!/10^5</definedName>
    <definedName name="SHARED_FORMULA_11_3_11_3_25">NA()</definedName>
    <definedName name="SHARED_FORMULA_11_3_11_3_29" localSheetId="2">+#REF!/10^5</definedName>
    <definedName name="SHARED_FORMULA_11_3_11_3_29">+#REF!/10^5</definedName>
    <definedName name="SHARED_FORMULA_11_35_11_35_21">NA()</definedName>
    <definedName name="SHARED_FORMULA_11_35_11_35_25">NA()</definedName>
    <definedName name="SHARED_FORMULA_11_44_11_44_29" localSheetId="2">+#REF!/10^5</definedName>
    <definedName name="SHARED_FORMULA_11_44_11_44_29">+#REF!/10^5</definedName>
    <definedName name="SHARED_FORMULA_11_46_11_46_29">NA()</definedName>
    <definedName name="SHARED_FORMULA_11_60_11_60_21" localSheetId="2">+#REF!/10^5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2">+#REF!/10^5</definedName>
    <definedName name="SHARED_FORMULA_11_81_11_81_29">+#REF!/10^5</definedName>
    <definedName name="SHARED_FORMULA_11_84_11_84_21">NA()</definedName>
    <definedName name="SHARED_FORMULA_11_88_11_88_21" localSheetId="2">+#REF!/10^5</definedName>
    <definedName name="SHARED_FORMULA_11_88_11_88_21">+#REF!/10^5</definedName>
    <definedName name="SHARED_FORMULA_12_123_12_123_11">NA()</definedName>
    <definedName name="SHARED_FORMULA_14_10_14_10_18" localSheetId="2">+#REF!*#REF!</definedName>
    <definedName name="SHARED_FORMULA_14_10_14_10_18">+#REF!*#REF!</definedName>
    <definedName name="SHARED_FORMULA_14_50_14_50_18" localSheetId="2">+#REF!*#REF!</definedName>
    <definedName name="SHARED_FORMULA_14_50_14_50_18">+#REF!*#REF!</definedName>
    <definedName name="SHARED_FORMULA_14_52_14_52_18">NA()</definedName>
    <definedName name="SHARED_FORMULA_15_13_15_13_17" localSheetId="2">SUM(#REF!)</definedName>
    <definedName name="SHARED_FORMULA_15_13_15_13_17">SUM(#REF!)</definedName>
    <definedName name="SHARED_FORMULA_18_13_18_13_17" localSheetId="2">IF(#REF!=10,"Ten",IF(#REF!=1,"ONE",""))</definedName>
    <definedName name="SHARED_FORMULA_18_13_18_13_17">IF(#REF!=10,"Ten",IF(#REF!=1,"ONE",""))</definedName>
    <definedName name="SHARED_FORMULA_19_13_19_13_17" localSheetId="2">#REF!</definedName>
    <definedName name="SHARED_FORMULA_19_13_19_13_17">#REF!</definedName>
    <definedName name="SHARED_FORMULA_2_6_2_6_30" localSheetId="2">+#REF!</definedName>
    <definedName name="SHARED_FORMULA_2_6_2_6_30">+#REF!</definedName>
    <definedName name="SHARED_FORMULA_21_13_21_13_17" localSheetId="2">#REF!*#REF!/#REF!</definedName>
    <definedName name="SHARED_FORMULA_21_13_21_13_17">#REF!*#REF!/#REF!</definedName>
    <definedName name="SHARED_FORMULA_21_273_21_273_17">NA()</definedName>
    <definedName name="SHARED_FORMULA_21_289_21_289_17" localSheetId="2">SUM(#REF!)</definedName>
    <definedName name="SHARED_FORMULA_21_289_21_289_17">SUM(#REF!)</definedName>
    <definedName name="SHARED_FORMULA_21_291_21_291_17" localSheetId="2">+#REF!-#REF!</definedName>
    <definedName name="SHARED_FORMULA_21_291_21_291_17">+#REF!-#REF!</definedName>
    <definedName name="SHARED_FORMULA_22_101_22_101_17">NA()</definedName>
    <definedName name="SHARED_FORMULA_22_103_22_103_17" localSheetId="2">+#REF!*#REF!</definedName>
    <definedName name="SHARED_FORMULA_22_103_22_103_17">+#REF!*#REF!</definedName>
    <definedName name="SHARED_FORMULA_22_105_22_105_17">NA()</definedName>
    <definedName name="SHARED_FORMULA_22_108_22_108_17" localSheetId="2">+#REF!*#REF!</definedName>
    <definedName name="SHARED_FORMULA_22_108_22_108_17">+#REF!*#REF!</definedName>
    <definedName name="SHARED_FORMULA_22_110_22_110_17">NA()</definedName>
    <definedName name="SHARED_FORMULA_22_114_22_114_17" localSheetId="2">+#REF!*#REF!</definedName>
    <definedName name="SHARED_FORMULA_22_114_22_114_17">+#REF!*#REF!</definedName>
    <definedName name="SHARED_FORMULA_22_118_22_118_17" localSheetId="2">+#REF!*#REF!</definedName>
    <definedName name="SHARED_FORMULA_22_118_22_118_17">+#REF!*#REF!</definedName>
    <definedName name="SHARED_FORMULA_22_122_22_122_17" localSheetId="2">+#REF!*#REF!</definedName>
    <definedName name="SHARED_FORMULA_22_122_22_122_17">+#REF!*#REF!</definedName>
    <definedName name="SHARED_FORMULA_22_123_22_123_17">NA()</definedName>
    <definedName name="SHARED_FORMULA_22_128_22_128_17" localSheetId="2">+#REF!*#REF!</definedName>
    <definedName name="SHARED_FORMULA_22_128_22_128_17">+#REF!*#REF!</definedName>
    <definedName name="SHARED_FORMULA_22_13_22_13_17" localSheetId="2">+#REF!*#REF!</definedName>
    <definedName name="SHARED_FORMULA_22_13_22_13_17">+#REF!*#REF!</definedName>
    <definedName name="SHARED_FORMULA_22_133_22_133_17" localSheetId="2">+#REF!*#REF!</definedName>
    <definedName name="SHARED_FORMULA_22_133_22_133_17">+#REF!*#REF!</definedName>
    <definedName name="SHARED_FORMULA_22_138_22_138_17">NA()</definedName>
    <definedName name="SHARED_FORMULA_22_139_22_139_17" localSheetId="2">+#REF!*#REF!</definedName>
    <definedName name="SHARED_FORMULA_22_139_22_139_17">+#REF!*#REF!</definedName>
    <definedName name="SHARED_FORMULA_22_144_22_144_17">NA()</definedName>
    <definedName name="SHARED_FORMULA_22_145_22_145_17" localSheetId="2">+#REF!*#REF!</definedName>
    <definedName name="SHARED_FORMULA_22_145_22_145_17">+#REF!*#REF!</definedName>
    <definedName name="SHARED_FORMULA_22_146_22_146_17">NA()</definedName>
    <definedName name="SHARED_FORMULA_22_148_22_148_17">NA()</definedName>
    <definedName name="SHARED_FORMULA_22_150_22_150_17" localSheetId="2">+#REF!*#REF!</definedName>
    <definedName name="SHARED_FORMULA_22_150_22_150_17">+#REF!*#REF!</definedName>
    <definedName name="SHARED_FORMULA_22_153_22_153_17">NA()</definedName>
    <definedName name="SHARED_FORMULA_22_157_22_157_17" localSheetId="2">+#REF!*#REF!</definedName>
    <definedName name="SHARED_FORMULA_22_157_22_157_17">+#REF!*#REF!</definedName>
    <definedName name="SHARED_FORMULA_22_158_22_158_17">NA()</definedName>
    <definedName name="SHARED_FORMULA_22_159_22_159_17" localSheetId="2">+#REF!*#REF!</definedName>
    <definedName name="SHARED_FORMULA_22_159_22_159_17">+#REF!*#REF!</definedName>
    <definedName name="SHARED_FORMULA_22_161_22_161_17" localSheetId="2">+#REF!*#REF!</definedName>
    <definedName name="SHARED_FORMULA_22_161_22_161_17">+#REF!*#REF!</definedName>
    <definedName name="SHARED_FORMULA_22_162_22_162_17">NA()</definedName>
    <definedName name="SHARED_FORMULA_22_166_22_166_17" localSheetId="2">+#REF!*#REF!</definedName>
    <definedName name="SHARED_FORMULA_22_166_22_166_17">+#REF!*#REF!</definedName>
    <definedName name="SHARED_FORMULA_22_171_22_171_17" localSheetId="2">+#REF!*#REF!</definedName>
    <definedName name="SHARED_FORMULA_22_171_22_171_17">+#REF!*#REF!</definedName>
    <definedName name="SHARED_FORMULA_22_173_22_173_17">NA()</definedName>
    <definedName name="SHARED_FORMULA_22_175_22_175_17" localSheetId="2">+#REF!*#REF!</definedName>
    <definedName name="SHARED_FORMULA_22_175_22_175_17">+#REF!*#REF!</definedName>
    <definedName name="SHARED_FORMULA_22_177_22_177_17">NA()</definedName>
    <definedName name="SHARED_FORMULA_22_179_22_179_17" localSheetId="2">+#REF!*#REF!</definedName>
    <definedName name="SHARED_FORMULA_22_179_22_179_17">+#REF!*#REF!</definedName>
    <definedName name="SHARED_FORMULA_22_183_22_183_17">NA()</definedName>
    <definedName name="SHARED_FORMULA_22_184_22_184_17" localSheetId="2">+#REF!*#REF!</definedName>
    <definedName name="SHARED_FORMULA_22_184_22_184_17">+#REF!*#REF!</definedName>
    <definedName name="SHARED_FORMULA_22_186_22_186_17" localSheetId="2">+#REF!*#REF!</definedName>
    <definedName name="SHARED_FORMULA_22_186_22_186_17">+#REF!*#REF!</definedName>
    <definedName name="SHARED_FORMULA_22_187_22_187_17">NA()</definedName>
    <definedName name="SHARED_FORMULA_22_190_22_190_17" localSheetId="2">+#REF!*#REF!</definedName>
    <definedName name="SHARED_FORMULA_22_190_22_190_17">+#REF!*#REF!</definedName>
    <definedName name="SHARED_FORMULA_22_191_22_191_17">NA()</definedName>
    <definedName name="SHARED_FORMULA_22_196_22_196_17" localSheetId="2">+#REF!*#REF!</definedName>
    <definedName name="SHARED_FORMULA_22_196_22_196_17">+#REF!*#REF!</definedName>
    <definedName name="SHARED_FORMULA_22_199_22_199_17">NA()</definedName>
    <definedName name="SHARED_FORMULA_22_20_22_20_17" localSheetId="2">+#REF!*#REF!</definedName>
    <definedName name="SHARED_FORMULA_22_20_22_20_17">+#REF!*#REF!</definedName>
    <definedName name="SHARED_FORMULA_22_201_22_201_17" localSheetId="2">+#REF!*#REF!</definedName>
    <definedName name="SHARED_FORMULA_22_201_22_201_17">+#REF!*#REF!</definedName>
    <definedName name="SHARED_FORMULA_22_203_22_203_17">NA()</definedName>
    <definedName name="SHARED_FORMULA_22_205_22_205_17">NA()</definedName>
    <definedName name="SHARED_FORMULA_22_206_22_206_17" localSheetId="2">+#REF!*#REF!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2">+#REF!*#REF!</definedName>
    <definedName name="SHARED_FORMULA_22_211_22_211_17">+#REF!*#REF!</definedName>
    <definedName name="SHARED_FORMULA_22_212_22_212_17">NA()</definedName>
    <definedName name="SHARED_FORMULA_22_214_22_214_17" localSheetId="2">+#REF!*#REF!</definedName>
    <definedName name="SHARED_FORMULA_22_214_22_214_17">+#REF!*#REF!</definedName>
    <definedName name="SHARED_FORMULA_22_215_22_215_17">NA()</definedName>
    <definedName name="SHARED_FORMULA_22_216_22_216_17" localSheetId="2">+#REF!*#REF!</definedName>
    <definedName name="SHARED_FORMULA_22_216_22_216_17">+#REF!*#REF!</definedName>
    <definedName name="SHARED_FORMULA_22_218_22_218_17" localSheetId="2">+#REF!*#REF!</definedName>
    <definedName name="SHARED_FORMULA_22_218_22_218_17">+#REF!*#REF!</definedName>
    <definedName name="SHARED_FORMULA_22_220_22_220_17" localSheetId="2">+#REF!*#REF!</definedName>
    <definedName name="SHARED_FORMULA_22_220_22_220_17">+#REF!*#REF!</definedName>
    <definedName name="SHARED_FORMULA_22_222_22_222_17" localSheetId="2">+#REF!*#REF!</definedName>
    <definedName name="SHARED_FORMULA_22_222_22_222_17">+#REF!*#REF!</definedName>
    <definedName name="SHARED_FORMULA_22_224_22_224_17" localSheetId="2">+#REF!*#REF!</definedName>
    <definedName name="SHARED_FORMULA_22_224_22_224_17">+#REF!*#REF!</definedName>
    <definedName name="SHARED_FORMULA_22_226_22_226_17" localSheetId="2">+#REF!*#REF!</definedName>
    <definedName name="SHARED_FORMULA_22_226_22_226_17">+#REF!*#REF!</definedName>
    <definedName name="SHARED_FORMULA_22_229_22_229_17" localSheetId="2">+#REF!*#REF!</definedName>
    <definedName name="SHARED_FORMULA_22_229_22_229_17">+#REF!*#REF!</definedName>
    <definedName name="SHARED_FORMULA_22_232_22_232_17" localSheetId="2">+#REF!*#REF!</definedName>
    <definedName name="SHARED_FORMULA_22_232_22_232_17">+#REF!*#REF!</definedName>
    <definedName name="SHARED_FORMULA_22_235_22_235_17" localSheetId="2">+#REF!*#REF!</definedName>
    <definedName name="SHARED_FORMULA_22_235_22_235_17">+#REF!*#REF!</definedName>
    <definedName name="SHARED_FORMULA_22_236_22_236_17">NA()</definedName>
    <definedName name="SHARED_FORMULA_22_237_22_237_17" localSheetId="2">+#REF!*#REF!</definedName>
    <definedName name="SHARED_FORMULA_22_237_22_237_17">+#REF!*#REF!</definedName>
    <definedName name="SHARED_FORMULA_22_238_22_238_17">NA()</definedName>
    <definedName name="SHARED_FORMULA_22_239_22_239_17" localSheetId="2">+#REF!*#REF!</definedName>
    <definedName name="SHARED_FORMULA_22_239_22_239_17">+#REF!*#REF!</definedName>
    <definedName name="SHARED_FORMULA_22_240_22_240_17">NA()</definedName>
    <definedName name="SHARED_FORMULA_22_241_22_241_17" localSheetId="2">+#REF!*#REF!</definedName>
    <definedName name="SHARED_FORMULA_22_241_22_241_17">+#REF!*#REF!</definedName>
    <definedName name="SHARED_FORMULA_22_243_22_243_17" localSheetId="2">+#REF!*#REF!</definedName>
    <definedName name="SHARED_FORMULA_22_243_22_243_17">+#REF!*#REF!</definedName>
    <definedName name="SHARED_FORMULA_22_245_22_245_17">NA()</definedName>
    <definedName name="SHARED_FORMULA_22_246_22_246_17" localSheetId="2">+#REF!*#REF!</definedName>
    <definedName name="SHARED_FORMULA_22_246_22_246_17">+#REF!*#REF!</definedName>
    <definedName name="SHARED_FORMULA_22_248_22_248_17">NA()</definedName>
    <definedName name="SHARED_FORMULA_22_249_22_249_17" localSheetId="2">+#REF!*#REF!</definedName>
    <definedName name="SHARED_FORMULA_22_249_22_249_17">+#REF!*#REF!</definedName>
    <definedName name="SHARED_FORMULA_22_25_22_25_17" localSheetId="2">+#REF!*#REF!</definedName>
    <definedName name="SHARED_FORMULA_22_25_22_25_17">+#REF!*#REF!</definedName>
    <definedName name="SHARED_FORMULA_22_250_22_250_17">NA()</definedName>
    <definedName name="SHARED_FORMULA_22_252_22_252_17">NA()</definedName>
    <definedName name="SHARED_FORMULA_22_253_22_253_17" localSheetId="2">+#REF!*#REF!</definedName>
    <definedName name="SHARED_FORMULA_22_253_22_253_17">+#REF!*#REF!</definedName>
    <definedName name="SHARED_FORMULA_22_254_22_254_17">NA()</definedName>
    <definedName name="SHARED_FORMULA_22_255_22_255_17" localSheetId="2">+#REF!*#REF!</definedName>
    <definedName name="SHARED_FORMULA_22_255_22_255_17">+#REF!*#REF!</definedName>
    <definedName name="SHARED_FORMULA_22_257_22_257_17" localSheetId="2">+#REF!*#REF!</definedName>
    <definedName name="SHARED_FORMULA_22_257_22_257_17">+#REF!*#REF!</definedName>
    <definedName name="SHARED_FORMULA_22_26_22_26_17">NA()</definedName>
    <definedName name="SHARED_FORMULA_22_260_22_260_17">NA()</definedName>
    <definedName name="SHARED_FORMULA_22_262_22_262_17" localSheetId="2">+#REF!*#REF!</definedName>
    <definedName name="SHARED_FORMULA_22_262_22_262_17">+#REF!*#REF!</definedName>
    <definedName name="SHARED_FORMULA_22_263_22_263_17">NA()</definedName>
    <definedName name="SHARED_FORMULA_22_265_22_265_17">NA()</definedName>
    <definedName name="SHARED_FORMULA_22_267_22_267_17" localSheetId="2">+#REF!*#REF!</definedName>
    <definedName name="SHARED_FORMULA_22_267_22_267_17">+#REF!*#REF!</definedName>
    <definedName name="SHARED_FORMULA_22_269_22_269_17">NA()</definedName>
    <definedName name="SHARED_FORMULA_22_270_22_270_17" localSheetId="2">+#REF!*#REF!</definedName>
    <definedName name="SHARED_FORMULA_22_270_22_270_17">+#REF!*#REF!</definedName>
    <definedName name="SHARED_FORMULA_22_271_22_271_17">NA()</definedName>
    <definedName name="SHARED_FORMULA_22_273_22_273_17" localSheetId="2">+#REF!*#REF!</definedName>
    <definedName name="SHARED_FORMULA_22_273_22_273_17">+#REF!*#REF!</definedName>
    <definedName name="SHARED_FORMULA_22_275_22_275_17">NA()</definedName>
    <definedName name="SHARED_FORMULA_22_276_22_276_17" localSheetId="2">+#REF!*#REF!</definedName>
    <definedName name="SHARED_FORMULA_22_276_22_276_17">+#REF!*#REF!</definedName>
    <definedName name="SHARED_FORMULA_22_278_22_278_17" localSheetId="2">+#REF!*#REF!</definedName>
    <definedName name="SHARED_FORMULA_22_278_22_278_17">+#REF!*#REF!</definedName>
    <definedName name="SHARED_FORMULA_22_280_22_280_17" localSheetId="2">+#REF!*#REF!</definedName>
    <definedName name="SHARED_FORMULA_22_280_22_280_17">+#REF!*#REF!</definedName>
    <definedName name="SHARED_FORMULA_22_282_22_282_17" localSheetId="2">+#REF!*#REF!</definedName>
    <definedName name="SHARED_FORMULA_22_282_22_282_17">+#REF!*#REF!</definedName>
    <definedName name="SHARED_FORMULA_22_284_22_284_17" localSheetId="2">+#REF!*#REF!</definedName>
    <definedName name="SHARED_FORMULA_22_284_22_284_17">+#REF!*#REF!</definedName>
    <definedName name="SHARED_FORMULA_22_286_22_286_17" localSheetId="2">+#REF!*#REF!</definedName>
    <definedName name="SHARED_FORMULA_22_286_22_286_17">+#REF!*#REF!</definedName>
    <definedName name="SHARED_FORMULA_22_31_22_31_17" localSheetId="2">+#REF!*#REF!</definedName>
    <definedName name="SHARED_FORMULA_22_31_22_31_17">+#REF!*#REF!</definedName>
    <definedName name="SHARED_FORMULA_22_33_22_33_17" localSheetId="2">+#REF!*#REF!</definedName>
    <definedName name="SHARED_FORMULA_22_33_22_33_17">+#REF!*#REF!</definedName>
    <definedName name="SHARED_FORMULA_22_35_22_35_17">NA()</definedName>
    <definedName name="SHARED_FORMULA_22_36_22_36_17" localSheetId="2">+#REF!*#REF!</definedName>
    <definedName name="SHARED_FORMULA_22_36_22_36_17">+#REF!*#REF!</definedName>
    <definedName name="SHARED_FORMULA_22_37_22_37_17">NA()</definedName>
    <definedName name="SHARED_FORMULA_22_40_22_40_17">NA()</definedName>
    <definedName name="SHARED_FORMULA_22_41_22_41_17" localSheetId="2">+#REF!*#REF!</definedName>
    <definedName name="SHARED_FORMULA_22_41_22_41_17">+#REF!*#REF!</definedName>
    <definedName name="SHARED_FORMULA_22_44_22_44_17" localSheetId="2">+#REF!*#REF!</definedName>
    <definedName name="SHARED_FORMULA_22_44_22_44_17">+#REF!*#REF!</definedName>
    <definedName name="SHARED_FORMULA_22_45_22_45_17">NA()</definedName>
    <definedName name="SHARED_FORMULA_22_48_22_48_17">NA()</definedName>
    <definedName name="SHARED_FORMULA_22_49_22_49_17" localSheetId="2">+#REF!*#REF!</definedName>
    <definedName name="SHARED_FORMULA_22_49_22_49_17">+#REF!*#REF!</definedName>
    <definedName name="SHARED_FORMULA_22_52_22_52_17">NA()</definedName>
    <definedName name="SHARED_FORMULA_22_55_22_55_17" localSheetId="2">+#REF!*#REF!</definedName>
    <definedName name="SHARED_FORMULA_22_55_22_55_17">+#REF!*#REF!</definedName>
    <definedName name="SHARED_FORMULA_22_57_22_57_17" localSheetId="2">+#REF!*#REF!</definedName>
    <definedName name="SHARED_FORMULA_22_57_22_57_17">+#REF!*#REF!</definedName>
    <definedName name="SHARED_FORMULA_22_59_22_59_17">NA()</definedName>
    <definedName name="SHARED_FORMULA_22_61_22_61_17" localSheetId="2">+#REF!*#REF!</definedName>
    <definedName name="SHARED_FORMULA_22_61_22_61_17">+#REF!*#REF!</definedName>
    <definedName name="SHARED_FORMULA_22_62_22_62_17">NA()</definedName>
    <definedName name="SHARED_FORMULA_22_67_22_67_17" localSheetId="2">+#REF!*#REF!</definedName>
    <definedName name="SHARED_FORMULA_22_67_22_67_17">+#REF!*#REF!</definedName>
    <definedName name="SHARED_FORMULA_22_72_22_72_17">NA()</definedName>
    <definedName name="SHARED_FORMULA_22_73_22_73_17" localSheetId="2">+#REF!*#REF!</definedName>
    <definedName name="SHARED_FORMULA_22_73_22_73_17">+#REF!*#REF!</definedName>
    <definedName name="SHARED_FORMULA_22_78_22_78_17">NA()</definedName>
    <definedName name="SHARED_FORMULA_22_80_22_80_17" localSheetId="2">+#REF!*#REF!</definedName>
    <definedName name="SHARED_FORMULA_22_80_22_80_17">+#REF!*#REF!</definedName>
    <definedName name="SHARED_FORMULA_22_83_22_83_17">NA()</definedName>
    <definedName name="SHARED_FORMULA_22_85_22_85_17" localSheetId="2">+#REF!*#REF!</definedName>
    <definedName name="SHARED_FORMULA_22_85_22_85_17">+#REF!*#REF!</definedName>
    <definedName name="SHARED_FORMULA_22_87_22_87_17" localSheetId="2">+#REF!*#REF!</definedName>
    <definedName name="SHARED_FORMULA_22_87_22_87_17">+#REF!*#REF!</definedName>
    <definedName name="SHARED_FORMULA_22_90_22_90_17">NA()</definedName>
    <definedName name="SHARED_FORMULA_22_92_22_92_17" localSheetId="2">+#REF!*#REF!</definedName>
    <definedName name="SHARED_FORMULA_22_92_22_92_17">+#REF!*#REF!</definedName>
    <definedName name="SHARED_FORMULA_22_96_22_96_17">NA()</definedName>
    <definedName name="SHARED_FORMULA_22_98_22_98_17" localSheetId="2">+#REF!*#REF!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2">+#REF!/10^5</definedName>
    <definedName name="SHARED_FORMULA_24_194_24_194_17">+#REF!/10^5</definedName>
    <definedName name="SHARED_FORMULA_24_212_24_212_17" localSheetId="2">+#REF!/10^5</definedName>
    <definedName name="SHARED_FORMULA_24_212_24_212_17">+#REF!/10^5</definedName>
    <definedName name="SHARED_FORMULA_24_227_24_227_17" localSheetId="2">+#REF!/10^5</definedName>
    <definedName name="SHARED_FORMULA_24_227_24_227_17">+#REF!/10^5</definedName>
    <definedName name="SHARED_FORMULA_24_23_24_23_17" localSheetId="2">+#REF!/10^5</definedName>
    <definedName name="SHARED_FORMULA_24_23_24_23_17">+#REF!/10^5</definedName>
    <definedName name="SHARED_FORMULA_24_230_24_230_17" localSheetId="2">+#REF!/10^5</definedName>
    <definedName name="SHARED_FORMULA_24_230_24_230_17">+#REF!/10^5</definedName>
    <definedName name="SHARED_FORMULA_24_233_24_233_17" localSheetId="2">+#REF!/10^5</definedName>
    <definedName name="SHARED_FORMULA_24_233_24_233_17">+#REF!/10^5</definedName>
    <definedName name="SHARED_FORMULA_24_247_24_247_17" localSheetId="2">+#REF!/10^5</definedName>
    <definedName name="SHARED_FORMULA_24_247_24_247_17">+#REF!/10^5</definedName>
    <definedName name="SHARED_FORMULA_24_251_24_251_17" localSheetId="2">+#REF!/10^5</definedName>
    <definedName name="SHARED_FORMULA_24_251_24_251_17">+#REF!/10^5</definedName>
    <definedName name="SHARED_FORMULA_24_271_24_271_17" localSheetId="2">+#REF!/10^5</definedName>
    <definedName name="SHARED_FORMULA_24_271_24_271_17">+#REF!/10^5</definedName>
    <definedName name="SHARED_FORMULA_24_274_24_274_17" localSheetId="2">+#REF!/10^5</definedName>
    <definedName name="SHARED_FORMULA_24_274_24_274_17">+#REF!/10^5</definedName>
    <definedName name="SHARED_FORMULA_24_34_24_34_17" localSheetId="2">+#REF!/10^5</definedName>
    <definedName name="SHARED_FORMULA_24_34_24_34_17">+#REF!/10^5</definedName>
    <definedName name="SHARED_FORMULA_24_65_24_65_17" localSheetId="2">+#REF!/10^5</definedName>
    <definedName name="SHARED_FORMULA_24_65_24_65_17">+#REF!/10^5</definedName>
    <definedName name="SHARED_FORMULA_24_78_24_78_17" localSheetId="2">+#REF!/10^5</definedName>
    <definedName name="SHARED_FORMULA_24_78_24_78_17">+#REF!/10^5</definedName>
    <definedName name="SHARED_FORMULA_3_11_3_11_26" localSheetId="2">#REF!</definedName>
    <definedName name="SHARED_FORMULA_3_11_3_11_26">#REF!</definedName>
    <definedName name="SHARED_FORMULA_3_11_3_11_30" localSheetId="2">#REF!</definedName>
    <definedName name="SHARED_FORMULA_3_11_3_11_30">#REF!</definedName>
    <definedName name="SHARED_FORMULA_3_119_3_119_8">NA()</definedName>
    <definedName name="SHARED_FORMULA_3_122_3_122_7" localSheetId="2">#REF!</definedName>
    <definedName name="SHARED_FORMULA_3_122_3_122_7">#REF!</definedName>
    <definedName name="SHARED_FORMULA_3_145_3_145_8">NA()</definedName>
    <definedName name="SHARED_FORMULA_3_148_3_148_7">NA()</definedName>
    <definedName name="SHARED_FORMULA_3_16_3_16_33" localSheetId="2">+#REF!</definedName>
    <definedName name="SHARED_FORMULA_3_16_3_16_33">+#REF!</definedName>
    <definedName name="SHARED_FORMULA_3_161_3_161_26">NA()</definedName>
    <definedName name="SHARED_FORMULA_3_164_3_164_26" localSheetId="2">+#REF!</definedName>
    <definedName name="SHARED_FORMULA_3_164_3_164_26">+#REF!</definedName>
    <definedName name="SHARED_FORMULA_3_17_3_17_22" localSheetId="2">+#REF!</definedName>
    <definedName name="SHARED_FORMULA_3_17_3_17_22">+#REF!</definedName>
    <definedName name="SHARED_FORMULA_3_172_3_172_30">NA()</definedName>
    <definedName name="SHARED_FORMULA_3_177_3_177_30" localSheetId="2">+#REF!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 localSheetId="2">+#REF!</definedName>
    <definedName name="SHARED_FORMULA_3_209_3_209_22">+#REF!</definedName>
    <definedName name="SHARED_FORMULA_3_21_3_21_33" localSheetId="2">+#REF!</definedName>
    <definedName name="SHARED_FORMULA_3_21_3_21_33">+#REF!</definedName>
    <definedName name="SHARED_FORMULA_3_213_3_213_22">NA()</definedName>
    <definedName name="SHARED_FORMULA_3_216_3_216_22" localSheetId="2">+#REF!</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 localSheetId="2">+#REF!</definedName>
    <definedName name="SHARED_FORMULA_3_223_3_223_26">+#REF!</definedName>
    <definedName name="SHARED_FORMULA_3_236_3_236_26">NA()</definedName>
    <definedName name="SHARED_FORMULA_3_239_3_239_26" localSheetId="2">+#REF!</definedName>
    <definedName name="SHARED_FORMULA_3_239_3_239_26">+#REF!</definedName>
    <definedName name="SHARED_FORMULA_3_24_3_24_37" localSheetId="2">+#REF!</definedName>
    <definedName name="SHARED_FORMULA_3_24_3_24_37">+#REF!</definedName>
    <definedName name="SHARED_FORMULA_3_268_3_268_33">NA()</definedName>
    <definedName name="SHARED_FORMULA_3_274_3_274_33" localSheetId="2">+#REF!</definedName>
    <definedName name="SHARED_FORMULA_3_274_3_274_33">+#REF!</definedName>
    <definedName name="SHARED_FORMULA_3_28_3_28_33" localSheetId="2">+#REF!</definedName>
    <definedName name="SHARED_FORMULA_3_28_3_28_33">+#REF!</definedName>
    <definedName name="SHARED_FORMULA_3_31_3_31_22" localSheetId="2">+#REF!</definedName>
    <definedName name="SHARED_FORMULA_3_31_3_31_22">+#REF!</definedName>
    <definedName name="SHARED_FORMULA_3_31_3_31_30" localSheetId="2">+#REF!</definedName>
    <definedName name="SHARED_FORMULA_3_31_3_31_30">+#REF!</definedName>
    <definedName name="SHARED_FORMULA_3_32_3_32_37" localSheetId="2">+#REF!</definedName>
    <definedName name="SHARED_FORMULA_3_32_3_32_37">+#REF!</definedName>
    <definedName name="SHARED_FORMULA_3_34_3_34_22">NA()</definedName>
    <definedName name="SHARED_FORMULA_3_34_3_34_30">NA()</definedName>
    <definedName name="SHARED_FORMULA_3_38_3_38_30" localSheetId="2">#REF!</definedName>
    <definedName name="SHARED_FORMULA_3_38_3_38_30">#REF!</definedName>
    <definedName name="SHARED_FORMULA_3_39_3_39_37" localSheetId="2">+#REF!</definedName>
    <definedName name="SHARED_FORMULA_3_39_3_39_37">+#REF!</definedName>
    <definedName name="SHARED_FORMULA_3_39_3_39_8">NA()</definedName>
    <definedName name="SHARED_FORMULA_3_41_3_41_30">NA()</definedName>
    <definedName name="SHARED_FORMULA_3_46_3_46_22" localSheetId="2">+#REF!</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 localSheetId="2">+#REF!</definedName>
    <definedName name="SHARED_FORMULA_3_5_3_5_22">+#REF!</definedName>
    <definedName name="SHARED_FORMULA_3_503_3_503_37" localSheetId="2">+#REF!</definedName>
    <definedName name="SHARED_FORMULA_3_503_3_503_37">+#REF!</definedName>
    <definedName name="SHARED_FORMULA_3_517_3_517_26" localSheetId="2">+#REF!</definedName>
    <definedName name="SHARED_FORMULA_3_517_3_517_26">+#REF!</definedName>
    <definedName name="SHARED_FORMULA_3_521_3_521_26" localSheetId="2">+#REF!</definedName>
    <definedName name="SHARED_FORMULA_3_521_3_521_26">+#REF!</definedName>
    <definedName name="SHARED_FORMULA_3_57_3_57_30" localSheetId="2">+#REF!</definedName>
    <definedName name="SHARED_FORMULA_3_57_3_57_30">+#REF!</definedName>
    <definedName name="SHARED_FORMULA_3_60_3_60_30">NA()</definedName>
    <definedName name="SHARED_FORMULA_3_63_3_63_26" localSheetId="2">+#REF!</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 localSheetId="2">+#REF!</definedName>
    <definedName name="SHARED_FORMULA_3_7_3_7_33">+#REF!</definedName>
    <definedName name="SHARED_FORMULA_3_780_3_780_26">NA()</definedName>
    <definedName name="SHARED_FORMULA_3_9_3_9_37" localSheetId="2">+#REF!</definedName>
    <definedName name="SHARED_FORMULA_3_9_3_9_37">+#REF!</definedName>
    <definedName name="SHARED_FORMULA_3_91_3_91_8">NA()</definedName>
    <definedName name="SHARED_FORMULA_3_95_3_95_7" localSheetId="2">#REF!</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 localSheetId="2">+#REF!</definedName>
    <definedName name="SHARED_FORMULA_4_135_4_135_30">+#REF!</definedName>
    <definedName name="SHARED_FORMULA_4_146_4_146_8">NA()</definedName>
    <definedName name="SHARED_FORMULA_4_161_4_161_26">NA()</definedName>
    <definedName name="SHARED_FORMULA_4_164_4_164_26" localSheetId="2">+#REF!+0.075*2</definedName>
    <definedName name="SHARED_FORMULA_4_164_4_164_26">+#REF!+0.075*2</definedName>
    <definedName name="SHARED_FORMULA_4_165_4_165_30">NA()</definedName>
    <definedName name="SHARED_FORMULA_4_170_4_170_30" localSheetId="2">+#REF!</definedName>
    <definedName name="SHARED_FORMULA_4_170_4_170_30">+#REF!</definedName>
    <definedName name="SHARED_FORMULA_4_174_4_174_22" localSheetId="2">+#REF!</definedName>
    <definedName name="SHARED_FORMULA_4_174_4_174_22">+#REF!</definedName>
    <definedName name="SHARED_FORMULA_4_178_4_178_22">NA()</definedName>
    <definedName name="SHARED_FORMULA_4_18_4_18_37" localSheetId="2">+#REF!+0.15*2</definedName>
    <definedName name="SHARED_FORMULA_4_18_4_18_37">+#REF!+0.15*2</definedName>
    <definedName name="SHARED_FORMULA_4_189_4_189_22" localSheetId="2">+#REF!</definedName>
    <definedName name="SHARED_FORMULA_4_189_4_189_22">+#REF!</definedName>
    <definedName name="SHARED_FORMULA_4_193_4_193_22">NA()</definedName>
    <definedName name="SHARED_FORMULA_4_194_4_194_22" localSheetId="2">+#REF!</definedName>
    <definedName name="SHARED_FORMULA_4_194_4_194_22">+#REF!</definedName>
    <definedName name="SHARED_FORMULA_4_198_4_198_22">NA()</definedName>
    <definedName name="SHARED_FORMULA_4_199_4_199_30">NA()</definedName>
    <definedName name="SHARED_FORMULA_4_204_4_204_30" localSheetId="2">+#REF!</definedName>
    <definedName name="SHARED_FORMULA_4_204_4_204_30">+#REF!</definedName>
    <definedName name="SHARED_FORMULA_4_204_4_204_37">NA()</definedName>
    <definedName name="SHARED_FORMULA_4_205_4_205_22" localSheetId="2">+#REF!</definedName>
    <definedName name="SHARED_FORMULA_4_205_4_205_22">+#REF!</definedName>
    <definedName name="SHARED_FORMULA_4_209_4_209_22">NA()</definedName>
    <definedName name="SHARED_FORMULA_4_209_4_209_30" localSheetId="2">+#REF!</definedName>
    <definedName name="SHARED_FORMULA_4_209_4_209_30">+#REF!</definedName>
    <definedName name="SHARED_FORMULA_4_210_4_210_26">NA()</definedName>
    <definedName name="SHARED_FORMULA_4_213_4_213_26" localSheetId="2">+#REF!</definedName>
    <definedName name="SHARED_FORMULA_4_213_4_213_26">+#REF!</definedName>
    <definedName name="SHARED_FORMULA_4_216_4_216_26" localSheetId="2">+#REF!</definedName>
    <definedName name="SHARED_FORMULA_4_216_4_216_26">+#REF!</definedName>
    <definedName name="SHARED_FORMULA_4_228_4_228_26">NA()</definedName>
    <definedName name="SHARED_FORMULA_4_231_4_231_26" localSheetId="2">+#REF!</definedName>
    <definedName name="SHARED_FORMULA_4_231_4_231_26">+#REF!</definedName>
    <definedName name="SHARED_FORMULA_4_246_4_246_26">NA()</definedName>
    <definedName name="SHARED_FORMULA_4_278_4_278_37">NA()</definedName>
    <definedName name="SHARED_FORMULA_4_291_4_291_17" localSheetId="2">SUM(#REF!)</definedName>
    <definedName name="SHARED_FORMULA_4_291_4_291_17">SUM(#REF!)</definedName>
    <definedName name="SHARED_FORMULA_4_297_4_297_37" localSheetId="2">+#REF!+0.23*2</definedName>
    <definedName name="SHARED_FORMULA_4_297_4_297_37">+#REF!+0.23*2</definedName>
    <definedName name="SHARED_FORMULA_4_34_4_34_26" localSheetId="2">+#REF!+0.1*2</definedName>
    <definedName name="SHARED_FORMULA_4_34_4_34_26">+#REF!+0.1*2</definedName>
    <definedName name="SHARED_FORMULA_4_37_4_37_26">NA()</definedName>
    <definedName name="SHARED_FORMULA_4_396_4_396_37" localSheetId="2">+#REF!</definedName>
    <definedName name="SHARED_FORMULA_4_396_4_396_37">+#REF!</definedName>
    <definedName name="SHARED_FORMULA_4_398_4_398_22">NA()</definedName>
    <definedName name="SHARED_FORMULA_4_4_4_4_26" localSheetId="2">+#REF!+0.15*2</definedName>
    <definedName name="SHARED_FORMULA_4_4_4_4_26">+#REF!+0.15*2</definedName>
    <definedName name="SHARED_FORMULA_4_412_4_412_22">NA()</definedName>
    <definedName name="SHARED_FORMULA_4_435_4_435_37">NA()</definedName>
    <definedName name="SHARED_FORMULA_4_472_4_472_37" localSheetId="2">+#REF!</definedName>
    <definedName name="SHARED_FORMULA_4_472_4_472_37">+#REF!</definedName>
    <definedName name="SHARED_FORMULA_4_5_4_5_22" localSheetId="2">+#REF!+0.15*2</definedName>
    <definedName name="SHARED_FORMULA_4_5_4_5_22">+#REF!+0.15*2</definedName>
    <definedName name="SHARED_FORMULA_4_5_4_5_37" localSheetId="2">+#REF!+0.15*2</definedName>
    <definedName name="SHARED_FORMULA_4_5_4_5_37">+#REF!+0.15*2</definedName>
    <definedName name="SHARED_FORMULA_4_538_4_538_22">NA()</definedName>
    <definedName name="SHARED_FORMULA_4_6_4_6_30" localSheetId="2">+#REF!+0.15*2</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 localSheetId="2">+#REF!+0.075*2</definedName>
    <definedName name="SHARED_FORMULA_4_70_4_70_33">+#REF!+0.075*2</definedName>
    <definedName name="SHARED_FORMULA_4_732_4_732_22" localSheetId="2">+#REF!</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 localSheetId="2">+#REF!</definedName>
    <definedName name="SHARED_FORMULA_4_816_4_816_26">+#REF!</definedName>
    <definedName name="SHARED_FORMULA_4_82_4_82_33">NA()</definedName>
    <definedName name="SHARED_FORMULA_4_827_4_827_26" localSheetId="2">+#REF!</definedName>
    <definedName name="SHARED_FORMULA_4_827_4_827_26">+#REF!</definedName>
    <definedName name="SHARED_FORMULA_4_837_4_837_26" localSheetId="2">+#REF!</definedName>
    <definedName name="SHARED_FORMULA_4_837_4_837_26">+#REF!</definedName>
    <definedName name="SHARED_FORMULA_4_847_4_847_26" localSheetId="2">+#REF!</definedName>
    <definedName name="SHARED_FORMULA_4_847_4_847_26">+#REF!</definedName>
    <definedName name="SHARED_FORMULA_4_86_4_86_33" localSheetId="2">+#REF!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 localSheetId="2">+#REF!</definedName>
    <definedName name="SHARED_FORMULA_4_94_4_94_33">+#REF!</definedName>
    <definedName name="SHARED_FORMULA_5_11_5_11_26" localSheetId="2">#REF!+0.1*2</definedName>
    <definedName name="SHARED_FORMULA_5_11_5_11_26">#REF!+0.1*2</definedName>
    <definedName name="SHARED_FORMULA_5_116_5_116_26" localSheetId="2">+#REF!</definedName>
    <definedName name="SHARED_FORMULA_5_116_5_116_26">+#REF!</definedName>
    <definedName name="SHARED_FORMULA_5_130_5_130_22" localSheetId="2">+#REF!</definedName>
    <definedName name="SHARED_FORMULA_5_130_5_130_22">+#REF!</definedName>
    <definedName name="SHARED_FORMULA_5_134_5_134_22">NA()</definedName>
    <definedName name="SHARED_FORMULA_5_137_5_137_30">NA()</definedName>
    <definedName name="SHARED_FORMULA_5_142_5_142_30" localSheetId="2">+#REF!</definedName>
    <definedName name="SHARED_FORMULA_5_142_5_142_30">+#REF!</definedName>
    <definedName name="SHARED_FORMULA_5_153_5_153_26">NA()</definedName>
    <definedName name="SHARED_FORMULA_5_156_5_156_26" localSheetId="2">+#REF!</definedName>
    <definedName name="SHARED_FORMULA_5_156_5_156_26">+#REF!</definedName>
    <definedName name="SHARED_FORMULA_5_17_5_17_22">0.15+0.1*2</definedName>
    <definedName name="SHARED_FORMULA_5_179_5_179_30">NA()</definedName>
    <definedName name="SHARED_FORMULA_5_184_5_184_30" localSheetId="2">+#REF!</definedName>
    <definedName name="SHARED_FORMULA_5_184_5_184_30">+#REF!</definedName>
    <definedName name="SHARED_FORMULA_5_233_5_233_22" localSheetId="2">+#REF!</definedName>
    <definedName name="SHARED_FORMULA_5_233_5_233_22">+#REF!</definedName>
    <definedName name="SHARED_FORMULA_5_24_5_24_37">0.15+0.1*2</definedName>
    <definedName name="SHARED_FORMULA_5_246_5_246_26">NA()</definedName>
    <definedName name="SHARED_FORMULA_5_259_5_259_26" localSheetId="2">+#REF!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2">+#REF!</definedName>
    <definedName name="SHARED_FORMULA_5_278_5_278_26">+#REF!</definedName>
    <definedName name="SHARED_FORMULA_5_287_5_287_30" localSheetId="2">+#REF!</definedName>
    <definedName name="SHARED_FORMULA_5_287_5_287_30">+#REF!</definedName>
    <definedName name="SHARED_FORMULA_5_289_5_289_26">NA()</definedName>
    <definedName name="SHARED_FORMULA_5_293_5_293_26" localSheetId="2">+#REF!</definedName>
    <definedName name="SHARED_FORMULA_5_293_5_293_26">+#REF!</definedName>
    <definedName name="SHARED_FORMULA_5_308_5_308_26" localSheetId="2">+#REF!</definedName>
    <definedName name="SHARED_FORMULA_5_308_5_308_26">+#REF!</definedName>
    <definedName name="SHARED_FORMULA_5_32_5_32_37" localSheetId="2">+#REF!+0.1*2</definedName>
    <definedName name="SHARED_FORMULA_5_32_5_32_37">+#REF!+0.1*2</definedName>
    <definedName name="SHARED_FORMULA_5_38_5_38_30">0.15+0.1*2</definedName>
    <definedName name="SHARED_FORMULA_5_39_5_39_37" localSheetId="2">+#REF!+0.1*2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 localSheetId="2">+#REF!</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 localSheetId="2">+#REF!</definedName>
    <definedName name="SHARED_FORMULA_5_551_5_551_26">+#REF!</definedName>
    <definedName name="SHARED_FORMULA_5_562_5_562_26" localSheetId="2">+#REF!</definedName>
    <definedName name="SHARED_FORMULA_5_562_5_562_26">+#REF!</definedName>
    <definedName name="SHARED_FORMULA_5_57_5_57_30" localSheetId="2">+#REF!+0.1*2</definedName>
    <definedName name="SHARED_FORMULA_5_57_5_57_30">+#REF!+0.1*2</definedName>
    <definedName name="SHARED_FORMULA_5_572_5_572_26" localSheetId="2">+#REF!</definedName>
    <definedName name="SHARED_FORMULA_5_572_5_572_26">+#REF!</definedName>
    <definedName name="SHARED_FORMULA_5_599_5_599_26">NA()</definedName>
    <definedName name="SHARED_FORMULA_5_60_5_60_30">NA()</definedName>
    <definedName name="SHARED_FORMULA_5_610_5_610_26" localSheetId="2">+#REF!</definedName>
    <definedName name="SHARED_FORMULA_5_610_5_610_26">+#REF!</definedName>
    <definedName name="SHARED_FORMULA_5_612_5_612_26">NA()</definedName>
    <definedName name="SHARED_FORMULA_5_637_5_637_26" localSheetId="2">+#REF!</definedName>
    <definedName name="SHARED_FORMULA_5_637_5_637_26">+#REF!</definedName>
    <definedName name="SHARED_FORMULA_5_639_5_639_26">NA()</definedName>
    <definedName name="SHARED_FORMULA_5_650_5_650_26" localSheetId="2">+#REF!</definedName>
    <definedName name="SHARED_FORMULA_5_650_5_650_26">+#REF!</definedName>
    <definedName name="SHARED_FORMULA_5_666_5_666_26">NA()</definedName>
    <definedName name="SHARED_FORMULA_5_675_5_675_26" localSheetId="2">+#REF!</definedName>
    <definedName name="SHARED_FORMULA_5_675_5_675_26">+#REF!</definedName>
    <definedName name="SHARED_FORMULA_5_7_5_7_33" localSheetId="2">+#REF!+0.1*2</definedName>
    <definedName name="SHARED_FORMULA_5_7_5_7_33">+#REF!+0.1*2</definedName>
    <definedName name="SHARED_FORMULA_5_700_5_700_26" localSheetId="2">+#REF!</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 localSheetId="2">+#REF!</definedName>
    <definedName name="SHARED_FORMULA_5_827_5_827_26">+#REF!</definedName>
    <definedName name="SHARED_FORMULA_5_837_5_837_26" localSheetId="2">+#REF!</definedName>
    <definedName name="SHARED_FORMULA_5_837_5_837_26">+#REF!</definedName>
    <definedName name="SHARED_FORMULA_5_84_5_84_26">0.23+0.1*2</definedName>
    <definedName name="SHARED_FORMULA_5_847_5_847_26" localSheetId="2">+#REF!</definedName>
    <definedName name="SHARED_FORMULA_5_847_5_847_26">+#REF!</definedName>
    <definedName name="SHARED_FORMULA_5_85_5_85_30" localSheetId="2">+#REF!</definedName>
    <definedName name="SHARED_FORMULA_5_85_5_85_30">+#REF!</definedName>
    <definedName name="SHARED_FORMULA_5_87_5_87_26">0.23+0.1*2</definedName>
    <definedName name="SHARED_FORMULA_5_9_5_9_37" localSheetId="2">+#REF!+0.15</definedName>
    <definedName name="SHARED_FORMULA_5_9_5_9_37">+#REF!+0.15</definedName>
    <definedName name="SHARED_FORMULA_6_1029_6_1029_26">NA()</definedName>
    <definedName name="SHARED_FORMULA_6_1032_6_1032_22">NA()</definedName>
    <definedName name="SHARED_FORMULA_6_1034_6_1034_26" localSheetId="2">+#REF!-#REF!</definedName>
    <definedName name="SHARED_FORMULA_6_1034_6_1034_26">+#REF!-#REF!</definedName>
    <definedName name="SHARED_FORMULA_6_1038_6_1038_22" localSheetId="2">+#REF!</definedName>
    <definedName name="SHARED_FORMULA_6_1038_6_1038_22">+#REF!</definedName>
    <definedName name="SHARED_FORMULA_6_1039_6_1039_26">NA()</definedName>
    <definedName name="SHARED_FORMULA_6_1044_6_1044_26" localSheetId="2">+#REF!-#REF!</definedName>
    <definedName name="SHARED_FORMULA_6_1044_6_1044_26">+#REF!-#REF!</definedName>
    <definedName name="SHARED_FORMULA_6_1052_6_1052_26" localSheetId="2">+#REF!-#REF!</definedName>
    <definedName name="SHARED_FORMULA_6_1052_6_1052_26">+#REF!-#REF!</definedName>
    <definedName name="SHARED_FORMULA_6_1056_6_1056_22" localSheetId="2">+#REF!</definedName>
    <definedName name="SHARED_FORMULA_6_1056_6_1056_22">+#REF!</definedName>
    <definedName name="SHARED_FORMULA_6_106_6_106_22" localSheetId="2">+#REF!</definedName>
    <definedName name="SHARED_FORMULA_6_106_6_106_22">+#REF!</definedName>
    <definedName name="SHARED_FORMULA_6_1066_6_1066_22">NA()</definedName>
    <definedName name="SHARED_FORMULA_6_1071_6_1071_26" localSheetId="2">+#REF!-#REF!</definedName>
    <definedName name="SHARED_FORMULA_6_1071_6_1071_26">+#REF!-#REF!</definedName>
    <definedName name="SHARED_FORMULA_6_1075_6_1075_22">NA()</definedName>
    <definedName name="SHARED_FORMULA_6_1081_6_1081_26" localSheetId="2">+#REF!-#REF!</definedName>
    <definedName name="SHARED_FORMULA_6_1081_6_1081_26">+#REF!-#REF!</definedName>
    <definedName name="SHARED_FORMULA_6_1082_6_1082_26">NA()</definedName>
    <definedName name="SHARED_FORMULA_6_1092_6_1092_26">NA()</definedName>
    <definedName name="SHARED_FORMULA_6_11_6_11_26" localSheetId="2">+#REF!+#REF!</definedName>
    <definedName name="SHARED_FORMULA_6_11_6_11_26">+#REF!+#REF!</definedName>
    <definedName name="SHARED_FORMULA_6_11_6_11_30" localSheetId="2">+#REF!+#REF!</definedName>
    <definedName name="SHARED_FORMULA_6_11_6_11_30">+#REF!+#REF!</definedName>
    <definedName name="SHARED_FORMULA_6_110_6_110_22">NA()</definedName>
    <definedName name="SHARED_FORMULA_6_1106_6_1106_26" localSheetId="2">#REF!+0.6</definedName>
    <definedName name="SHARED_FORMULA_6_1106_6_1106_26">#REF!+0.6</definedName>
    <definedName name="SHARED_FORMULA_6_1118_6_1118_22" localSheetId="2">+#REF!</definedName>
    <definedName name="SHARED_FORMULA_6_1118_6_1118_22">+#REF!</definedName>
    <definedName name="SHARED_FORMULA_6_1135_6_1135_26">NA()</definedName>
    <definedName name="SHARED_FORMULA_6_114_6_114_26" localSheetId="2">#REF!+#REF!-#REF!</definedName>
    <definedName name="SHARED_FORMULA_6_114_6_114_26">#REF!+#REF!-#REF!</definedName>
    <definedName name="SHARED_FORMULA_6_1152_6_1152_22" localSheetId="2">+#REF!</definedName>
    <definedName name="SHARED_FORMULA_6_1152_6_1152_22">+#REF!</definedName>
    <definedName name="SHARED_FORMULA_6_1161_6_1161_22" localSheetId="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2">+#REF!+0.6-0.3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2">ROUND(#REF!*#REF!/#REF!,2)</definedName>
    <definedName name="SHARED_FORMULA_6_13_6_13_7">ROUND(#REF!*#REF!/#REF!,2)</definedName>
    <definedName name="SHARED_FORMULA_6_132_6_132_30" localSheetId="2">+#REF!</definedName>
    <definedName name="SHARED_FORMULA_6_132_6_132_30">+#REF!</definedName>
    <definedName name="SHARED_FORMULA_6_132_6_132_37" localSheetId="2">+#REF!-#REF!</definedName>
    <definedName name="SHARED_FORMULA_6_132_6_132_37">+#REF!-#REF!</definedName>
    <definedName name="SHARED_FORMULA_6_135_6_135_37">NA()</definedName>
    <definedName name="SHARED_FORMULA_6_1355_6_1355_26">NA()</definedName>
    <definedName name="SHARED_FORMULA_6_1371_6_1371_26" localSheetId="2">+#REF!</definedName>
    <definedName name="SHARED_FORMULA_6_1371_6_1371_26">+#REF!</definedName>
    <definedName name="SHARED_FORMULA_6_1382_6_1382_26">NA()</definedName>
    <definedName name="SHARED_FORMULA_6_1398_6_1398_26" localSheetId="2">+#REF!</definedName>
    <definedName name="SHARED_FORMULA_6_1398_6_1398_26">+#REF!</definedName>
    <definedName name="SHARED_FORMULA_6_1402_6_1402_26">NA()</definedName>
    <definedName name="SHARED_FORMULA_6_141_6_141_37" localSheetId="2">+#REF!-#REF!</definedName>
    <definedName name="SHARED_FORMULA_6_141_6_141_37">+#REF!-#REF!</definedName>
    <definedName name="SHARED_FORMULA_6_1418_6_1418_26" localSheetId="2">+#REF!</definedName>
    <definedName name="SHARED_FORMULA_6_1418_6_1418_26">+#REF!</definedName>
    <definedName name="SHARED_FORMULA_6_1422_6_1422_26">NA()</definedName>
    <definedName name="SHARED_FORMULA_6_1438_6_1438_10">NA()</definedName>
    <definedName name="SHARED_FORMULA_6_1438_6_1438_26" localSheetId="2">+#REF!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2">+#REF!</definedName>
    <definedName name="SHARED_FORMULA_6_1492_6_1492_26">+#REF!</definedName>
    <definedName name="SHARED_FORMULA_6_1493_6_1493_26">NA()</definedName>
    <definedName name="SHARED_FORMULA_6_150_6_150_37" localSheetId="2">+#REF!-#REF!</definedName>
    <definedName name="SHARED_FORMULA_6_150_6_150_37">+#REF!-#REF!</definedName>
    <definedName name="SHARED_FORMULA_6_1501_6_1501_26" localSheetId="2">+#REF!</definedName>
    <definedName name="SHARED_FORMULA_6_1501_6_1501_26">+#REF!</definedName>
    <definedName name="SHARED_FORMULA_6_1507_6_1507_26">NA()</definedName>
    <definedName name="SHARED_FORMULA_6_1509_6_1509_26" localSheetId="2">+#REF!</definedName>
    <definedName name="SHARED_FORMULA_6_1509_6_1509_26">+#REF!</definedName>
    <definedName name="SHARED_FORMULA_6_151_6_151_7">NA()</definedName>
    <definedName name="SHARED_FORMULA_6_1516_6_1516_26">NA()</definedName>
    <definedName name="SHARED_FORMULA_6_1523_6_1523_26" localSheetId="2">+#REF!</definedName>
    <definedName name="SHARED_FORMULA_6_1523_6_1523_26">+#REF!</definedName>
    <definedName name="SHARED_FORMULA_6_1532_6_1532_26" localSheetId="2">+#REF!</definedName>
    <definedName name="SHARED_FORMULA_6_1532_6_1532_26">+#REF!</definedName>
    <definedName name="SHARED_FORMULA_6_154_6_154_33" localSheetId="2">+#REF!-#REF!</definedName>
    <definedName name="SHARED_FORMULA_6_154_6_154_33">+#REF!-#REF!</definedName>
    <definedName name="SHARED_FORMULA_6_1541_6_1541_26">NA()</definedName>
    <definedName name="SHARED_FORMULA_6_1548_6_1548_26" localSheetId="2">+#REF!</definedName>
    <definedName name="SHARED_FORMULA_6_1548_6_1548_26">+#REF!</definedName>
    <definedName name="SHARED_FORMULA_6_1557_6_1557_26" localSheetId="2">+#REF!</definedName>
    <definedName name="SHARED_FORMULA_6_1557_6_1557_26">+#REF!</definedName>
    <definedName name="SHARED_FORMULA_6_1566_6_1566_26">NA()</definedName>
    <definedName name="SHARED_FORMULA_6_1573_6_1573_26" localSheetId="2">+#REF!</definedName>
    <definedName name="SHARED_FORMULA_6_1573_6_1573_26">+#REF!</definedName>
    <definedName name="SHARED_FORMULA_6_1582_6_1582_26" localSheetId="2">+#REF!</definedName>
    <definedName name="SHARED_FORMULA_6_1582_6_1582_26">+#REF!</definedName>
    <definedName name="SHARED_FORMULA_6_168_6_168_33">NA()</definedName>
    <definedName name="SHARED_FORMULA_6_174_6_174_33" localSheetId="2">+#REF!-0.125</definedName>
    <definedName name="SHARED_FORMULA_6_174_6_174_33">+#REF!-0.125</definedName>
    <definedName name="SHARED_FORMULA_6_178_6_178_30">NA()</definedName>
    <definedName name="SHARED_FORMULA_6_178_6_178_7">NA()</definedName>
    <definedName name="SHARED_FORMULA_6_18_6_18_22" localSheetId="2">+#REF!</definedName>
    <definedName name="SHARED_FORMULA_6_18_6_18_22">+#REF!</definedName>
    <definedName name="SHARED_FORMULA_6_183_6_183_30" localSheetId="2">#REF!-#REF!</definedName>
    <definedName name="SHARED_FORMULA_6_183_6_183_30">#REF!-#REF!</definedName>
    <definedName name="SHARED_FORMULA_6_218_6_218_7">NA()</definedName>
    <definedName name="SHARED_FORMULA_6_220_6_220_26">NA()</definedName>
    <definedName name="SHARED_FORMULA_6_223_6_223_26" localSheetId="2">+#REF!-#REF!/1000</definedName>
    <definedName name="SHARED_FORMULA_6_223_6_223_26">+#REF!-#REF!/1000</definedName>
    <definedName name="SHARED_FORMULA_6_229_6_229_33">NA()</definedName>
    <definedName name="SHARED_FORMULA_6_235_6_235_33" localSheetId="2">+#REF!-0.125</definedName>
    <definedName name="SHARED_FORMULA_6_235_6_235_33">+#REF!-0.125</definedName>
    <definedName name="SHARED_FORMULA_6_241_6_241_22">NA()</definedName>
    <definedName name="SHARED_FORMULA_6_245_6_245_22" localSheetId="2">+#REF!-0.15</definedName>
    <definedName name="SHARED_FORMULA_6_245_6_245_22">+#REF!-0.15</definedName>
    <definedName name="SHARED_FORMULA_6_245_6_245_7">NA()</definedName>
    <definedName name="SHARED_FORMULA_6_246_6_246_26">NA()</definedName>
    <definedName name="SHARED_FORMULA_6_253_6_253_26" localSheetId="2">+#REF!</definedName>
    <definedName name="SHARED_FORMULA_6_253_6_253_26">+#REF!</definedName>
    <definedName name="SHARED_FORMULA_6_256_6_256_22">NA()</definedName>
    <definedName name="SHARED_FORMULA_6_260_6_260_22" localSheetId="2">+#REF!-0.15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2">+#REF!</definedName>
    <definedName name="SHARED_FORMULA_6_272_6_272_26">+#REF!</definedName>
    <definedName name="SHARED_FORMULA_6_273_6_273_7">NA()</definedName>
    <definedName name="SHARED_FORMULA_6_275_6_275_26">NA()</definedName>
    <definedName name="SHARED_FORMULA_6_276_6_276_22" localSheetId="2">+#REF!-0.15</definedName>
    <definedName name="SHARED_FORMULA_6_276_6_276_22">+#REF!-0.15</definedName>
    <definedName name="SHARED_FORMULA_6_285_6_285_30" localSheetId="2">+#REF!-#REF!</definedName>
    <definedName name="SHARED_FORMULA_6_285_6_285_30">+#REF!-#REF!</definedName>
    <definedName name="SHARED_FORMULA_6_287_6_287_26" localSheetId="2">+#REF!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2">+#REF!-0.15</definedName>
    <definedName name="SHARED_FORMULA_6_295_6_295_22">+#REF!-0.15</definedName>
    <definedName name="SHARED_FORMULA_6_302_6_302_26" localSheetId="2">+#REF!</definedName>
    <definedName name="SHARED_FORMULA_6_302_6_302_26">+#REF!</definedName>
    <definedName name="SHARED_FORMULA_6_306_6_306_22">NA()</definedName>
    <definedName name="SHARED_FORMULA_6_310_6_310_22" localSheetId="2">+#REF!-0.15</definedName>
    <definedName name="SHARED_FORMULA_6_310_6_310_22">+#REF!-0.15</definedName>
    <definedName name="SHARED_FORMULA_6_32_6_32_22" localSheetId="2">+#REF!</definedName>
    <definedName name="SHARED_FORMULA_6_32_6_32_22">+#REF!</definedName>
    <definedName name="SHARED_FORMULA_6_321_6_321_37" localSheetId="2">+#REF!-0.125</definedName>
    <definedName name="SHARED_FORMULA_6_321_6_321_37">+#REF!-0.125</definedName>
    <definedName name="SHARED_FORMULA_6_325_6_325_22">NA()</definedName>
    <definedName name="SHARED_FORMULA_6_329_6_329_22" localSheetId="2">+#REF!-0.15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2">+#REF!-0.15</definedName>
    <definedName name="SHARED_FORMULA_6_347_6_347_22">+#REF!-0.15</definedName>
    <definedName name="SHARED_FORMULA_6_348_6_348_26">NA()</definedName>
    <definedName name="SHARED_FORMULA_6_348_6_348_30" localSheetId="2">#REF!</definedName>
    <definedName name="SHARED_FORMULA_6_348_6_348_30">#REF!</definedName>
    <definedName name="SHARED_FORMULA_6_349_6_349_26" localSheetId="2">+#REF!-#REF!</definedName>
    <definedName name="SHARED_FORMULA_6_349_6_349_26">+#REF!-#REF!</definedName>
    <definedName name="SHARED_FORMULA_6_35_6_35_22">NA()</definedName>
    <definedName name="SHARED_FORMULA_6_356_6_356_26">NA()</definedName>
    <definedName name="SHARED_FORMULA_6_357_6_357_26" localSheetId="2">+#REF!-#REF!</definedName>
    <definedName name="SHARED_FORMULA_6_357_6_357_26">+#REF!-#REF!</definedName>
    <definedName name="SHARED_FORMULA_6_358_6_358_22">NA()</definedName>
    <definedName name="SHARED_FORMULA_6_362_6_362_22" localSheetId="2">+#REF!-0.15</definedName>
    <definedName name="SHARED_FORMULA_6_362_6_362_22">+#REF!-0.15</definedName>
    <definedName name="SHARED_FORMULA_6_368_6_368_26" localSheetId="2">+#REF!-#REF!</definedName>
    <definedName name="SHARED_FORMULA_6_368_6_368_26">+#REF!-#REF!</definedName>
    <definedName name="SHARED_FORMULA_6_376_6_376_26" localSheetId="2">+#REF!-#REF!</definedName>
    <definedName name="SHARED_FORMULA_6_376_6_376_26">+#REF!-#REF!</definedName>
    <definedName name="SHARED_FORMULA_6_379_6_379_30" localSheetId="2">+#REF!-#REF!</definedName>
    <definedName name="SHARED_FORMULA_6_379_6_379_30">+#REF!-#REF!</definedName>
    <definedName name="SHARED_FORMULA_6_388_6_388_26" localSheetId="2">+#REF!-#REF!</definedName>
    <definedName name="SHARED_FORMULA_6_388_6_388_26">+#REF!-#REF!</definedName>
    <definedName name="SHARED_FORMULA_6_39_6_39_30" localSheetId="2">+#REF!</definedName>
    <definedName name="SHARED_FORMULA_6_39_6_39_30">+#REF!</definedName>
    <definedName name="SHARED_FORMULA_6_39_6_39_37" localSheetId="2">+#REF!</definedName>
    <definedName name="SHARED_FORMULA_6_39_6_39_37">+#REF!</definedName>
    <definedName name="SHARED_FORMULA_6_396_6_396_26" localSheetId="2">+#REF!-#REF!</definedName>
    <definedName name="SHARED_FORMULA_6_396_6_396_26">+#REF!-#REF!</definedName>
    <definedName name="SHARED_FORMULA_6_399_6_399_22">NA()</definedName>
    <definedName name="SHARED_FORMULA_6_408_6_408_26" localSheetId="2">+#REF!-#REF!</definedName>
    <definedName name="SHARED_FORMULA_6_408_6_408_26">+#REF!-#REF!</definedName>
    <definedName name="SHARED_FORMULA_6_412_6_412_22">NA()</definedName>
    <definedName name="SHARED_FORMULA_6_413_6_413_22" localSheetId="2">+#REF!</definedName>
    <definedName name="SHARED_FORMULA_6_413_6_413_22">+#REF!</definedName>
    <definedName name="SHARED_FORMULA_6_414_6_414_37">NA()</definedName>
    <definedName name="SHARED_FORMULA_6_416_6_416_26" localSheetId="2">+#REF!-#REF!</definedName>
    <definedName name="SHARED_FORMULA_6_416_6_416_26">+#REF!-#REF!</definedName>
    <definedName name="SHARED_FORMULA_6_42_6_42_30">NA()</definedName>
    <definedName name="SHARED_FORMULA_6_43_6_43_26" localSheetId="2">+#REF!</definedName>
    <definedName name="SHARED_FORMULA_6_43_6_43_26">+#REF!</definedName>
    <definedName name="SHARED_FORMULA_6_432_6_432_22" localSheetId="2">+#REF!</definedName>
    <definedName name="SHARED_FORMULA_6_432_6_432_22">+#REF!</definedName>
    <definedName name="SHARED_FORMULA_6_435_6_435_37">NA()</definedName>
    <definedName name="SHARED_FORMULA_6_451_6_451_37" localSheetId="2">+#REF!-0.125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2">+#REF!</definedName>
    <definedName name="SHARED_FORMULA_6_472_6_472_37">+#REF!</definedName>
    <definedName name="SHARED_FORMULA_6_473_6_473_22">NA()</definedName>
    <definedName name="SHARED_FORMULA_6_481_6_481_30" localSheetId="2">+#REF!</definedName>
    <definedName name="SHARED_FORMULA_6_481_6_481_30">+#REF!</definedName>
    <definedName name="SHARED_FORMULA_6_494_6_494_22">NA()</definedName>
    <definedName name="SHARED_FORMULA_6_494_6_494_37" localSheetId="2">+#REF!+0.45</definedName>
    <definedName name="SHARED_FORMULA_6_494_6_494_37">+#REF!+0.45</definedName>
    <definedName name="SHARED_FORMULA_6_5_6_5_22" localSheetId="2">+#REF!</definedName>
    <definedName name="SHARED_FORMULA_6_5_6_5_22">+#REF!</definedName>
    <definedName name="SHARED_FORMULA_6_500_6_500_22" localSheetId="2">+#REF!-#REF!</definedName>
    <definedName name="SHARED_FORMULA_6_500_6_500_22">+#REF!-#REF!</definedName>
    <definedName name="SHARED_FORMULA_6_503_6_503_22">NA()</definedName>
    <definedName name="SHARED_FORMULA_6_521_6_521_22" localSheetId="2">+#REF!-#REF!</definedName>
    <definedName name="SHARED_FORMULA_6_521_6_521_22">+#REF!-#REF!</definedName>
    <definedName name="SHARED_FORMULA_6_522_6_522_22">NA()</definedName>
    <definedName name="SHARED_FORMULA_6_530_6_530_22" localSheetId="2">+#REF!-#REF!</definedName>
    <definedName name="SHARED_FORMULA_6_530_6_530_22">+#REF!-#REF!</definedName>
    <definedName name="SHARED_FORMULA_6_549_6_549_22" localSheetId="2">+#REF!-#REF!</definedName>
    <definedName name="SHARED_FORMULA_6_549_6_549_22">+#REF!-#REF!</definedName>
    <definedName name="SHARED_FORMULA_6_569_6_569_22">NA()</definedName>
    <definedName name="SHARED_FORMULA_6_571_6_571_26">NA()</definedName>
    <definedName name="SHARED_FORMULA_6_577_6_577_22" localSheetId="2">+#REF!-#REF!</definedName>
    <definedName name="SHARED_FORMULA_6_577_6_577_22">+#REF!-#REF!</definedName>
    <definedName name="SHARED_FORMULA_6_578_6_578_22">NA()</definedName>
    <definedName name="SHARED_FORMULA_6_58_6_58_22" localSheetId="2">+#REF!</definedName>
    <definedName name="SHARED_FORMULA_6_58_6_58_22">+#REF!</definedName>
    <definedName name="SHARED_FORMULA_6_58_6_58_30" localSheetId="2">+#REF!</definedName>
    <definedName name="SHARED_FORMULA_6_58_6_58_30">+#REF!</definedName>
    <definedName name="SHARED_FORMULA_6_596_6_596_22">NA()</definedName>
    <definedName name="SHARED_FORMULA_6_597_6_597_22" localSheetId="2">+#REF!-#REF!</definedName>
    <definedName name="SHARED_FORMULA_6_597_6_597_22">+#REF!-#REF!</definedName>
    <definedName name="SHARED_FORMULA_6_606_6_606_22" localSheetId="2">+#REF!-#REF!</definedName>
    <definedName name="SHARED_FORMULA_6_606_6_606_22">+#REF!-#REF!</definedName>
    <definedName name="SHARED_FORMULA_6_609_6_609_26" localSheetId="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2">+#REF!-#REF!</definedName>
    <definedName name="SHARED_FORMULA_6_624_6_624_22">+#REF!-#REF!</definedName>
    <definedName name="SHARED_FORMULA_6_638_6_638_26">NA()</definedName>
    <definedName name="SHARED_FORMULA_6_64_6_64_26" localSheetId="2">+#REF!</definedName>
    <definedName name="SHARED_FORMULA_6_64_6_64_26">+#REF!</definedName>
    <definedName name="SHARED_FORMULA_6_648_6_648_22" localSheetId="2">+#REF!-#REF!</definedName>
    <definedName name="SHARED_FORMULA_6_648_6_648_22">+#REF!-#REF!</definedName>
    <definedName name="SHARED_FORMULA_6_649_6_649_26" localSheetId="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2">+#REF!-#REF!</definedName>
    <definedName name="SHARED_FORMULA_6_674_6_674_26">+#REF!-#REF!</definedName>
    <definedName name="SHARED_FORMULA_6_68_6_68_30" localSheetId="2">+#REF!</definedName>
    <definedName name="SHARED_FORMULA_6_68_6_68_30">+#REF!</definedName>
    <definedName name="SHARED_FORMULA_6_680_6_680_10">NA()</definedName>
    <definedName name="SHARED_FORMULA_6_697_6_697_26">NA()</definedName>
    <definedName name="SHARED_FORMULA_6_699_6_699_26" localSheetId="2">+#REF!-#REF!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2">+#REF!-#REF!</definedName>
    <definedName name="SHARED_FORMULA_6_732_6_732_26">+#REF!-#REF!</definedName>
    <definedName name="SHARED_FORMULA_6_741_6_741_26">NA()</definedName>
    <definedName name="SHARED_FORMULA_6_752_6_752_22">NA()</definedName>
    <definedName name="SHARED_FORMULA_6_757_6_757_26" localSheetId="2">+#REF!-#REF!</definedName>
    <definedName name="SHARED_FORMULA_6_757_6_757_26">+#REF!-#REF!</definedName>
    <definedName name="SHARED_FORMULA_6_760_6_760_26">NA()</definedName>
    <definedName name="SHARED_FORMULA_6_765_6_765_22">NA()</definedName>
    <definedName name="SHARED_FORMULA_6_776_6_776_26" localSheetId="2">+#REF!-#REF!</definedName>
    <definedName name="SHARED_FORMULA_6_776_6_776_26">+#REF!-#REF!</definedName>
    <definedName name="SHARED_FORMULA_6_781_6_781_26">NA()</definedName>
    <definedName name="SHARED_FORMULA_6_792_6_792_26">NA()</definedName>
    <definedName name="SHARED_FORMULA_6_795_6_795_26" localSheetId="2">+#REF!-#REF!</definedName>
    <definedName name="SHARED_FORMULA_6_795_6_795_26">+#REF!-#REF!</definedName>
    <definedName name="SHARED_FORMULA_6_801_6_801_22">NA()</definedName>
    <definedName name="SHARED_FORMULA_6_803_6_803_26">NA()</definedName>
    <definedName name="SHARED_FORMULA_6_805_6_805_22" localSheetId="2">+#REF!-0.125</definedName>
    <definedName name="SHARED_FORMULA_6_805_6_805_22">+#REF!-0.125</definedName>
    <definedName name="SHARED_FORMULA_6_813_6_813_22">NA()</definedName>
    <definedName name="SHARED_FORMULA_6_814_6_814_26">NA()</definedName>
    <definedName name="SHARED_FORMULA_6_816_6_816_26" localSheetId="2">+#REF!</definedName>
    <definedName name="SHARED_FORMULA_6_816_6_816_26">+#REF!</definedName>
    <definedName name="SHARED_FORMULA_6_824_6_824_22">NA()</definedName>
    <definedName name="SHARED_FORMULA_6_827_6_827_26" localSheetId="2">+#REF!</definedName>
    <definedName name="SHARED_FORMULA_6_827_6_827_26">+#REF!</definedName>
    <definedName name="SHARED_FORMULA_6_83_6_83_30" localSheetId="2">+#REF!+#REF!-0.3-0.05</definedName>
    <definedName name="SHARED_FORMULA_6_83_6_83_30">+#REF!+#REF!-0.3-0.05</definedName>
    <definedName name="SHARED_FORMULA_6_837_6_837_26" localSheetId="2">+#REF!</definedName>
    <definedName name="SHARED_FORMULA_6_837_6_837_26">+#REF!</definedName>
    <definedName name="SHARED_FORMULA_6_847_6_847_26" localSheetId="2">+#REF!</definedName>
    <definedName name="SHARED_FORMULA_6_847_6_847_26">+#REF!</definedName>
    <definedName name="SHARED_FORMULA_6_85_6_85_26" localSheetId="2">+#REF!</definedName>
    <definedName name="SHARED_FORMULA_6_85_6_85_26">+#REF!</definedName>
    <definedName name="SHARED_FORMULA_6_853_6_853_22" localSheetId="2">+#REF!-0.125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2">+#REF!-0.125</definedName>
    <definedName name="SHARED_FORMULA_6_911_6_911_22">+#REF!-0.125</definedName>
    <definedName name="SHARED_FORMULA_6_93_6_93_30" localSheetId="2">+#REF!+#REF!-0.05</definedName>
    <definedName name="SHARED_FORMULA_6_93_6_93_30">+#REF!+#REF!-0.05</definedName>
    <definedName name="SHARED_FORMULA_6_93_6_93_7">NA()</definedName>
    <definedName name="SHARED_FORMULA_6_931_6_931_22" localSheetId="2">+#REF!-0.125</definedName>
    <definedName name="SHARED_FORMULA_6_931_6_931_22">+#REF!-0.125</definedName>
    <definedName name="SHARED_FORMULA_6_934_6_934_26">NA()</definedName>
    <definedName name="SHARED_FORMULA_6_947_6_947_22" localSheetId="2">+#REF!+0.6</definedName>
    <definedName name="SHARED_FORMULA_6_947_6_947_22">+#REF!+0.6</definedName>
    <definedName name="SHARED_FORMULA_6_952_6_952_22">NA()</definedName>
    <definedName name="SHARED_FORMULA_6_958_6_958_26" localSheetId="2">+#REF!-#REF!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2">+#REF!</definedName>
    <definedName name="SHARED_FORMULA_6_977_6_977_22">+#REF!</definedName>
    <definedName name="SHARED_FORMULA_6_986_6_986_26">NA()</definedName>
    <definedName name="SHARED_FORMULA_7_100_7_100_33" localSheetId="2">+#REF!*#REF!*#REF!*#REF!</definedName>
    <definedName name="SHARED_FORMULA_7_100_7_100_33">+#REF!*#REF!*#REF!*#REF!</definedName>
    <definedName name="SHARED_FORMULA_7_1008_7_1008_22">NA()</definedName>
    <definedName name="SHARED_FORMULA_7_1016_7_1016_26">NA()</definedName>
    <definedName name="SHARED_FORMULA_7_1018_7_1018_22" localSheetId="2">#REF!*#REF!*#REF!</definedName>
    <definedName name="SHARED_FORMULA_7_1018_7_1018_22">#REF!*#REF!*#REF!</definedName>
    <definedName name="SHARED_FORMULA_7_1027_7_1027_22" localSheetId="2">#REF!*#REF!*#REF!</definedName>
    <definedName name="SHARED_FORMULA_7_1027_7_1027_22">#REF!*#REF!*#REF!</definedName>
    <definedName name="SHARED_FORMULA_7_1029_7_1029_26">NA()</definedName>
    <definedName name="SHARED_FORMULA_7_1031_7_1031_22">NA()</definedName>
    <definedName name="SHARED_FORMULA_7_1034_7_1034_26" localSheetId="2">#REF!*#REF!*#REF!*#REF!</definedName>
    <definedName name="SHARED_FORMULA_7_1034_7_1034_26">#REF!*#REF!*#REF!*#REF!</definedName>
    <definedName name="SHARED_FORMULA_7_1037_7_1037_22" localSheetId="2">#REF!*#REF!*#REF!*#REF!</definedName>
    <definedName name="SHARED_FORMULA_7_1037_7_1037_22">#REF!*#REF!*#REF!*#REF!</definedName>
    <definedName name="SHARED_FORMULA_7_105_7_105_22" localSheetId="2">+#REF!*#REF!*#REF!*#REF!</definedName>
    <definedName name="SHARED_FORMULA_7_105_7_105_22">+#REF!*#REF!*#REF!*#REF!</definedName>
    <definedName name="SHARED_FORMULA_7_1055_7_1055_22" localSheetId="2">#REF!*#REF!*#REF!*#REF!</definedName>
    <definedName name="SHARED_FORMULA_7_1055_7_1055_22">#REF!*#REF!*#REF!*#REF!</definedName>
    <definedName name="SHARED_FORMULA_7_1060_7_1060_26" localSheetId="2">#REF!*#REF!*#REF!*#REF!</definedName>
    <definedName name="SHARED_FORMULA_7_1060_7_1060_26">#REF!*#REF!*#REF!*#REF!</definedName>
    <definedName name="SHARED_FORMULA_7_1066_7_1066_22">NA()</definedName>
    <definedName name="SHARED_FORMULA_7_1069_7_1069_26">NA()</definedName>
    <definedName name="SHARED_FORMULA_7_1071_7_1071_26" localSheetId="2">#REF!*#REF!*#REF!*#REF!</definedName>
    <definedName name="SHARED_FORMULA_7_1071_7_1071_26">#REF!*#REF!*#REF!*#REF!</definedName>
    <definedName name="SHARED_FORMULA_7_1074_7_1074_22" localSheetId="2">#REF!*#REF!*#REF!</definedName>
    <definedName name="SHARED_FORMULA_7_1074_7_1074_22">#REF!*#REF!*#REF!</definedName>
    <definedName name="SHARED_FORMULA_7_1082_7_1082_26">NA()</definedName>
    <definedName name="SHARED_FORMULA_7_1094_7_1094_22" localSheetId="2">#REF!*#REF!*#REF!</definedName>
    <definedName name="SHARED_FORMULA_7_1094_7_1094_22">#REF!*#REF!*#REF!</definedName>
    <definedName name="SHARED_FORMULA_7_11_7_11_26" localSheetId="2">+#REF!*#REF!*#REF!*#REF!</definedName>
    <definedName name="SHARED_FORMULA_7_11_7_11_26">+#REF!*#REF!*#REF!*#REF!</definedName>
    <definedName name="SHARED_FORMULA_7_11_7_11_30" localSheetId="2">+#REF!*#REF!*#REF!*#REF!</definedName>
    <definedName name="SHARED_FORMULA_7_11_7_11_30">+#REF!*#REF!*#REF!*#REF!</definedName>
    <definedName name="SHARED_FORMULA_7_110_7_110_22">NA()</definedName>
    <definedName name="SHARED_FORMULA_7_1106_7_1106_26" localSheetId="2">#REF!*#REF!*#REF!*#REF!</definedName>
    <definedName name="SHARED_FORMULA_7_1106_7_1106_26">#REF!*#REF!*#REF!*#REF!</definedName>
    <definedName name="SHARED_FORMULA_7_1117_7_1117_22" localSheetId="2">+#REF!*#REF!*#REF!*#REF!</definedName>
    <definedName name="SHARED_FORMULA_7_1117_7_1117_22">+#REF!*#REF!*#REF!*#REF!</definedName>
    <definedName name="SHARED_FORMULA_7_1122_7_1122_26">NA()</definedName>
    <definedName name="SHARED_FORMULA_7_1135_7_1135_26">NA()</definedName>
    <definedName name="SHARED_FORMULA_7_1137_7_1137_26" localSheetId="2">#REF!*#REF!*#REF!*#REF!</definedName>
    <definedName name="SHARED_FORMULA_7_1137_7_1137_26">#REF!*#REF!*#REF!*#REF!</definedName>
    <definedName name="SHARED_FORMULA_7_115_7_115_26" localSheetId="2">+#REF!*#REF!*#REF!*#REF!</definedName>
    <definedName name="SHARED_FORMULA_7_115_7_115_26">+#REF!*#REF!*#REF!*#REF!</definedName>
    <definedName name="SHARED_FORMULA_7_1152_7_1152_22" localSheetId="2">+#REF!*#REF!*#REF!*#REF!</definedName>
    <definedName name="SHARED_FORMULA_7_1152_7_1152_22">+#REF!*#REF!*#REF!*#REF!</definedName>
    <definedName name="SHARED_FORMULA_7_1160_7_1160_22" localSheetId="2">+#REF!*#REF!*#REF!*#REF!</definedName>
    <definedName name="SHARED_FORMULA_7_1160_7_1160_22">+#REF!*#REF!*#REF!*#REF!</definedName>
    <definedName name="SHARED_FORMULA_7_1161_7_1161_6">NA()</definedName>
    <definedName name="SHARED_FORMULA_7_1163_7_1163_26" localSheetId="2">#REF!*#REF!*#REF!*#REF!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2">#REF!*#REF!*#REF!*#REF!</definedName>
    <definedName name="SHARED_FORMULA_7_1189_7_1189_26">#REF!*#REF!*#REF!*#REF!</definedName>
    <definedName name="SHARED_FORMULA_7_1192_7_1192_26">NA()</definedName>
    <definedName name="SHARED_FORMULA_7_12_7_12_8">NA()</definedName>
    <definedName name="SHARED_FORMULA_7_121_7_121_33" localSheetId="2">#REF!*#REF!*#REF!*#REF!</definedName>
    <definedName name="SHARED_FORMULA_7_121_7_121_33">#REF!*#REF!*#REF!*#REF!</definedName>
    <definedName name="SHARED_FORMULA_7_121_7_121_8">NA()</definedName>
    <definedName name="SHARED_FORMULA_7_1218_7_1218_26">NA()</definedName>
    <definedName name="SHARED_FORMULA_7_123_7_123_37" localSheetId="2">+#REF!*#REF!*#REF!*#REF!</definedName>
    <definedName name="SHARED_FORMULA_7_123_7_123_37">+#REF!*#REF!*#REF!*#REF!</definedName>
    <definedName name="SHARED_FORMULA_7_126_7_126_30">NA()</definedName>
    <definedName name="SHARED_FORMULA_7_126_7_126_37">NA()</definedName>
    <definedName name="SHARED_FORMULA_7_130_7_130_22" localSheetId="2">#REF!*#REF!*#REF!*#REF!</definedName>
    <definedName name="SHARED_FORMULA_7_130_7_130_22">#REF!*#REF!*#REF!*#REF!</definedName>
    <definedName name="SHARED_FORMULA_7_1308_7_1308_5">NA()</definedName>
    <definedName name="SHARED_FORMULA_7_131_7_131_30" localSheetId="2">+#REF!*#REF!*#REF!*#REF!</definedName>
    <definedName name="SHARED_FORMULA_7_131_7_131_30">+#REF!*#REF!*#REF!*#REF!</definedName>
    <definedName name="SHARED_FORMULA_7_1310_7_1310_26">NA()</definedName>
    <definedName name="SHARED_FORMULA_7_132_7_132_37" localSheetId="2">#REF!*#REF!*#REF!*#REF!</definedName>
    <definedName name="SHARED_FORMULA_7_132_7_132_37">#REF!*#REF!*#REF!*#REF!</definedName>
    <definedName name="SHARED_FORMULA_7_1325_7_1325_26">NA()</definedName>
    <definedName name="SHARED_FORMULA_7_1326_7_1326_26" localSheetId="2">+#REF!*#REF!*#REF!</definedName>
    <definedName name="SHARED_FORMULA_7_1326_7_1326_26">+#REF!*#REF!*#REF!</definedName>
    <definedName name="SHARED_FORMULA_7_1334_7_1334_26">NA()</definedName>
    <definedName name="SHARED_FORMULA_7_134_7_134_22">NA()</definedName>
    <definedName name="SHARED_FORMULA_7_1341_7_1341_26" localSheetId="2">+#REF!*#REF!*#REF!</definedName>
    <definedName name="SHARED_FORMULA_7_1341_7_1341_26">+#REF!*#REF!*#REF!</definedName>
    <definedName name="SHARED_FORMULA_7_1343_7_1343_26">NA()</definedName>
    <definedName name="SHARED_FORMULA_7_135_7_135_37">NA()</definedName>
    <definedName name="SHARED_FORMULA_7_1350_7_1350_26" localSheetId="2">+#REF!*#REF!*#REF!</definedName>
    <definedName name="SHARED_FORMULA_7_1350_7_1350_26">+#REF!*#REF!*#REF!</definedName>
    <definedName name="SHARED_FORMULA_7_1354_7_1354_26">NA()</definedName>
    <definedName name="SHARED_FORMULA_7_1359_7_1359_26" localSheetId="2">+#REF!*#REF!*#REF!</definedName>
    <definedName name="SHARED_FORMULA_7_1359_7_1359_26">+#REF!*#REF!*#REF!</definedName>
    <definedName name="SHARED_FORMULA_7_136_7_136_30">NA()</definedName>
    <definedName name="SHARED_FORMULA_7_1370_7_1370_26" localSheetId="2">+#REF!*#REF!*#REF!*#REF!</definedName>
    <definedName name="SHARED_FORMULA_7_1370_7_1370_26">+#REF!*#REF!*#REF!*#REF!</definedName>
    <definedName name="SHARED_FORMULA_7_1382_7_1382_26">NA()</definedName>
    <definedName name="SHARED_FORMULA_7_1398_7_1398_26" localSheetId="2">+#REF!*#REF!*#REF!*#REF!</definedName>
    <definedName name="SHARED_FORMULA_7_1398_7_1398_26">+#REF!*#REF!*#REF!*#REF!</definedName>
    <definedName name="SHARED_FORMULA_7_1402_7_1402_26">NA()</definedName>
    <definedName name="SHARED_FORMULA_7_141_7_141_30" localSheetId="2">#REF!*#REF!*#REF!*#REF!</definedName>
    <definedName name="SHARED_FORMULA_7_141_7_141_30">#REF!*#REF!*#REF!*#REF!</definedName>
    <definedName name="SHARED_FORMULA_7_141_7_141_37" localSheetId="2">#REF!*#REF!*#REF!*#REF!</definedName>
    <definedName name="SHARED_FORMULA_7_141_7_141_37">#REF!*#REF!*#REF!*#REF!</definedName>
    <definedName name="SHARED_FORMULA_7_1418_7_1418_26" localSheetId="2">+#REF!*#REF!*#REF!*#REF!</definedName>
    <definedName name="SHARED_FORMULA_7_1418_7_1418_26">+#REF!*#REF!*#REF!*#REF!</definedName>
    <definedName name="SHARED_FORMULA_7_1422_7_1422_26">NA()</definedName>
    <definedName name="SHARED_FORMULA_7_1438_7_1438_26" localSheetId="2">+#REF!*#REF!*#REF!*#REF!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2">+#REF!*#REF!*#REF!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2">#REF!*#REF!*#REF!*#REF!</definedName>
    <definedName name="SHARED_FORMULA_7_1491_7_1491_26">#REF!*#REF!*#REF!*#REF!</definedName>
    <definedName name="SHARED_FORMULA_7_150_7_150_30" localSheetId="2">#REF!*#REF!*#REF!*#REF!</definedName>
    <definedName name="SHARED_FORMULA_7_150_7_150_30">#REF!*#REF!*#REF!*#REF!</definedName>
    <definedName name="SHARED_FORMULA_7_150_7_150_37" localSheetId="2">#REF!*#REF!*#REF!*#REF!</definedName>
    <definedName name="SHARED_FORMULA_7_150_7_150_37">#REF!*#REF!*#REF!*#REF!</definedName>
    <definedName name="SHARED_FORMULA_7_1506_7_1506_26">NA()</definedName>
    <definedName name="SHARED_FORMULA_7_1522_7_1522_26" localSheetId="2">#REF!*#REF!*#REF!*#REF!</definedName>
    <definedName name="SHARED_FORMULA_7_1522_7_1522_26">#REF!*#REF!*#REF!*#REF!</definedName>
    <definedName name="SHARED_FORMULA_7_153_7_153_22" localSheetId="2">#REF!*#REF!*#REF!*#REF!</definedName>
    <definedName name="SHARED_FORMULA_7_153_7_153_22">#REF!*#REF!*#REF!*#REF!</definedName>
    <definedName name="SHARED_FORMULA_7_153_7_153_26">NA()</definedName>
    <definedName name="SHARED_FORMULA_7_1531_7_1531_26">NA()</definedName>
    <definedName name="SHARED_FORMULA_7_154_7_154_33" localSheetId="2">#REF!*#REF!*#REF!*#REF!</definedName>
    <definedName name="SHARED_FORMULA_7_154_7_154_33">#REF!*#REF!*#REF!*#REF!</definedName>
    <definedName name="SHARED_FORMULA_7_1547_7_1547_26" localSheetId="2">#REF!*#REF!*#REF!*#REF!</definedName>
    <definedName name="SHARED_FORMULA_7_1547_7_1547_26">#REF!*#REF!*#REF!*#REF!</definedName>
    <definedName name="SHARED_FORMULA_7_1556_7_1556_26">NA()</definedName>
    <definedName name="SHARED_FORMULA_7_156_7_156_26" localSheetId="2">#REF!*#REF!*#REF!*#REF!</definedName>
    <definedName name="SHARED_FORMULA_7_156_7_156_26">#REF!*#REF!*#REF!*#REF!</definedName>
    <definedName name="SHARED_FORMULA_7_157_7_157_22">NA()</definedName>
    <definedName name="SHARED_FORMULA_7_1572_7_1572_26" localSheetId="2">#REF!*#REF!*#REF!*#REF!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2">+#REF!*#REF!*#REF!*#REF!</definedName>
    <definedName name="SHARED_FORMULA_7_164_7_164_26">+#REF!*#REF!*#REF!*#REF!</definedName>
    <definedName name="SHARED_FORMULA_7_165_7_165_37" localSheetId="2">#REF!*#REF!*#REF!</definedName>
    <definedName name="SHARED_FORMULA_7_165_7_165_37">#REF!*#REF!*#REF!</definedName>
    <definedName name="SHARED_FORMULA_7_166_7_166_30" localSheetId="2">+#REF!*#REF!*#REF!*#REF!</definedName>
    <definedName name="SHARED_FORMULA_7_166_7_166_30">+#REF!*#REF!*#REF!*#REF!</definedName>
    <definedName name="SHARED_FORMULA_7_168_7_168_33">NA()</definedName>
    <definedName name="SHARED_FORMULA_7_169_7_169_26">NA()</definedName>
    <definedName name="SHARED_FORMULA_7_17_7_17_22" localSheetId="2">#REF!*#REF!*#REF!*#REF!</definedName>
    <definedName name="SHARED_FORMULA_7_17_7_17_22">#REF!*#REF!*#REF!*#REF!</definedName>
    <definedName name="SHARED_FORMULA_7_172_7_172_22" localSheetId="2">#REF!*#REF!*#REF!*#REF!</definedName>
    <definedName name="SHARED_FORMULA_7_172_7_172_22">#REF!*#REF!*#REF!*#REF!</definedName>
    <definedName name="SHARED_FORMULA_7_172_7_172_26" localSheetId="2">#REF!*#REF!*#REF!*#REF!</definedName>
    <definedName name="SHARED_FORMULA_7_172_7_172_26">#REF!*#REF!*#REF!*#REF!</definedName>
    <definedName name="SHARED_FORMULA_7_172_7_172_37">NA()</definedName>
    <definedName name="SHARED_FORMULA_7_174_7_174_33" localSheetId="2">#REF!*#REF!*#REF!</definedName>
    <definedName name="SHARED_FORMULA_7_174_7_174_33">#REF!*#REF!*#REF!</definedName>
    <definedName name="SHARED_FORMULA_7_176_7_176_22">NA()</definedName>
    <definedName name="SHARED_FORMULA_7_178_7_178_30">NA()</definedName>
    <definedName name="SHARED_FORMULA_7_178_7_178_37" localSheetId="2">#REF!*#REF!*#REF!</definedName>
    <definedName name="SHARED_FORMULA_7_178_7_178_37">#REF!*#REF!*#REF!</definedName>
    <definedName name="SHARED_FORMULA_7_181_7_181_26">NA()</definedName>
    <definedName name="SHARED_FORMULA_7_183_7_183_30" localSheetId="2">#REF!*#REF!*#REF!*#REF!</definedName>
    <definedName name="SHARED_FORMULA_7_183_7_183_30">#REF!*#REF!*#REF!*#REF!</definedName>
    <definedName name="SHARED_FORMULA_7_184_7_184_26" localSheetId="2">#REF!*#REF!*#REF!*#REF!</definedName>
    <definedName name="SHARED_FORMULA_7_184_7_184_26">#REF!*#REF!*#REF!*#REF!</definedName>
    <definedName name="SHARED_FORMULA_7_185_7_185_37">NA()</definedName>
    <definedName name="SHARED_FORMULA_7_190_7_190_33">NA()</definedName>
    <definedName name="SHARED_FORMULA_7_191_7_191_37" localSheetId="2">#REF!*#REF!*#REF!</definedName>
    <definedName name="SHARED_FORMULA_7_191_7_191_37">#REF!*#REF!*#REF!</definedName>
    <definedName name="SHARED_FORMULA_7_193_7_193_30">NA()</definedName>
    <definedName name="SHARED_FORMULA_7_196_7_196_33" localSheetId="2">#REF!*#REF!*#REF!*#REF!*#REF!</definedName>
    <definedName name="SHARED_FORMULA_7_196_7_196_33">#REF!*#REF!*#REF!*#REF!*#REF!</definedName>
    <definedName name="SHARED_FORMULA_7_198_7_198_30" localSheetId="2">#REF!*#REF!*#REF!*#REF!*#REF!</definedName>
    <definedName name="SHARED_FORMULA_7_198_7_198_30">#REF!*#REF!*#REF!*#REF!*#REF!</definedName>
    <definedName name="SHARED_FORMULA_7_198_7_198_33">NA()</definedName>
    <definedName name="SHARED_FORMULA_7_200_7_200_26">NA()</definedName>
    <definedName name="SHARED_FORMULA_7_203_7_203_26" localSheetId="2">#REF!*#REF!*#REF!*#REF!</definedName>
    <definedName name="SHARED_FORMULA_7_203_7_203_26">#REF!*#REF!*#REF!*#REF!</definedName>
    <definedName name="SHARED_FORMULA_7_204_7_204_33" localSheetId="2">#REF!*#REF!*#REF!*#REF!*#REF!</definedName>
    <definedName name="SHARED_FORMULA_7_204_7_204_33">#REF!*#REF!*#REF!*#REF!*#REF!</definedName>
    <definedName name="SHARED_FORMULA_7_204_7_204_37">NA()</definedName>
    <definedName name="SHARED_FORMULA_7_207_7_207_26">NA()</definedName>
    <definedName name="SHARED_FORMULA_7_21_7_21_33" localSheetId="2">#REF!*#REF!*#REF!*#REF!</definedName>
    <definedName name="SHARED_FORMULA_7_21_7_21_33">#REF!*#REF!*#REF!*#REF!</definedName>
    <definedName name="SHARED_FORMULA_7_210_7_210_26" localSheetId="2">#REF!*#REF!*#REF!*#REF!</definedName>
    <definedName name="SHARED_FORMULA_7_210_7_210_26">#REF!*#REF!*#REF!*#REF!</definedName>
    <definedName name="SHARED_FORMULA_7_217_7_217_37" localSheetId="2">#REF!*#REF!*#REF!*#REF!</definedName>
    <definedName name="SHARED_FORMULA_7_217_7_217_37">#REF!*#REF!*#REF!*#REF!</definedName>
    <definedName name="SHARED_FORMULA_7_220_7_220_26">NA()</definedName>
    <definedName name="SHARED_FORMULA_7_223_7_223_26" localSheetId="2">+#REF!*#REF!*#REF!*#REF!</definedName>
    <definedName name="SHARED_FORMULA_7_223_7_223_26">+#REF!*#REF!*#REF!*#REF!</definedName>
    <definedName name="SHARED_FORMULA_7_225_7_225_30" localSheetId="2">+#REF!*#REF!*#REF!*#REF!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2">+#REF!*#REF!*#REF!*#REF!</definedName>
    <definedName name="SHARED_FORMULA_7_231_7_231_26">+#REF!*#REF!*#REF!*#REF!</definedName>
    <definedName name="SHARED_FORMULA_7_232_7_232_22" localSheetId="2">#REF!*#REF!*#REF!*#REF!</definedName>
    <definedName name="SHARED_FORMULA_7_232_7_232_22">#REF!*#REF!*#REF!*#REF!</definedName>
    <definedName name="SHARED_FORMULA_7_235_7_235_33" localSheetId="2">#REF!*#REF!*#REF!</definedName>
    <definedName name="SHARED_FORMULA_7_235_7_235_33">#REF!*#REF!*#REF!</definedName>
    <definedName name="SHARED_FORMULA_7_236_7_236_26">NA()</definedName>
    <definedName name="SHARED_FORMULA_7_239_7_239_26" localSheetId="2">+#REF!*#REF!*#REF!*#REF!</definedName>
    <definedName name="SHARED_FORMULA_7_239_7_239_26">+#REF!*#REF!*#REF!*#REF!</definedName>
    <definedName name="SHARED_FORMULA_7_24_7_24_37" localSheetId="2">#REF!*#REF!*#REF!*#REF!</definedName>
    <definedName name="SHARED_FORMULA_7_24_7_24_37">#REF!*#REF!*#REF!*#REF!</definedName>
    <definedName name="SHARED_FORMULA_7_241_7_241_22">NA()</definedName>
    <definedName name="SHARED_FORMULA_7_245_7_245_22" localSheetId="2">#REF!*#REF!*#REF!*#REF!</definedName>
    <definedName name="SHARED_FORMULA_7_245_7_245_22">#REF!*#REF!*#REF!*#REF!</definedName>
    <definedName name="SHARED_FORMULA_7_245_7_245_26">NA()</definedName>
    <definedName name="SHARED_FORMULA_7_245_7_245_30" localSheetId="2">+#REF!*#REF!*#REF!</definedName>
    <definedName name="SHARED_FORMULA_7_245_7_245_30">+#REF!*#REF!*#REF!</definedName>
    <definedName name="SHARED_FORMULA_7_252_7_252_26" localSheetId="2">#REF!*#REF!*#REF!*#REF!</definedName>
    <definedName name="SHARED_FORMULA_7_252_7_252_26">#REF!*#REF!*#REF!*#REF!</definedName>
    <definedName name="SHARED_FORMULA_7_256_7_256_22">NA()</definedName>
    <definedName name="SHARED_FORMULA_7_260_7_260_22" localSheetId="2">#REF!*#REF!*#REF!*#REF!*#REF!</definedName>
    <definedName name="SHARED_FORMULA_7_260_7_260_22">#REF!*#REF!*#REF!*#REF!*#REF!</definedName>
    <definedName name="SHARED_FORMULA_7_261_7_261_26">NA()</definedName>
    <definedName name="SHARED_FORMULA_7_265_7_265_33">NA()</definedName>
    <definedName name="SHARED_FORMULA_7_271_7_271_33" localSheetId="2">#REF!*#REF!*#REF!*#REF!</definedName>
    <definedName name="SHARED_FORMULA_7_271_7_271_33">#REF!*#REF!*#REF!*#REF!</definedName>
    <definedName name="SHARED_FORMULA_7_271_7_271_37">NA()</definedName>
    <definedName name="SHARED_FORMULA_7_272_7_272_22">NA()</definedName>
    <definedName name="SHARED_FORMULA_7_272_7_272_26" localSheetId="2">#REF!*#REF!*#REF!*#REF!</definedName>
    <definedName name="SHARED_FORMULA_7_272_7_272_26">#REF!*#REF!*#REF!*#REF!</definedName>
    <definedName name="SHARED_FORMULA_7_273_7_273_33">NA()</definedName>
    <definedName name="SHARED_FORMULA_7_275_7_275_26">NA()</definedName>
    <definedName name="SHARED_FORMULA_7_276_7_276_22" localSheetId="2">#REF!*#REF!*#REF!*#REF!</definedName>
    <definedName name="SHARED_FORMULA_7_276_7_276_22">#REF!*#REF!*#REF!*#REF!</definedName>
    <definedName name="SHARED_FORMULA_7_278_7_278_37">NA()</definedName>
    <definedName name="SHARED_FORMULA_7_279_7_279_33" localSheetId="2">#REF!*#REF!*#REF!*#REF!</definedName>
    <definedName name="SHARED_FORMULA_7_279_7_279_33">#REF!*#REF!*#REF!*#REF!</definedName>
    <definedName name="SHARED_FORMULA_7_285_7_285_30" localSheetId="2">#REF!*#REF!*#REF!*#REF!</definedName>
    <definedName name="SHARED_FORMULA_7_285_7_285_30">#REF!*#REF!*#REF!*#REF!</definedName>
    <definedName name="SHARED_FORMULA_7_287_7_287_26" localSheetId="2">#REF!*#REF!*#REF!*#REF!</definedName>
    <definedName name="SHARED_FORMULA_7_287_7_287_26">#REF!*#REF!*#REF!*#REF!</definedName>
    <definedName name="SHARED_FORMULA_7_289_7_289_26">NA()</definedName>
    <definedName name="SHARED_FORMULA_7_290_7_290_37" localSheetId="2">#REF!*#REF!*#REF!*#REF!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2">#REF!*#REF!*#REF!*#REF!</definedName>
    <definedName name="SHARED_FORMULA_7_295_7_295_22">#REF!*#REF!*#REF!*#REF!</definedName>
    <definedName name="SHARED_FORMULA_7_297_7_297_37" localSheetId="2">#REF!*#REF!*#REF!*#REF!</definedName>
    <definedName name="SHARED_FORMULA_7_297_7_297_37">#REF!*#REF!*#REF!*#REF!</definedName>
    <definedName name="SHARED_FORMULA_7_3_7_3_25">NA()</definedName>
    <definedName name="SHARED_FORMULA_7_302_7_302_26" localSheetId="2">#REF!*#REF!*#REF!*#REF!</definedName>
    <definedName name="SHARED_FORMULA_7_302_7_302_26">#REF!*#REF!*#REF!*#REF!</definedName>
    <definedName name="SHARED_FORMULA_7_302_7_302_33">NA()</definedName>
    <definedName name="SHARED_FORMULA_7_306_7_306_22">NA()</definedName>
    <definedName name="SHARED_FORMULA_7_306_7_306_30" localSheetId="2">#REF!*#REF!*#REF!*#REF!</definedName>
    <definedName name="SHARED_FORMULA_7_306_7_306_30">#REF!*#REF!*#REF!*#REF!</definedName>
    <definedName name="SHARED_FORMULA_7_308_7_308_33" localSheetId="2">#REF!*#REF!*#REF!</definedName>
    <definedName name="SHARED_FORMULA_7_308_7_308_33">#REF!*#REF!*#REF!</definedName>
    <definedName name="SHARED_FORMULA_7_31_7_31_22" localSheetId="2">#REF!*#REF!*#REF!*#REF!</definedName>
    <definedName name="SHARED_FORMULA_7_31_7_31_22">#REF!*#REF!*#REF!*#REF!</definedName>
    <definedName name="SHARED_FORMULA_7_310_7_310_22" localSheetId="2">#REF!*#REF!*#REF!*#REF!*#REF!</definedName>
    <definedName name="SHARED_FORMULA_7_310_7_310_22">#REF!*#REF!*#REF!*#REF!*#REF!</definedName>
    <definedName name="SHARED_FORMULA_7_312_7_312_37" localSheetId="2">+#REF!*#REF!*#REF!*#REF!</definedName>
    <definedName name="SHARED_FORMULA_7_312_7_312_37">+#REF!*#REF!*#REF!*#REF!</definedName>
    <definedName name="SHARED_FORMULA_7_316_7_316_30">NA()</definedName>
    <definedName name="SHARED_FORMULA_7_32_7_32_37" localSheetId="2">#REF!*#REF!*#REF!*#REF!</definedName>
    <definedName name="SHARED_FORMULA_7_32_7_32_37">#REF!*#REF!*#REF!*#REF!</definedName>
    <definedName name="SHARED_FORMULA_7_320_7_320_33">NA()</definedName>
    <definedName name="SHARED_FORMULA_7_321_7_321_37" localSheetId="2">#REF!*#REF!*#REF!</definedName>
    <definedName name="SHARED_FORMULA_7_321_7_321_37">#REF!*#REF!*#REF!</definedName>
    <definedName name="SHARED_FORMULA_7_322_7_322_30" localSheetId="2">+#REF!*#REF!*#REF!*#REF!*#REF!</definedName>
    <definedName name="SHARED_FORMULA_7_322_7_322_30">+#REF!*#REF!*#REF!*#REF!*#REF!</definedName>
    <definedName name="SHARED_FORMULA_7_325_7_325_22">NA()</definedName>
    <definedName name="SHARED_FORMULA_7_326_7_326_33" localSheetId="2">#REF!*#REF!</definedName>
    <definedName name="SHARED_FORMULA_7_326_7_326_33">#REF!*#REF!</definedName>
    <definedName name="SHARED_FORMULA_7_329_7_329_22" localSheetId="2">#REF!*#REF!*#REF!*#REF!</definedName>
    <definedName name="SHARED_FORMULA_7_329_7_329_22">#REF!*#REF!*#REF!*#REF!</definedName>
    <definedName name="SHARED_FORMULA_7_329_7_329_26">NA()</definedName>
    <definedName name="SHARED_FORMULA_7_330_7_330_30" localSheetId="2">+#REF!*#REF!*#REF!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2">+#REF!*#REF!*#REF!*#REF!</definedName>
    <definedName name="SHARED_FORMULA_7_34_7_34_26">+#REF!*#REF!*#REF!*#REF!</definedName>
    <definedName name="SHARED_FORMULA_7_343_7_343_22">NA()</definedName>
    <definedName name="SHARED_FORMULA_7_344_7_344_37">NA()</definedName>
    <definedName name="SHARED_FORMULA_7_347_7_347_22" localSheetId="2">#REF!*#REF!*#REF!*#REF!</definedName>
    <definedName name="SHARED_FORMULA_7_347_7_347_22">#REF!*#REF!*#REF!*#REF!</definedName>
    <definedName name="SHARED_FORMULA_7_347_7_347_30" localSheetId="2">#REF!*#REF!*#REF!</definedName>
    <definedName name="SHARED_FORMULA_7_347_7_347_30">#REF!*#REF!*#REF!</definedName>
    <definedName name="SHARED_FORMULA_7_348_7_348_26">NA()</definedName>
    <definedName name="SHARED_FORMULA_7_349_7_349_26" localSheetId="2">+#REF!*#REF!*#REF!*#REF!</definedName>
    <definedName name="SHARED_FORMULA_7_349_7_349_26">+#REF!*#REF!*#REF!*#REF!</definedName>
    <definedName name="SHARED_FORMULA_7_352_7_352_33">NA()</definedName>
    <definedName name="SHARED_FORMULA_7_356_7_356_26">NA()</definedName>
    <definedName name="SHARED_FORMULA_7_357_7_357_26" localSheetId="2">+#REF!*#REF!*#REF!*#REF!</definedName>
    <definedName name="SHARED_FORMULA_7_357_7_357_26">+#REF!*#REF!*#REF!*#REF!</definedName>
    <definedName name="SHARED_FORMULA_7_358_7_358_22">NA()</definedName>
    <definedName name="SHARED_FORMULA_7_358_7_358_33" localSheetId="2">#REF!*#REF!*#REF!</definedName>
    <definedName name="SHARED_FORMULA_7_358_7_358_33">#REF!*#REF!*#REF!</definedName>
    <definedName name="SHARED_FORMULA_7_362_7_362_22" localSheetId="2">#REF!*#REF!*#REF!*#REF!*#REF!</definedName>
    <definedName name="SHARED_FORMULA_7_362_7_362_22">#REF!*#REF!*#REF!*#REF!*#REF!</definedName>
    <definedName name="SHARED_FORMULA_7_362_7_362_37" localSheetId="2">#REF!*#REF!*#REF!*#REF!*#REF!</definedName>
    <definedName name="SHARED_FORMULA_7_362_7_362_37">#REF!*#REF!*#REF!*#REF!*#REF!</definedName>
    <definedName name="SHARED_FORMULA_7_366_7_366_30">NA()</definedName>
    <definedName name="SHARED_FORMULA_7_368_7_368_26" localSheetId="2">+#REF!*#REF!*#REF!*#REF!</definedName>
    <definedName name="SHARED_FORMULA_7_368_7_368_26">+#REF!*#REF!*#REF!*#REF!</definedName>
    <definedName name="SHARED_FORMULA_7_37_7_37_26">NA()</definedName>
    <definedName name="SHARED_FORMULA_7_370_7_370_30" localSheetId="2">#REF!*#REF!*#REF!*#REF!</definedName>
    <definedName name="SHARED_FORMULA_7_370_7_370_30">#REF!*#REF!*#REF!*#REF!</definedName>
    <definedName name="SHARED_FORMULA_7_376_7_376_26" localSheetId="2">+#REF!*#REF!*#REF!*#REF!</definedName>
    <definedName name="SHARED_FORMULA_7_376_7_376_26">+#REF!*#REF!*#REF!*#REF!</definedName>
    <definedName name="SHARED_FORMULA_7_378_7_378_30">NA()</definedName>
    <definedName name="SHARED_FORMULA_7_379_7_379_30" localSheetId="2">#REF!*#REF!*#REF!</definedName>
    <definedName name="SHARED_FORMULA_7_379_7_379_30">#REF!*#REF!*#REF!</definedName>
    <definedName name="SHARED_FORMULA_7_38_7_38_30" localSheetId="2">+#REF!*#REF!*#REF!*#REF!</definedName>
    <definedName name="SHARED_FORMULA_7_38_7_38_30">+#REF!*#REF!*#REF!*#REF!</definedName>
    <definedName name="SHARED_FORMULA_7_388_7_388_26" localSheetId="2">+#REF!*#REF!*#REF!*#REF!</definedName>
    <definedName name="SHARED_FORMULA_7_388_7_388_26">+#REF!*#REF!*#REF!*#REF!</definedName>
    <definedName name="SHARED_FORMULA_7_39_7_39_37" localSheetId="2">#REF!*#REF!*#REF!*#REF!</definedName>
    <definedName name="SHARED_FORMULA_7_39_7_39_37">#REF!*#REF!*#REF!*#REF!</definedName>
    <definedName name="SHARED_FORMULA_7_39_7_39_8">NA()</definedName>
    <definedName name="SHARED_FORMULA_7_396_7_396_26" localSheetId="2">+#REF!*#REF!*#REF!*#REF!</definedName>
    <definedName name="SHARED_FORMULA_7_396_7_396_26">+#REF!*#REF!*#REF!*#REF!</definedName>
    <definedName name="SHARED_FORMULA_7_397_7_397_30">NA()</definedName>
    <definedName name="SHARED_FORMULA_7_398_7_398_22">NA()</definedName>
    <definedName name="SHARED_FORMULA_7_399_7_399_30" localSheetId="2">#REF!*#REF!*#REF!</definedName>
    <definedName name="SHARED_FORMULA_7_399_7_399_30">#REF!*#REF!*#REF!</definedName>
    <definedName name="SHARED_FORMULA_7_4_7_4_26" localSheetId="2">+#REF!*#REF!*#REF!*#REF!</definedName>
    <definedName name="SHARED_FORMULA_7_4_7_4_26">+#REF!*#REF!*#REF!*#REF!</definedName>
    <definedName name="SHARED_FORMULA_7_408_7_408_26" localSheetId="2">+#REF!*#REF!*#REF!*#REF!</definedName>
    <definedName name="SHARED_FORMULA_7_408_7_408_26">+#REF!*#REF!*#REF!*#REF!</definedName>
    <definedName name="SHARED_FORMULA_7_41_7_41_30">NA()</definedName>
    <definedName name="SHARED_FORMULA_7_411_7_411_22">NA()</definedName>
    <definedName name="SHARED_FORMULA_7_412_7_412_22" localSheetId="2">#REF!*#REF!*#REF!*#REF!</definedName>
    <definedName name="SHARED_FORMULA_7_412_7_412_22">#REF!*#REF!*#REF!*#REF!</definedName>
    <definedName name="SHARED_FORMULA_7_414_7_414_37">NA()</definedName>
    <definedName name="SHARED_FORMULA_7_416_7_416_26" localSheetId="2">+#REF!*#REF!*#REF!*#REF!</definedName>
    <definedName name="SHARED_FORMULA_7_416_7_416_26">+#REF!*#REF!*#REF!*#REF!</definedName>
    <definedName name="SHARED_FORMULA_7_418_7_418_30" localSheetId="2">+#REF!*#REF!*#REF!</definedName>
    <definedName name="SHARED_FORMULA_7_418_7_418_30">+#REF!*#REF!*#REF!</definedName>
    <definedName name="SHARED_FORMULA_7_42_7_42_26" localSheetId="2">+#REF!*#REF!*#REF!*#REF!</definedName>
    <definedName name="SHARED_FORMULA_7_42_7_42_26">+#REF!*#REF!*#REF!*#REF!</definedName>
    <definedName name="SHARED_FORMULA_7_431_7_431_22" localSheetId="2">#REF!*#REF!*#REF!*#REF!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2">+#REF!*#REF!*#REF!*#REF!</definedName>
    <definedName name="SHARED_FORMULA_7_451_7_451_37">+#REF!*#REF!*#REF!*#REF!</definedName>
    <definedName name="SHARED_FORMULA_7_453_7_453_30">NA()</definedName>
    <definedName name="SHARED_FORMULA_7_453_7_453_37">NA()</definedName>
    <definedName name="SHARED_FORMULA_7_457_7_457_30" localSheetId="2">+#REF!*#REF!*#REF!</definedName>
    <definedName name="SHARED_FORMULA_7_457_7_457_30">+#REF!*#REF!*#REF!</definedName>
    <definedName name="SHARED_FORMULA_7_46_7_46_22" localSheetId="2">#REF!*#REF!*#REF!*#REF!</definedName>
    <definedName name="SHARED_FORMULA_7_46_7_46_22">#REF!*#REF!*#REF!*#REF!</definedName>
    <definedName name="SHARED_FORMULA_7_472_7_472_37" localSheetId="2">+#REF!*#REF!*#REF!*#REF!</definedName>
    <definedName name="SHARED_FORMULA_7_472_7_472_37">+#REF!*#REF!*#REF!*#REF!</definedName>
    <definedName name="SHARED_FORMULA_7_473_7_473_22">NA()</definedName>
    <definedName name="SHARED_FORMULA_7_479_7_479_30" localSheetId="2">+#REF!*#REF!*#REF!</definedName>
    <definedName name="SHARED_FORMULA_7_479_7_479_30">+#REF!*#REF!*#REF!</definedName>
    <definedName name="SHARED_FORMULA_7_49_7_49_22">NA()</definedName>
    <definedName name="SHARED_FORMULA_7_494_7_494_37" localSheetId="2">+#REF!*#REF!*#REF!*#REF!</definedName>
    <definedName name="SHARED_FORMULA_7_494_7_494_37">+#REF!*#REF!*#REF!*#REF!</definedName>
    <definedName name="SHARED_FORMULA_7_5_7_5_22" localSheetId="2">#REF!*#REF!*#REF!*#REF!</definedName>
    <definedName name="SHARED_FORMULA_7_5_7_5_22">#REF!*#REF!*#REF!*#REF!</definedName>
    <definedName name="SHARED_FORMULA_7_500_7_500_22" localSheetId="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2">#REF!*#REF!*#REF!*#REF!</definedName>
    <definedName name="SHARED_FORMULA_7_532_7_532_22">#REF!*#REF!*#REF!*#REF!</definedName>
    <definedName name="SHARED_FORMULA_7_538_7_538_22">NA()</definedName>
    <definedName name="SHARED_FORMULA_7_539_7_539_37" localSheetId="2">#REF!*#REF!*#REF!</definedName>
    <definedName name="SHARED_FORMULA_7_539_7_539_37">#REF!*#REF!*#REF!</definedName>
    <definedName name="SHARED_FORMULA_7_541_7_541_26" localSheetId="2">#REF!*#REF!</definedName>
    <definedName name="SHARED_FORMULA_7_541_7_541_26">#REF!*#REF!</definedName>
    <definedName name="SHARED_FORMULA_7_544_7_544_37">NA()</definedName>
    <definedName name="SHARED_FORMULA_7_549_7_549_22">NA()</definedName>
    <definedName name="SHARED_FORMULA_7_565_7_565_22" localSheetId="2">#REF!*#REF!*#REF!*#REF!</definedName>
    <definedName name="SHARED_FORMULA_7_565_7_565_22">#REF!*#REF!*#REF!*#REF!</definedName>
    <definedName name="SHARED_FORMULA_7_565_7_565_37" localSheetId="2">+#REF!*#REF!*#REF!</definedName>
    <definedName name="SHARED_FORMULA_7_565_7_565_37">+#REF!*#REF!*#REF!</definedName>
    <definedName name="SHARED_FORMULA_7_57_7_57_22" localSheetId="2">#REF!*#REF!*#REF!*#REF!</definedName>
    <definedName name="SHARED_FORMULA_7_57_7_57_22">#REF!*#REF!*#REF!*#REF!</definedName>
    <definedName name="SHARED_FORMULA_7_57_7_57_30" localSheetId="2">#REF!*#REF!*#REF!*#REF!</definedName>
    <definedName name="SHARED_FORMULA_7_57_7_57_30">#REF!*#REF!*#REF!*#REF!</definedName>
    <definedName name="SHARED_FORMULA_7_571_7_571_26">NA()</definedName>
    <definedName name="SHARED_FORMULA_7_577_7_577_22" localSheetId="2">#REF!*#REF!*#REF!*#REF!</definedName>
    <definedName name="SHARED_FORMULA_7_577_7_577_22">#REF!*#REF!*#REF!*#REF!</definedName>
    <definedName name="SHARED_FORMULA_7_581_7_581_22">NA()</definedName>
    <definedName name="SHARED_FORMULA_7_589_7_589_37" localSheetId="2">+#REF!*#REF!*#REF!*#REF!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2">#REF!*#REF!*#REF!*#REF!</definedName>
    <definedName name="SHARED_FORMULA_7_609_7_609_22">#REF!*#REF!*#REF!*#REF!</definedName>
    <definedName name="SHARED_FORMULA_7_609_7_609_26" localSheetId="2">#REF!*#REF!*#REF!*#REF!*#REF!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2">+#REF!*#REF!*#REF!*#REF!</definedName>
    <definedName name="SHARED_FORMULA_7_63_7_63_26">+#REF!*#REF!*#REF!*#REF!</definedName>
    <definedName name="SHARED_FORMULA_7_637_7_637_26" localSheetId="2">#REF!*#REF!*#REF!*#REF!</definedName>
    <definedName name="SHARED_FORMULA_7_637_7_637_26">#REF!*#REF!*#REF!*#REF!</definedName>
    <definedName name="SHARED_FORMULA_7_638_7_638_22" localSheetId="2">#REF!*#REF!*#REF!*#REF!</definedName>
    <definedName name="SHARED_FORMULA_7_638_7_638_22">#REF!*#REF!*#REF!*#REF!</definedName>
    <definedName name="SHARED_FORMULA_7_638_7_638_26">NA()</definedName>
    <definedName name="SHARED_FORMULA_7_640_7_640_22">NA()</definedName>
    <definedName name="SHARED_FORMULA_7_648_7_648_22" localSheetId="2">#REF!*#REF!*#REF!*#REF!</definedName>
    <definedName name="SHARED_FORMULA_7_648_7_648_22">#REF!*#REF!*#REF!*#REF!</definedName>
    <definedName name="SHARED_FORMULA_7_649_7_649_26" localSheetId="2">#REF!*#REF!*#REF!*#REF!*#REF!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2">#REF!*#REF!*#REF!</definedName>
    <definedName name="SHARED_FORMULA_7_660_7_660_22">#REF!*#REF!*#REF!</definedName>
    <definedName name="SHARED_FORMULA_7_664_7_664_22">NA()</definedName>
    <definedName name="SHARED_FORMULA_7_665_7_665_26">NA()</definedName>
    <definedName name="SHARED_FORMULA_7_666_7_666_26" localSheetId="2">+#REF!*#REF!*#REF!*#REF!</definedName>
    <definedName name="SHARED_FORMULA_7_666_7_666_26">+#REF!*#REF!*#REF!*#REF!</definedName>
    <definedName name="SHARED_FORMULA_7_67_7_67_30" localSheetId="2">+#REF!*#REF!*#REF!*#REF!</definedName>
    <definedName name="SHARED_FORMULA_7_67_7_67_30">+#REF!*#REF!*#REF!*#REF!</definedName>
    <definedName name="SHARED_FORMULA_7_674_7_674_26" localSheetId="2">#REF!*#REF!*#REF!*#REF!*#REF!</definedName>
    <definedName name="SHARED_FORMULA_7_674_7_674_26">#REF!*#REF!*#REF!*#REF!*#REF!</definedName>
    <definedName name="SHARED_FORMULA_7_677_7_677_22">NA()</definedName>
    <definedName name="SHARED_FORMULA_7_680_7_680_22" localSheetId="2">#REF!*#REF!*#REF!</definedName>
    <definedName name="SHARED_FORMULA_7_680_7_680_22">#REF!*#REF!*#REF!</definedName>
    <definedName name="SHARED_FORMULA_7_682_7_682_26">NA()</definedName>
    <definedName name="SHARED_FORMULA_7_691_7_691_26" localSheetId="2">+#REF!*#REF!*#REF!*#REF!</definedName>
    <definedName name="SHARED_FORMULA_7_691_7_691_26">+#REF!*#REF!*#REF!*#REF!</definedName>
    <definedName name="SHARED_FORMULA_7_697_7_697_26">NA()</definedName>
    <definedName name="SHARED_FORMULA_7_699_7_699_26" localSheetId="2">#REF!*#REF!*#REF!*#REF!*#REF!</definedName>
    <definedName name="SHARED_FORMULA_7_699_7_699_26">#REF!*#REF!*#REF!*#REF!*#REF!</definedName>
    <definedName name="SHARED_FORMULA_7_7_7_7_33" localSheetId="2">#REF!*#REF!*#REF!*#REF!</definedName>
    <definedName name="SHARED_FORMULA_7_7_7_7_33">#REF!*#REF!*#REF!*#REF!</definedName>
    <definedName name="SHARED_FORMULA_7_70_7_70_30">NA()</definedName>
    <definedName name="SHARED_FORMULA_7_707_7_707_22" localSheetId="2">#REF!*#REF!*#REF!*#REF!*#REF!</definedName>
    <definedName name="SHARED_FORMULA_7_707_7_707_22">#REF!*#REF!*#REF!*#REF!*#REF!</definedName>
    <definedName name="SHARED_FORMULA_7_716_7_716_26" localSheetId="2">#REF!*#REF!*#REF!*#REF!</definedName>
    <definedName name="SHARED_FORMULA_7_716_7_716_26">#REF!*#REF!*#REF!*#REF!</definedName>
    <definedName name="SHARED_FORMULA_7_72_7_72_22" localSheetId="2">#REF!*#REF!*#REF!*#REF!</definedName>
    <definedName name="SHARED_FORMULA_7_72_7_72_22">#REF!*#REF!*#REF!*#REF!</definedName>
    <definedName name="SHARED_FORMULA_7_720_7_720_22" localSheetId="2">#REF!*#REF!*#REF!*#REF!*#REF!</definedName>
    <definedName name="SHARED_FORMULA_7_720_7_720_22">#REF!*#REF!*#REF!*#REF!*#REF!</definedName>
    <definedName name="SHARED_FORMULA_7_722_7_722_26">NA()</definedName>
    <definedName name="SHARED_FORMULA_7_732_7_732_26" localSheetId="2">#REF!*#REF!*#REF!*#REF!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2">#REF!*#REF!*#REF!*#REF!</definedName>
    <definedName name="SHARED_FORMULA_7_757_7_757_26">#REF!*#REF!*#REF!*#REF!</definedName>
    <definedName name="SHARED_FORMULA_7_760_7_760_26">NA()</definedName>
    <definedName name="SHARED_FORMULA_7_769_7_769_22">NA()</definedName>
    <definedName name="SHARED_FORMULA_7_776_7_776_26" localSheetId="2">#REF!*#REF!*#REF!*#REF!</definedName>
    <definedName name="SHARED_FORMULA_7_776_7_776_26">#REF!*#REF!*#REF!*#REF!</definedName>
    <definedName name="SHARED_FORMULA_7_780_7_780_26">NA()</definedName>
    <definedName name="SHARED_FORMULA_7_792_7_792_26">NA()</definedName>
    <definedName name="SHARED_FORMULA_7_795_7_795_26" localSheetId="2">#REF!*#REF!*#REF!*#REF!</definedName>
    <definedName name="SHARED_FORMULA_7_795_7_795_26">#REF!*#REF!*#REF!*#REF!</definedName>
    <definedName name="SHARED_FORMULA_7_801_7_801_22">NA()</definedName>
    <definedName name="SHARED_FORMULA_7_803_7_803_26">NA()</definedName>
    <definedName name="SHARED_FORMULA_7_805_7_805_22" localSheetId="2">#REF!*#REF!*#REF!*#REF!</definedName>
    <definedName name="SHARED_FORMULA_7_805_7_805_22">#REF!*#REF!*#REF!*#REF!</definedName>
    <definedName name="SHARED_FORMULA_7_813_7_813_22">NA()</definedName>
    <definedName name="SHARED_FORMULA_7_814_7_814_26">NA()</definedName>
    <definedName name="SHARED_FORMULA_7_815_7_815_26" localSheetId="2">+#REF!*#REF!*#REF!*#REF!*#REF!</definedName>
    <definedName name="SHARED_FORMULA_7_815_7_815_26">+#REF!*#REF!*#REF!*#REF!*#REF!</definedName>
    <definedName name="SHARED_FORMULA_7_826_7_826_26">NA()</definedName>
    <definedName name="SHARED_FORMULA_7_827_7_827_26" localSheetId="2">+#REF!*#REF!*#REF!*#REF!*#REF!</definedName>
    <definedName name="SHARED_FORMULA_7_827_7_827_26">+#REF!*#REF!*#REF!*#REF!*#REF!</definedName>
    <definedName name="SHARED_FORMULA_7_828_7_828_22">NA()</definedName>
    <definedName name="SHARED_FORMULA_7_837_7_837_26" localSheetId="2">+#REF!*#REF!*#REF!*#REF!*#REF!</definedName>
    <definedName name="SHARED_FORMULA_7_837_7_837_26">+#REF!*#REF!*#REF!*#REF!*#REF!</definedName>
    <definedName name="SHARED_FORMULA_7_84_7_84_26" localSheetId="2">#REF!*#REF!*#REF!*#REF!</definedName>
    <definedName name="SHARED_FORMULA_7_84_7_84_26">#REF!*#REF!*#REF!*#REF!</definedName>
    <definedName name="SHARED_FORMULA_7_84_7_84_30" localSheetId="2">+#REF!*#REF!*#REF!*#REF!</definedName>
    <definedName name="SHARED_FORMULA_7_84_7_84_30">+#REF!*#REF!*#REF!*#REF!</definedName>
    <definedName name="SHARED_FORMULA_7_84_7_84_37">NA()</definedName>
    <definedName name="SHARED_FORMULA_7_843_7_843_22" localSheetId="2">#REF!*#REF!*#REF!*#REF!</definedName>
    <definedName name="SHARED_FORMULA_7_843_7_843_22">#REF!*#REF!*#REF!*#REF!</definedName>
    <definedName name="SHARED_FORMULA_7_847_7_847_26" localSheetId="2">+#REF!*#REF!*#REF!*#REF!*#REF!</definedName>
    <definedName name="SHARED_FORMULA_7_847_7_847_26">+#REF!*#REF!*#REF!*#REF!*#REF!</definedName>
    <definedName name="SHARED_FORMULA_7_850_7_850_26">NA()</definedName>
    <definedName name="SHARED_FORMULA_7_853_7_853_22" localSheetId="2">#REF!*#REF!*#REF!*#REF!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2">+#REF!*#REF!*#REF!</definedName>
    <definedName name="SHARED_FORMULA_7_869_7_869_26">+#REF!*#REF!*#REF!</definedName>
    <definedName name="SHARED_FORMULA_7_87_7_87_26">NA()</definedName>
    <definedName name="SHARED_FORMULA_7_87_7_87_37" localSheetId="2">#REF!*#REF!*#REF!*#REF!</definedName>
    <definedName name="SHARED_FORMULA_7_87_7_87_37">#REF!*#REF!*#REF!*#REF!</definedName>
    <definedName name="SHARED_FORMULA_7_870_7_870_22">NA()</definedName>
    <definedName name="SHARED_FORMULA_7_882_7_882_26">NA()</definedName>
    <definedName name="SHARED_FORMULA_7_893_7_893_26" localSheetId="2">+#REF!*#REF!*#REF!</definedName>
    <definedName name="SHARED_FORMULA_7_893_7_893_26">+#REF!*#REF!*#REF!</definedName>
    <definedName name="SHARED_FORMULA_7_895_7_895_22" localSheetId="2">#REF!*#REF!*#REF!*#REF!</definedName>
    <definedName name="SHARED_FORMULA_7_895_7_895_22">#REF!*#REF!*#REF!*#REF!</definedName>
    <definedName name="SHARED_FORMULA_7_9_7_9_37" localSheetId="2">#REF!*#REF!*#REF!*#REF!</definedName>
    <definedName name="SHARED_FORMULA_7_9_7_9_37">#REF!*#REF!*#REF!*#REF!</definedName>
    <definedName name="SHARED_FORMULA_7_900_7_900_22">NA()</definedName>
    <definedName name="SHARED_FORMULA_7_900_7_900_26">NA()</definedName>
    <definedName name="SHARED_FORMULA_7_906_7_906_22" localSheetId="2">#REF!*#REF!*#REF!*#REF!</definedName>
    <definedName name="SHARED_FORMULA_7_906_7_906_22">#REF!*#REF!*#REF!*#REF!</definedName>
    <definedName name="SHARED_FORMULA_7_909_7_909_26" localSheetId="2">+#REF!*#REF!*#REF!</definedName>
    <definedName name="SHARED_FORMULA_7_909_7_909_26">+#REF!*#REF!*#REF!</definedName>
    <definedName name="SHARED_FORMULA_7_91_7_91_37">NA()</definedName>
    <definedName name="SHARED_FORMULA_7_925_7_925_26" localSheetId="2">+#REF!*#REF!*#REF!</definedName>
    <definedName name="SHARED_FORMULA_7_925_7_925_26">+#REF!*#REF!*#REF!</definedName>
    <definedName name="SHARED_FORMULA_7_926_7_926_22" localSheetId="2">#REF!*#REF!*#REF!*#REF!</definedName>
    <definedName name="SHARED_FORMULA_7_926_7_926_22">#REF!*#REF!*#REF!*#REF!</definedName>
    <definedName name="SHARED_FORMULA_7_932_7_932_22">NA()</definedName>
    <definedName name="SHARED_FORMULA_7_932_7_932_26">NA()</definedName>
    <definedName name="SHARED_FORMULA_7_94_7_94_37" localSheetId="2">#REF!*#REF!*#REF!*#REF!</definedName>
    <definedName name="SHARED_FORMULA_7_94_7_94_37">#REF!*#REF!*#REF!*#REF!</definedName>
    <definedName name="SHARED_FORMULA_7_941_7_941_22">NA()</definedName>
    <definedName name="SHARED_FORMULA_7_945_7_945_26" localSheetId="2">#REF!*#REF!*#REF!*#REF!</definedName>
    <definedName name="SHARED_FORMULA_7_945_7_945_26">#REF!*#REF!*#REF!*#REF!</definedName>
    <definedName name="SHARED_FORMULA_7_947_7_947_22" localSheetId="2">#REF!*#REF!*#REF!*#REF!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2">#REF!*#REF!*#REF!*#REF!</definedName>
    <definedName name="SHARED_FORMULA_7_977_7_977_22">#REF!*#REF!*#REF!*#REF!</definedName>
    <definedName name="SHARED_FORMULA_7_982_7_982_26" localSheetId="2">#REF!*#REF!*#REF!*#REF!</definedName>
    <definedName name="SHARED_FORMULA_7_982_7_982_26">#REF!*#REF!*#REF!*#REF!</definedName>
    <definedName name="SHARED_FORMULA_7_988_7_988_22">NA()</definedName>
    <definedName name="SHARED_FORMULA_7_992_7_992_26" localSheetId="2">#REF!*#REF!*#REF!*#REF!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 localSheetId="2">#REF!</definedName>
    <definedName name="SIDEWALLSSEVENTOTHIRTEEN">#REF!</definedName>
    <definedName name="Siri" localSheetId="0">Scheduled_Payment+Extra_Payment</definedName>
    <definedName name="Siri" localSheetId="2">Scheduled_Payment+Extra_Payment</definedName>
    <definedName name="Siri">Scheduled_Payment+Extra_Payment</definedName>
    <definedName name="SITE" localSheetId="2">#REF!</definedName>
    <definedName name="SITE">#REF!</definedName>
    <definedName name="SIXTOTHIRTEEN" localSheetId="2">#REF!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 localSheetId="2">'[50]Road data'!#REF!</definedName>
    <definedName name="SP_BM">'[50]Road data'!#REF!</definedName>
    <definedName name="SP_Diversion_Road" localSheetId="2">'[130]Road data'!#REF!</definedName>
    <definedName name="SP_Diversion_Road">'[130]Road data'!#REF!</definedName>
    <definedName name="sp_eew">'[43]Road data'!$C$316</definedName>
    <definedName name="SP_EW_Car" localSheetId="2">'[50]Road data'!#REF!</definedName>
    <definedName name="SP_EW_Car">'[50]Road data'!#REF!</definedName>
    <definedName name="SP_EW_FMC_Side">'[130]Road data'!$C$15</definedName>
    <definedName name="SP_EW_Form_OMC">'[43]Road data'!$C$32</definedName>
    <definedName name="SP_EW_Man" localSheetId="2">'[130]Road data'!#REF!</definedName>
    <definedName name="SP_EW_Man">'[130]Road data'!#REF!</definedName>
    <definedName name="SP_EW_OMC_Car" localSheetId="2">'[50]Road data'!#REF!</definedName>
    <definedName name="SP_EW_OMC_Car">'[50]Road data'!#REF!</definedName>
    <definedName name="SP_EW_OMC_Side" localSheetId="2">'[50]Road data'!#REF!</definedName>
    <definedName name="SP_EW_OMC_Side">'[50]Road data'!#REF!</definedName>
    <definedName name="sp_EW_side_OMC">'[43]Road data'!$C$7</definedName>
    <definedName name="SP_Gravel_Bedding">'[43]Road data'!$C$336</definedName>
    <definedName name="SP_Gravel_Quardrent" localSheetId="2">'[130]Road data'!#REF!</definedName>
    <definedName name="SP_Gravel_Quardrent">'[130]Road data'!#REF!</definedName>
    <definedName name="Sp_GSB">'[43]Road data'!$C$60</definedName>
    <definedName name="SP_HP_600" localSheetId="2">'[50]Road data'!#REF!</definedName>
    <definedName name="SP_HP_600">'[50]Road data'!#REF!</definedName>
    <definedName name="Sp_HPC">'[43]Road data'!$C$404</definedName>
    <definedName name="SP_HPL_600" localSheetId="2">'[50]Road data'!#REF!</definedName>
    <definedName name="SP_HPL_600">'[50]Road data'!#REF!</definedName>
    <definedName name="SP_HYSD_Super" localSheetId="2">'[50]Road data'!#REF!</definedName>
    <definedName name="SP_HYSD_Super">'[50]Road data'!#REF!</definedName>
    <definedName name="SP_M10_base" localSheetId="2">'[130]Road data'!#REF!</definedName>
    <definedName name="SP_M10_base">'[130]Road data'!#REF!</definedName>
    <definedName name="sp_M10_bCC" localSheetId="2">'[50]Road data'!#REF!</definedName>
    <definedName name="sp_M10_bCC">'[50]Road data'!#REF!</definedName>
    <definedName name="SP_M10_drainS" localSheetId="2">'[130]Road data'!#REF!</definedName>
    <definedName name="SP_M10_drainS">'[130]Road data'!#REF!</definedName>
    <definedName name="SP_M15_deviders" localSheetId="2">'[130]Road data'!#REF!</definedName>
    <definedName name="SP_M15_deviders">'[130]Road data'!#REF!</definedName>
    <definedName name="SP_M15_footing" localSheetId="2">'[50]Road data'!#REF!</definedName>
    <definedName name="SP_M15_footing">'[50]Road data'!#REF!</definedName>
    <definedName name="SP_M15_SUB" localSheetId="2">'[50]Road data'!#REF!</definedName>
    <definedName name="SP_M15_SUB">'[50]Road data'!#REF!</definedName>
    <definedName name="Sp_M20_Bed">'[43]Road data'!$C$559</definedName>
    <definedName name="SP_M20_BedBack" localSheetId="2">'[50]Road data'!#REF!</definedName>
    <definedName name="SP_M20_BedBack">'[50]Road data'!#REF!</definedName>
    <definedName name="SP_M20_COVER" localSheetId="2">'[50]Road data'!#REF!</definedName>
    <definedName name="SP_M20_COVER">'[50]Road data'!#REF!</definedName>
    <definedName name="SP_M20_Slab" localSheetId="2">'[50]Road data'!#REF!</definedName>
    <definedName name="SP_M20_Slab">'[50]Road data'!#REF!</definedName>
    <definedName name="SP_M25_ApproachSlab" localSheetId="2">'[50]Road data'!#REF!</definedName>
    <definedName name="SP_M25_ApproachSlab">'[50]Road data'!#REF!</definedName>
    <definedName name="SP_M30_WC" localSheetId="2">'[50]Road data'!#REF!</definedName>
    <definedName name="SP_M30_WC">'[50]Road data'!#REF!</definedName>
    <definedName name="SP_M35_CC" localSheetId="2">'[130]Road data'!#REF!</definedName>
    <definedName name="SP_M35_CC">'[130]Road data'!#REF!</definedName>
    <definedName name="SP_M35_FlyAsh" localSheetId="2">'[50]Road data'!#REF!</definedName>
    <definedName name="SP_M35_FlyAsh">'[50]Road data'!#REF!</definedName>
    <definedName name="SP_Mild" localSheetId="2">'[50]Road data'!#REF!</definedName>
    <definedName name="SP_Mild">'[50]Road data'!#REF!</definedName>
    <definedName name="Sp_MSS">'[43]Road data'!$C$220</definedName>
    <definedName name="SP_Painting" localSheetId="2">'[50]Road data'!#REF!</definedName>
    <definedName name="SP_Painting">'[50]Road data'!#REF!</definedName>
    <definedName name="SP_Pick">'[130]Road data'!$C$79</definedName>
    <definedName name="SP_Plastering" localSheetId="2">'[50]Road data'!#REF!</definedName>
    <definedName name="SP_Plastering">'[50]Road data'!#REF!</definedName>
    <definedName name="SP_Rev_A300" localSheetId="2">'[130]Road data'!#REF!</definedName>
    <definedName name="SP_Rev_A300">'[130]Road data'!#REF!</definedName>
    <definedName name="SP_Rev_Q300" localSheetId="2">'[130]Road data'!#REF!</definedName>
    <definedName name="SP_Rev_Q300">'[130]Road data'!#REF!</definedName>
    <definedName name="SP_Sandfilling" localSheetId="2">'[50]Road data'!#REF!</definedName>
    <definedName name="SP_Sandfilling">'[50]Road data'!#REF!</definedName>
    <definedName name="SP_Scar_BT" localSheetId="2">'[50]Road data'!#REF!</definedName>
    <definedName name="SP_Scar_BT">'[50]Road data'!#REF!</definedName>
    <definedName name="SP_Scar_GSB" localSheetId="2">'[50]Road data'!#REF!</definedName>
    <definedName name="SP_Scar_GSB">'[50]Road data'!#REF!</definedName>
    <definedName name="Sp_Scarf">'[43]Road data'!$C$84</definedName>
    <definedName name="SP_SCSD">'[43]Road data'!$C$174</definedName>
    <definedName name="SP_SCSD_80100" localSheetId="2">'[50]Road data'!#REF!</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 localSheetId="2">'[50]Road data'!#REF!</definedName>
    <definedName name="SP_WBM2">'[50]Road data'!#REF!</definedName>
    <definedName name="SP_WBM2_HVR" localSheetId="2">'[50]Road data'!#REF!</definedName>
    <definedName name="SP_WBM2_HVR">'[50]Road data'!#REF!</definedName>
    <definedName name="SP_WBM2_MCS" localSheetId="2">'[50]Road data'!#REF!</definedName>
    <definedName name="SP_WBM2_MCS">'[50]Road data'!#REF!</definedName>
    <definedName name="SP_WBM2_MVR" localSheetId="2">'[50]Road data'!#REF!</definedName>
    <definedName name="SP_WBM2_MVR">'[50]Road data'!#REF!</definedName>
    <definedName name="SP_WBM3" localSheetId="2">'[50]Road data'!#REF!</definedName>
    <definedName name="SP_WBM3">'[50]Road data'!#REF!</definedName>
    <definedName name="SP_WBM3_HVR" localSheetId="2">'[50]Road data'!#REF!</definedName>
    <definedName name="SP_WBM3_HVR">'[50]Road data'!#REF!</definedName>
    <definedName name="SP_WBM3_MCS" localSheetId="2">'[50]Road data'!#REF!</definedName>
    <definedName name="SP_WBM3_MCS">'[50]Road data'!#REF!</definedName>
    <definedName name="SP_Weepholes" localSheetId="2">'[50]Road data'!#REF!</definedName>
    <definedName name="SP_Weepholes">'[50]Road data'!#REF!</definedName>
    <definedName name="SP_WMM" localSheetId="2">'[50]Road data'!#REF!</definedName>
    <definedName name="SP_WMM">'[50]Road data'!#REF!</definedName>
    <definedName name="SpecialPrice" localSheetId="2" hidden="1">#REF!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 localSheetId="2">#REF!</definedName>
    <definedName name="sss">#REF!</definedName>
    <definedName name="ssssss">'[144]Lead statement'!$P$13</definedName>
    <definedName name="SSTACK">[29]MRATES!$AD$12</definedName>
    <definedName name="st">'[33]Lead statement'!$P$22</definedName>
    <definedName name="stack" localSheetId="2">#REF!</definedName>
    <definedName name="stack">#REF!</definedName>
    <definedName name="stack1" localSheetId="2">#REF!</definedName>
    <definedName name="stack1">#REF!</definedName>
    <definedName name="stack4" localSheetId="2">#REF!</definedName>
    <definedName name="stack4">#REF!</definedName>
    <definedName name="staf" localSheetId="2">[58]v!#REF!</definedName>
    <definedName name="staf">[58]v!#REF!</definedName>
    <definedName name="staff" localSheetId="2">[58]v!#REF!</definedName>
    <definedName name="staff">[58]v!#REF!</definedName>
    <definedName name="State" localSheetId="2">#REF!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 localSheetId="2">[48]data!#REF!</definedName>
    <definedName name="summar">[48]data!#REF!</definedName>
    <definedName name="summary" localSheetId="2">[48]data!#REF!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 localSheetId="2">#REF!</definedName>
    <definedName name="SWARE">#REF!</definedName>
    <definedName name="sware2" localSheetId="2">#REF!</definedName>
    <definedName name="sware2">#REF!</definedName>
    <definedName name="t_beam">[72]DATA_PRG!$H$166</definedName>
    <definedName name="TAEW" localSheetId="2">'[50]abs road'!#REF!</definedName>
    <definedName name="TAEW">'[50]abs road'!#REF!</definedName>
    <definedName name="tailpiece">[63]maya!$B$343:$B$348</definedName>
    <definedName name="tbl_ProdInfo" localSheetId="2" hidden="1">#REF!</definedName>
    <definedName name="tbl_ProdInfo" hidden="1">#REF!</definedName>
    <definedName name="tekmal" localSheetId="2">#REF!</definedName>
    <definedName name="tekmal">#REF!</definedName>
    <definedName name="temp">[6]r!$F$2</definedName>
    <definedName name="TOPDOME">'[76]DATA-ABSTRACT'!$A$11:$B$13</definedName>
    <definedName name="TOPDOMEONETOSIX" localSheetId="2">#REF!</definedName>
    <definedName name="TOPDOMEONETOSIX">#REF!</definedName>
    <definedName name="TOPDOMESEVENTOTHIRTEEN" localSheetId="2">#REF!</definedName>
    <definedName name="TOPDOMESEVENTOTHIRTEEN">#REF!</definedName>
    <definedName name="TOPRINGGIRDERONETOSIX" localSheetId="2">#REF!</definedName>
    <definedName name="TOPRINGGIRDERONETOSIX">#REF!</definedName>
    <definedName name="TOPRINGGIRDERSEVENTOTHIRTEEN" localSheetId="2">#REF!</definedName>
    <definedName name="TOPRINGGIRDERSEVENTOTHIRTEEN">#REF!</definedName>
    <definedName name="TOWER_BOLTS">'[53]BASIC DATA'!$B$631:$B$648</definedName>
    <definedName name="TQWBM" localSheetId="2">[127]R_Det!#REF!</definedName>
    <definedName name="TQWBM">[127]R_Det!#REF!</definedName>
    <definedName name="uetyyuwefgyusdhj" localSheetId="2">#REF!</definedName>
    <definedName name="uetyyuwefgyusdhj">#REF!</definedName>
    <definedName name="uil" localSheetId="2">#REF!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 localSheetId="2">#REF!</definedName>
    <definedName name="US">#REF!</definedName>
    <definedName name="usd" localSheetId="2">[147]Summary!#REF!</definedName>
    <definedName name="usd">[147]Summary!#REF!</definedName>
    <definedName name="utgg.jk.b." localSheetId="0">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 localSheetId="2">#REF!</definedName>
    <definedName name="var">#REF!</definedName>
    <definedName name="VAT">[29]MRATES!$C$37</definedName>
    <definedName name="ver" localSheetId="2">#REF!</definedName>
    <definedName name="ver">#REF!</definedName>
    <definedName name="ver.con">[148]detls!$A$3:$O$18</definedName>
    <definedName name="vertical">[92]detls!$A$3:$O$18</definedName>
    <definedName name="VGFSS" localSheetId="2">#REF!</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 localSheetId="2">#REF!</definedName>
    <definedName name="w">#REF!</definedName>
    <definedName name="water">'[33]SSR 2014-15 Rates'!$E$61</definedName>
    <definedName name="wc">[62]r!$F$48</definedName>
    <definedName name="we" localSheetId="2">#REF!</definedName>
    <definedName name="we">#REF!</definedName>
    <definedName name="WOOD_TYPE">'[53]BASIC DATA'!$B$586:$B$601</definedName>
    <definedName name="wrn.detailed." hidden="1">{#N/A,#N/A,FALSE,"no"}</definedName>
    <definedName name="ws">[72]DATA_PRG!$F$371</definedName>
    <definedName name="wsss" localSheetId="2">#REF!</definedName>
    <definedName name="wsss">#REF!</definedName>
    <definedName name="ww">[73]DATA_PRG!$H$328</definedName>
    <definedName name="WWEEW" localSheetId="2">#REF!</definedName>
    <definedName name="WWEEW">#REF!</definedName>
    <definedName name="wwknr" localSheetId="2">#REF!</definedName>
    <definedName name="wwknr">#REF!</definedName>
    <definedName name="x" localSheetId="2" hidden="1">'[39]final abstract'!#REF!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 localSheetId="2">#REF!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 localSheetId="2">#REF!</definedName>
    <definedName name="XSIXTOXTHIRTEEN">#REF!</definedName>
    <definedName name="xx" localSheetId="2">#REF!</definedName>
    <definedName name="xx">#REF!</definedName>
    <definedName name="xxx" localSheetId="2">#REF!</definedName>
    <definedName name="xxx">#REF!</definedName>
    <definedName name="xxxx" localSheetId="2">#REF!</definedName>
    <definedName name="xxxx">#REF!</definedName>
    <definedName name="ycode">'[150]0000000000000'!$D$3</definedName>
    <definedName name="yearssr">[145]index!$A$1:$M$2</definedName>
    <definedName name="YTR">[72]DATA_PRG!$B$4</definedName>
    <definedName name="yturtyhfh" localSheetId="2">#REF!</definedName>
    <definedName name="yturtyhfh">#REF!</definedName>
    <definedName name="YY">[72]DATA_PRG!$H$5</definedName>
    <definedName name="YYYY" localSheetId="2">#REF!</definedName>
    <definedName name="YYYY">#REF!</definedName>
    <definedName name="z" localSheetId="2" hidden="1">'[39]final abstract'!#REF!</definedName>
    <definedName name="z" hidden="1">'[39]final abstract'!#REF!</definedName>
    <definedName name="Zip" localSheetId="2">#REF!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3" l="1"/>
  <c r="H25" i="3"/>
  <c r="V279" i="2" l="1"/>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278" i="2"/>
  <c r="J35" i="3"/>
  <c r="H4" i="3"/>
  <c r="H5" i="3"/>
  <c r="H6" i="3"/>
  <c r="H7" i="3"/>
  <c r="H8" i="3"/>
  <c r="H9" i="3"/>
  <c r="H10" i="3"/>
  <c r="H11" i="3"/>
  <c r="H12" i="3"/>
  <c r="H13" i="3"/>
  <c r="H14" i="3"/>
  <c r="H15" i="3"/>
  <c r="H16" i="3"/>
  <c r="H17" i="3"/>
  <c r="H18" i="3"/>
  <c r="H19" i="3"/>
  <c r="H20" i="3"/>
  <c r="H21" i="3"/>
  <c r="H22" i="3"/>
  <c r="H23" i="3"/>
  <c r="H26" i="3"/>
  <c r="H28" i="3"/>
  <c r="H29" i="3"/>
  <c r="H30" i="3"/>
  <c r="H31" i="3"/>
  <c r="H32" i="3"/>
  <c r="H33" i="3"/>
  <c r="H34" i="3"/>
  <c r="H3" i="3"/>
  <c r="G4" i="3"/>
  <c r="G5" i="3"/>
  <c r="G3" i="3"/>
  <c r="J1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 i="3"/>
  <c r="E35" i="3"/>
  <c r="F35" i="3" s="1"/>
  <c r="J24" i="3" s="1"/>
  <c r="D35" i="3"/>
  <c r="N312" i="2"/>
  <c r="S306" i="2"/>
  <c r="S305" i="2"/>
  <c r="M306" i="2"/>
  <c r="M307" i="2"/>
  <c r="N306" i="2"/>
  <c r="N307" i="2"/>
  <c r="O306" i="2"/>
  <c r="M305" i="2"/>
  <c r="N305" i="2"/>
  <c r="O305" i="2"/>
  <c r="H35" i="3" l="1"/>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27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6" i="2"/>
  <c r="S97" i="2"/>
  <c r="S99" i="2"/>
  <c r="S100" i="2"/>
  <c r="S101" i="2"/>
  <c r="S102" i="2"/>
  <c r="S103" i="2"/>
  <c r="S104" i="2"/>
  <c r="S105" i="2"/>
  <c r="S106" i="2"/>
  <c r="S107" i="2"/>
  <c r="S108" i="2"/>
  <c r="S109" i="2"/>
  <c r="S110" i="2"/>
  <c r="S111" i="2"/>
  <c r="S112" i="2"/>
  <c r="S113" i="2"/>
  <c r="S114" i="2"/>
  <c r="S115" i="2"/>
  <c r="S116" i="2"/>
  <c r="S117" i="2"/>
  <c r="S118"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55" i="2"/>
  <c r="S156" i="2"/>
  <c r="S159" i="2"/>
  <c r="S163"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5" i="2"/>
  <c r="M304" i="2"/>
  <c r="O304" i="2" s="1"/>
  <c r="M303" i="2"/>
  <c r="N303" i="2" s="1"/>
  <c r="M301" i="2"/>
  <c r="O301" i="2" s="1"/>
  <c r="M302" i="2"/>
  <c r="N302" i="2" s="1"/>
  <c r="S307" i="2" l="1"/>
  <c r="S246" i="2"/>
  <c r="O303" i="2"/>
  <c r="N304" i="2"/>
  <c r="O302" i="2"/>
  <c r="N301" i="2"/>
  <c r="M300" i="2" l="1"/>
  <c r="O300" i="2" s="1"/>
  <c r="M299" i="2"/>
  <c r="O299" i="2" s="1"/>
  <c r="M298" i="2"/>
  <c r="M294" i="2"/>
  <c r="M295" i="2"/>
  <c r="N295" i="2" s="1"/>
  <c r="M296" i="2"/>
  <c r="O296" i="2" s="1"/>
  <c r="M297" i="2"/>
  <c r="M276" i="2"/>
  <c r="O276" i="2" s="1"/>
  <c r="M277" i="2"/>
  <c r="O277" i="2" s="1"/>
  <c r="M278" i="2"/>
  <c r="M279" i="2"/>
  <c r="M280" i="2"/>
  <c r="O280" i="2" s="1"/>
  <c r="M281" i="2"/>
  <c r="M282" i="2"/>
  <c r="M283" i="2"/>
  <c r="M284" i="2"/>
  <c r="O284" i="2" s="1"/>
  <c r="M285" i="2"/>
  <c r="N285" i="2" s="1"/>
  <c r="M286" i="2"/>
  <c r="M287" i="2"/>
  <c r="N287" i="2" s="1"/>
  <c r="M288" i="2"/>
  <c r="M289" i="2"/>
  <c r="M290" i="2"/>
  <c r="O290" i="2" s="1"/>
  <c r="M291" i="2"/>
  <c r="O291" i="2" s="1"/>
  <c r="M292" i="2"/>
  <c r="M293" i="2"/>
  <c r="M275" i="2"/>
  <c r="O275" i="2" s="1"/>
  <c r="O295" i="2" l="1"/>
  <c r="O298" i="2"/>
  <c r="N297" i="2"/>
  <c r="O297" i="2"/>
  <c r="N299" i="2"/>
  <c r="N296" i="2"/>
  <c r="N300" i="2"/>
  <c r="N298" i="2"/>
  <c r="N280" i="2"/>
  <c r="O281" i="2"/>
  <c r="N282" i="2"/>
  <c r="O282" i="2"/>
  <c r="N283" i="2"/>
  <c r="O287" i="2"/>
  <c r="N288" i="2"/>
  <c r="O288" i="2"/>
  <c r="N289" i="2"/>
  <c r="O279" i="2"/>
  <c r="O289" i="2"/>
  <c r="N290" i="2"/>
  <c r="N275" i="2"/>
  <c r="N291" i="2"/>
  <c r="O283" i="2"/>
  <c r="N284" i="2"/>
  <c r="N277" i="2"/>
  <c r="O285" i="2"/>
  <c r="N294" i="2"/>
  <c r="N286" i="2"/>
  <c r="N278" i="2"/>
  <c r="N292" i="2"/>
  <c r="N276" i="2"/>
  <c r="O292" i="2"/>
  <c r="N293" i="2"/>
  <c r="O293" i="2"/>
  <c r="O294" i="2"/>
  <c r="O286" i="2"/>
  <c r="O278" i="2"/>
  <c r="N279" i="2"/>
  <c r="N281" i="2"/>
  <c r="S308" i="2" l="1"/>
  <c r="O307" i="2"/>
  <c r="R245" i="2"/>
  <c r="Z271" i="4"/>
  <c r="Z270" i="4"/>
  <c r="Z269" i="4"/>
  <c r="Z268" i="4"/>
  <c r="Z267" i="4"/>
  <c r="Z266" i="4"/>
  <c r="Z265" i="4"/>
  <c r="Z264" i="4"/>
  <c r="Z263" i="4"/>
  <c r="Z262" i="4"/>
  <c r="Z261" i="4"/>
  <c r="Y260" i="4"/>
  <c r="Z260" i="4" s="1"/>
  <c r="Y259" i="4"/>
  <c r="Z259" i="4" s="1"/>
  <c r="Z258" i="4"/>
  <c r="Z257" i="4"/>
  <c r="Z256" i="4"/>
  <c r="Z255" i="4"/>
  <c r="Z254" i="4"/>
  <c r="Z252" i="4"/>
  <c r="Z251" i="4"/>
  <c r="Z250" i="4"/>
  <c r="U303" i="4"/>
  <c r="V303" i="4" s="1"/>
  <c r="U302" i="4"/>
  <c r="Z245" i="4"/>
  <c r="U245" i="4"/>
  <c r="V245" i="4" s="1"/>
  <c r="S245" i="4"/>
  <c r="T245" i="4" s="1"/>
  <c r="P245" i="4"/>
  <c r="N245" i="4"/>
  <c r="J245" i="4"/>
  <c r="H245" i="4"/>
  <c r="AF244" i="4"/>
  <c r="AE244" i="4"/>
  <c r="Z244" i="4"/>
  <c r="U244" i="4"/>
  <c r="V244" i="4" s="1"/>
  <c r="S244" i="4"/>
  <c r="T244" i="4" s="1"/>
  <c r="P244" i="4"/>
  <c r="N244" i="4"/>
  <c r="J244" i="4"/>
  <c r="H244" i="4"/>
  <c r="AF243" i="4"/>
  <c r="AE243" i="4"/>
  <c r="Z243" i="4"/>
  <c r="U243" i="4"/>
  <c r="V243" i="4" s="1"/>
  <c r="S243" i="4"/>
  <c r="T243" i="4" s="1"/>
  <c r="P243" i="4"/>
  <c r="N243" i="4"/>
  <c r="J243" i="4"/>
  <c r="H243" i="4"/>
  <c r="AF242" i="4"/>
  <c r="AE242" i="4"/>
  <c r="Z242" i="4"/>
  <c r="U242" i="4"/>
  <c r="V242" i="4" s="1"/>
  <c r="S242" i="4"/>
  <c r="T242" i="4" s="1"/>
  <c r="P242" i="4"/>
  <c r="N242" i="4"/>
  <c r="J242" i="4"/>
  <c r="H242" i="4"/>
  <c r="AF241" i="4"/>
  <c r="AE241" i="4"/>
  <c r="Z241" i="4"/>
  <c r="U241" i="4"/>
  <c r="V241" i="4" s="1"/>
  <c r="S241" i="4"/>
  <c r="T241" i="4" s="1"/>
  <c r="P241" i="4"/>
  <c r="N241" i="4"/>
  <c r="J241" i="4"/>
  <c r="H241" i="4"/>
  <c r="AF240" i="4"/>
  <c r="AE240" i="4"/>
  <c r="Z240" i="4"/>
  <c r="U240" i="4"/>
  <c r="V240" i="4" s="1"/>
  <c r="S240" i="4"/>
  <c r="T240" i="4" s="1"/>
  <c r="P240" i="4"/>
  <c r="N240" i="4"/>
  <c r="J240" i="4"/>
  <c r="H240" i="4"/>
  <c r="AF239" i="4"/>
  <c r="AE239" i="4"/>
  <c r="Z239" i="4"/>
  <c r="U239" i="4"/>
  <c r="V239" i="4" s="1"/>
  <c r="S239" i="4"/>
  <c r="T239" i="4" s="1"/>
  <c r="P239" i="4"/>
  <c r="N239" i="4"/>
  <c r="J239" i="4"/>
  <c r="H239" i="4"/>
  <c r="AF238" i="4"/>
  <c r="AE238" i="4"/>
  <c r="Z238" i="4"/>
  <c r="U238" i="4"/>
  <c r="V238" i="4" s="1"/>
  <c r="S238" i="4"/>
  <c r="T238" i="4" s="1"/>
  <c r="P238" i="4"/>
  <c r="N238" i="4"/>
  <c r="J238" i="4"/>
  <c r="H238" i="4"/>
  <c r="AF237" i="4"/>
  <c r="AE237" i="4"/>
  <c r="Z237" i="4"/>
  <c r="U237" i="4"/>
  <c r="V237" i="4" s="1"/>
  <c r="S237" i="4"/>
  <c r="T237" i="4" s="1"/>
  <c r="P237" i="4"/>
  <c r="N237" i="4"/>
  <c r="J237" i="4"/>
  <c r="H237" i="4"/>
  <c r="AF236" i="4"/>
  <c r="AE236" i="4"/>
  <c r="Z236" i="4"/>
  <c r="U236" i="4"/>
  <c r="V236" i="4" s="1"/>
  <c r="S236" i="4"/>
  <c r="T236" i="4" s="1"/>
  <c r="P236" i="4"/>
  <c r="N236" i="4"/>
  <c r="J236" i="4"/>
  <c r="H236" i="4"/>
  <c r="AF235" i="4"/>
  <c r="AE235" i="4"/>
  <c r="Z235" i="4"/>
  <c r="U235" i="4"/>
  <c r="V235" i="4" s="1"/>
  <c r="S235" i="4"/>
  <c r="T235" i="4" s="1"/>
  <c r="P235" i="4"/>
  <c r="N235" i="4"/>
  <c r="J235" i="4"/>
  <c r="H235" i="4"/>
  <c r="AF234" i="4"/>
  <c r="AE234" i="4"/>
  <c r="Z234" i="4"/>
  <c r="U234" i="4"/>
  <c r="V234" i="4" s="1"/>
  <c r="S234" i="4"/>
  <c r="T234" i="4" s="1"/>
  <c r="P234" i="4"/>
  <c r="N234" i="4"/>
  <c r="J234" i="4"/>
  <c r="H234" i="4"/>
  <c r="AF233" i="4"/>
  <c r="AE233" i="4"/>
  <c r="Z233" i="4"/>
  <c r="U233" i="4"/>
  <c r="V233" i="4" s="1"/>
  <c r="S233" i="4"/>
  <c r="T233" i="4" s="1"/>
  <c r="P233" i="4"/>
  <c r="N233" i="4"/>
  <c r="J233" i="4"/>
  <c r="H233" i="4"/>
  <c r="AF232" i="4"/>
  <c r="AE232" i="4"/>
  <c r="Z232" i="4"/>
  <c r="U232" i="4"/>
  <c r="V232" i="4" s="1"/>
  <c r="S232" i="4"/>
  <c r="T232" i="4" s="1"/>
  <c r="P232" i="4"/>
  <c r="N232" i="4"/>
  <c r="J232" i="4"/>
  <c r="H232" i="4"/>
  <c r="AF231" i="4"/>
  <c r="AE231" i="4"/>
  <c r="Z231" i="4"/>
  <c r="U231" i="4"/>
  <c r="V231" i="4" s="1"/>
  <c r="S231" i="4"/>
  <c r="T231" i="4" s="1"/>
  <c r="P231" i="4"/>
  <c r="N231" i="4"/>
  <c r="J231" i="4"/>
  <c r="H231" i="4"/>
  <c r="AF230" i="4"/>
  <c r="AE230" i="4"/>
  <c r="Z230" i="4"/>
  <c r="U230" i="4"/>
  <c r="V230" i="4" s="1"/>
  <c r="S230" i="4"/>
  <c r="T230" i="4" s="1"/>
  <c r="P230" i="4"/>
  <c r="N230" i="4"/>
  <c r="J230" i="4"/>
  <c r="H230" i="4"/>
  <c r="AF229" i="4"/>
  <c r="AE229" i="4"/>
  <c r="Z229" i="4"/>
  <c r="U229" i="4"/>
  <c r="V229" i="4" s="1"/>
  <c r="S229" i="4"/>
  <c r="T229" i="4" s="1"/>
  <c r="P229" i="4"/>
  <c r="N229" i="4"/>
  <c r="J229" i="4"/>
  <c r="H229" i="4"/>
  <c r="AF228" i="4"/>
  <c r="AE228" i="4"/>
  <c r="Z228" i="4"/>
  <c r="U228" i="4"/>
  <c r="V228" i="4" s="1"/>
  <c r="S228" i="4"/>
  <c r="T228" i="4" s="1"/>
  <c r="P228" i="4"/>
  <c r="N228" i="4"/>
  <c r="J228" i="4"/>
  <c r="H228" i="4"/>
  <c r="AF227" i="4"/>
  <c r="AE227" i="4"/>
  <c r="Z227" i="4"/>
  <c r="U227" i="4"/>
  <c r="V227" i="4" s="1"/>
  <c r="S227" i="4"/>
  <c r="T227" i="4" s="1"/>
  <c r="P227" i="4"/>
  <c r="N227" i="4"/>
  <c r="J227" i="4"/>
  <c r="H227" i="4"/>
  <c r="AF226" i="4"/>
  <c r="AE226" i="4"/>
  <c r="Z226" i="4"/>
  <c r="U226" i="4"/>
  <c r="V226" i="4" s="1"/>
  <c r="S226" i="4"/>
  <c r="T226" i="4" s="1"/>
  <c r="P226" i="4"/>
  <c r="N226" i="4"/>
  <c r="J226" i="4"/>
  <c r="H226" i="4"/>
  <c r="AF225" i="4"/>
  <c r="AE225" i="4"/>
  <c r="Z225" i="4"/>
  <c r="U225" i="4"/>
  <c r="V225" i="4" s="1"/>
  <c r="S225" i="4"/>
  <c r="T225" i="4" s="1"/>
  <c r="P225" i="4"/>
  <c r="N225" i="4"/>
  <c r="J225" i="4"/>
  <c r="H225" i="4"/>
  <c r="AF224" i="4"/>
  <c r="AE224" i="4"/>
  <c r="Z224" i="4"/>
  <c r="U224" i="4"/>
  <c r="V224" i="4" s="1"/>
  <c r="S224" i="4"/>
  <c r="T224" i="4" s="1"/>
  <c r="P224" i="4"/>
  <c r="N224" i="4"/>
  <c r="J224" i="4"/>
  <c r="H224" i="4"/>
  <c r="AF223" i="4"/>
  <c r="AE223" i="4"/>
  <c r="Z223" i="4"/>
  <c r="U223" i="4"/>
  <c r="V223" i="4" s="1"/>
  <c r="S223" i="4"/>
  <c r="T223" i="4" s="1"/>
  <c r="P223" i="4"/>
  <c r="N223" i="4"/>
  <c r="J223" i="4"/>
  <c r="H223" i="4"/>
  <c r="AF222" i="4"/>
  <c r="AE222" i="4"/>
  <c r="Z222" i="4"/>
  <c r="U222" i="4"/>
  <c r="V222" i="4" s="1"/>
  <c r="S222" i="4"/>
  <c r="T222" i="4" s="1"/>
  <c r="P222" i="4"/>
  <c r="N222" i="4"/>
  <c r="J222" i="4"/>
  <c r="H222" i="4"/>
  <c r="AF221" i="4"/>
  <c r="AE221" i="4"/>
  <c r="Z221" i="4"/>
  <c r="U221" i="4"/>
  <c r="V221" i="4" s="1"/>
  <c r="S221" i="4"/>
  <c r="T221" i="4" s="1"/>
  <c r="P221" i="4"/>
  <c r="N221" i="4"/>
  <c r="J221" i="4"/>
  <c r="H221" i="4"/>
  <c r="AF220" i="4"/>
  <c r="AE220" i="4"/>
  <c r="Z220" i="4"/>
  <c r="U220" i="4"/>
  <c r="V220" i="4" s="1"/>
  <c r="S220" i="4"/>
  <c r="T220" i="4" s="1"/>
  <c r="P220" i="4"/>
  <c r="N220" i="4"/>
  <c r="J220" i="4"/>
  <c r="H220" i="4"/>
  <c r="AF219" i="4"/>
  <c r="AE219" i="4"/>
  <c r="Z219" i="4"/>
  <c r="U219" i="4"/>
  <c r="V219" i="4" s="1"/>
  <c r="S219" i="4"/>
  <c r="T219" i="4" s="1"/>
  <c r="P219" i="4"/>
  <c r="N219" i="4"/>
  <c r="J219" i="4"/>
  <c r="H219" i="4"/>
  <c r="AF218" i="4"/>
  <c r="Z218" i="4"/>
  <c r="U218" i="4"/>
  <c r="V218" i="4" s="1"/>
  <c r="P218" i="4"/>
  <c r="N218" i="4"/>
  <c r="J218" i="4"/>
  <c r="F218" i="4"/>
  <c r="H218" i="4" s="1"/>
  <c r="AF217" i="4"/>
  <c r="AE217" i="4"/>
  <c r="Z217" i="4"/>
  <c r="U217" i="4"/>
  <c r="V217" i="4" s="1"/>
  <c r="S217" i="4"/>
  <c r="T217" i="4" s="1"/>
  <c r="P217" i="4"/>
  <c r="N217" i="4"/>
  <c r="J217" i="4"/>
  <c r="H217" i="4"/>
  <c r="AF216" i="4"/>
  <c r="AE216" i="4"/>
  <c r="Z216" i="4"/>
  <c r="U216" i="4"/>
  <c r="V216" i="4" s="1"/>
  <c r="S216" i="4"/>
  <c r="T216" i="4" s="1"/>
  <c r="P216" i="4"/>
  <c r="N216" i="4"/>
  <c r="J216" i="4"/>
  <c r="H216" i="4"/>
  <c r="AF215" i="4"/>
  <c r="AE215" i="4"/>
  <c r="Z215" i="4"/>
  <c r="U215" i="4"/>
  <c r="V215" i="4" s="1"/>
  <c r="S215" i="4"/>
  <c r="T215" i="4" s="1"/>
  <c r="P215" i="4"/>
  <c r="N215" i="4"/>
  <c r="J215" i="4"/>
  <c r="H215" i="4"/>
  <c r="AF214" i="4"/>
  <c r="AE214" i="4"/>
  <c r="Z214" i="4"/>
  <c r="U214" i="4"/>
  <c r="V214" i="4" s="1"/>
  <c r="S214" i="4"/>
  <c r="T214" i="4" s="1"/>
  <c r="P214" i="4"/>
  <c r="N214" i="4"/>
  <c r="J214" i="4"/>
  <c r="H214" i="4"/>
  <c r="AF213" i="4"/>
  <c r="AE213" i="4"/>
  <c r="Z213" i="4"/>
  <c r="U213" i="4"/>
  <c r="V213" i="4" s="1"/>
  <c r="S213" i="4"/>
  <c r="T213" i="4" s="1"/>
  <c r="P213" i="4"/>
  <c r="N213" i="4"/>
  <c r="J213" i="4"/>
  <c r="H213" i="4"/>
  <c r="AF212" i="4"/>
  <c r="AE212" i="4"/>
  <c r="Z212" i="4"/>
  <c r="U212" i="4"/>
  <c r="V212" i="4" s="1"/>
  <c r="S212" i="4"/>
  <c r="T212" i="4" s="1"/>
  <c r="P212" i="4"/>
  <c r="N212" i="4"/>
  <c r="J212" i="4"/>
  <c r="H212" i="4"/>
  <c r="AF211" i="4"/>
  <c r="AE211" i="4"/>
  <c r="Z211" i="4"/>
  <c r="U211" i="4"/>
  <c r="V211" i="4" s="1"/>
  <c r="S211" i="4"/>
  <c r="T211" i="4" s="1"/>
  <c r="P211" i="4"/>
  <c r="N211" i="4"/>
  <c r="J211" i="4"/>
  <c r="H211" i="4"/>
  <c r="AF210" i="4"/>
  <c r="AE210" i="4"/>
  <c r="Z210" i="4"/>
  <c r="U210" i="4"/>
  <c r="V210" i="4" s="1"/>
  <c r="S210" i="4"/>
  <c r="T210" i="4" s="1"/>
  <c r="P210" i="4"/>
  <c r="N210" i="4"/>
  <c r="J210" i="4"/>
  <c r="H210" i="4"/>
  <c r="AF209" i="4"/>
  <c r="AE209" i="4"/>
  <c r="Z209" i="4"/>
  <c r="U209" i="4"/>
  <c r="V209" i="4" s="1"/>
  <c r="S209" i="4"/>
  <c r="T209" i="4" s="1"/>
  <c r="P209" i="4"/>
  <c r="N209" i="4"/>
  <c r="J209" i="4"/>
  <c r="H209" i="4"/>
  <c r="AF208" i="4"/>
  <c r="AE208" i="4"/>
  <c r="Z208" i="4"/>
  <c r="U208" i="4"/>
  <c r="V208" i="4" s="1"/>
  <c r="S208" i="4"/>
  <c r="T208" i="4" s="1"/>
  <c r="P208" i="4"/>
  <c r="N208" i="4"/>
  <c r="J208" i="4"/>
  <c r="H208" i="4"/>
  <c r="AF207" i="4"/>
  <c r="AE207" i="4"/>
  <c r="Z207" i="4"/>
  <c r="U207" i="4"/>
  <c r="V207" i="4" s="1"/>
  <c r="S207" i="4"/>
  <c r="T207" i="4" s="1"/>
  <c r="P207" i="4"/>
  <c r="N207" i="4"/>
  <c r="J207" i="4"/>
  <c r="H207" i="4"/>
  <c r="AF206" i="4"/>
  <c r="AE206" i="4"/>
  <c r="Z206" i="4"/>
  <c r="U206" i="4"/>
  <c r="V206" i="4" s="1"/>
  <c r="S206" i="4"/>
  <c r="T206" i="4" s="1"/>
  <c r="P206" i="4"/>
  <c r="N206" i="4"/>
  <c r="J206" i="4"/>
  <c r="H206" i="4"/>
  <c r="AF205" i="4"/>
  <c r="AE205" i="4"/>
  <c r="Z205" i="4"/>
  <c r="U205" i="4"/>
  <c r="V205" i="4" s="1"/>
  <c r="S205" i="4"/>
  <c r="T205" i="4" s="1"/>
  <c r="P205" i="4"/>
  <c r="N205" i="4"/>
  <c r="J205" i="4"/>
  <c r="H205" i="4"/>
  <c r="AF204" i="4"/>
  <c r="AE204" i="4"/>
  <c r="Z204" i="4"/>
  <c r="U204" i="4"/>
  <c r="V204" i="4" s="1"/>
  <c r="S204" i="4"/>
  <c r="T204" i="4" s="1"/>
  <c r="P204" i="4"/>
  <c r="N204" i="4"/>
  <c r="J204" i="4"/>
  <c r="H204" i="4"/>
  <c r="AF203" i="4"/>
  <c r="AE203" i="4"/>
  <c r="Z203" i="4"/>
  <c r="U203" i="4"/>
  <c r="V203" i="4" s="1"/>
  <c r="S203" i="4"/>
  <c r="T203" i="4" s="1"/>
  <c r="P203" i="4"/>
  <c r="N203" i="4"/>
  <c r="J203" i="4"/>
  <c r="H203" i="4"/>
  <c r="AF202" i="4"/>
  <c r="AE202" i="4"/>
  <c r="Z202" i="4"/>
  <c r="U202" i="4"/>
  <c r="V202" i="4" s="1"/>
  <c r="S202" i="4"/>
  <c r="T202" i="4" s="1"/>
  <c r="P202" i="4"/>
  <c r="N202" i="4"/>
  <c r="J202" i="4"/>
  <c r="H202" i="4"/>
  <c r="AF201" i="4"/>
  <c r="AE201" i="4"/>
  <c r="Z201" i="4"/>
  <c r="U201" i="4"/>
  <c r="V201" i="4" s="1"/>
  <c r="S201" i="4"/>
  <c r="T201" i="4" s="1"/>
  <c r="P201" i="4"/>
  <c r="N201" i="4"/>
  <c r="J201" i="4"/>
  <c r="H201" i="4"/>
  <c r="AF200" i="4"/>
  <c r="AE200" i="4"/>
  <c r="Z200" i="4"/>
  <c r="U200" i="4"/>
  <c r="V200" i="4" s="1"/>
  <c r="S200" i="4"/>
  <c r="T200" i="4" s="1"/>
  <c r="P200" i="4"/>
  <c r="N200" i="4"/>
  <c r="J200" i="4"/>
  <c r="H200" i="4"/>
  <c r="AF199" i="4"/>
  <c r="AE199" i="4"/>
  <c r="Z199" i="4"/>
  <c r="U199" i="4"/>
  <c r="V199" i="4" s="1"/>
  <c r="S199" i="4"/>
  <c r="T199" i="4" s="1"/>
  <c r="P199" i="4"/>
  <c r="N199" i="4"/>
  <c r="J199" i="4"/>
  <c r="H199" i="4"/>
  <c r="AF198" i="4"/>
  <c r="AE198" i="4"/>
  <c r="Z198" i="4"/>
  <c r="U198" i="4"/>
  <c r="V198" i="4" s="1"/>
  <c r="S198" i="4"/>
  <c r="T198" i="4" s="1"/>
  <c r="P198" i="4"/>
  <c r="N198" i="4"/>
  <c r="J198" i="4"/>
  <c r="H198" i="4"/>
  <c r="AF197" i="4"/>
  <c r="AE197" i="4"/>
  <c r="Z197" i="4"/>
  <c r="U197" i="4"/>
  <c r="V197" i="4" s="1"/>
  <c r="S197" i="4"/>
  <c r="T197" i="4" s="1"/>
  <c r="P197" i="4"/>
  <c r="N197" i="4"/>
  <c r="J197" i="4"/>
  <c r="H197" i="4"/>
  <c r="AF196" i="4"/>
  <c r="AE196" i="4"/>
  <c r="Z196" i="4"/>
  <c r="U196" i="4"/>
  <c r="V196" i="4" s="1"/>
  <c r="S196" i="4"/>
  <c r="T196" i="4" s="1"/>
  <c r="P196" i="4"/>
  <c r="N196" i="4"/>
  <c r="J196" i="4"/>
  <c r="H196" i="4"/>
  <c r="AF195" i="4"/>
  <c r="AE195" i="4"/>
  <c r="Z195" i="4"/>
  <c r="U195" i="4"/>
  <c r="V195" i="4" s="1"/>
  <c r="S195" i="4"/>
  <c r="T195" i="4" s="1"/>
  <c r="P195" i="4"/>
  <c r="N195" i="4"/>
  <c r="J195" i="4"/>
  <c r="H195" i="4"/>
  <c r="AF194" i="4"/>
  <c r="AE194" i="4"/>
  <c r="Z194" i="4"/>
  <c r="U194" i="4"/>
  <c r="V194" i="4" s="1"/>
  <c r="S194" i="4"/>
  <c r="T194" i="4" s="1"/>
  <c r="P194" i="4"/>
  <c r="N194" i="4"/>
  <c r="J194" i="4"/>
  <c r="H194" i="4"/>
  <c r="AF193" i="4"/>
  <c r="AE193" i="4"/>
  <c r="Z193" i="4"/>
  <c r="U193" i="4"/>
  <c r="V193" i="4" s="1"/>
  <c r="S193" i="4"/>
  <c r="T193" i="4" s="1"/>
  <c r="P193" i="4"/>
  <c r="N193" i="4"/>
  <c r="J193" i="4"/>
  <c r="H193" i="4"/>
  <c r="AF192" i="4"/>
  <c r="AE192" i="4"/>
  <c r="Z192" i="4"/>
  <c r="U192" i="4"/>
  <c r="V192" i="4" s="1"/>
  <c r="S192" i="4"/>
  <c r="T192" i="4" s="1"/>
  <c r="P192" i="4"/>
  <c r="N192" i="4"/>
  <c r="J192" i="4"/>
  <c r="H192" i="4"/>
  <c r="AF191" i="4"/>
  <c r="AE191" i="4"/>
  <c r="Z191" i="4"/>
  <c r="U191" i="4"/>
  <c r="V191" i="4" s="1"/>
  <c r="S191" i="4"/>
  <c r="T191" i="4" s="1"/>
  <c r="P191" i="4"/>
  <c r="N191" i="4"/>
  <c r="J191" i="4"/>
  <c r="H191" i="4"/>
  <c r="AF190" i="4"/>
  <c r="AE190" i="4"/>
  <c r="Z190" i="4"/>
  <c r="U190" i="4"/>
  <c r="V190" i="4" s="1"/>
  <c r="S190" i="4"/>
  <c r="T190" i="4" s="1"/>
  <c r="P190" i="4"/>
  <c r="N190" i="4"/>
  <c r="J190" i="4"/>
  <c r="H190" i="4"/>
  <c r="AF189" i="4"/>
  <c r="AE189" i="4"/>
  <c r="Z189" i="4"/>
  <c r="U189" i="4"/>
  <c r="V189" i="4" s="1"/>
  <c r="S189" i="4"/>
  <c r="T189" i="4" s="1"/>
  <c r="P189" i="4"/>
  <c r="N189" i="4"/>
  <c r="J189" i="4"/>
  <c r="H189" i="4"/>
  <c r="AF188" i="4"/>
  <c r="AE188" i="4"/>
  <c r="Z188" i="4"/>
  <c r="U188" i="4"/>
  <c r="V188" i="4" s="1"/>
  <c r="S188" i="4"/>
  <c r="T188" i="4" s="1"/>
  <c r="P188" i="4"/>
  <c r="N188" i="4"/>
  <c r="J188" i="4"/>
  <c r="H188" i="4"/>
  <c r="AF187" i="4"/>
  <c r="AE187" i="4"/>
  <c r="Z187" i="4"/>
  <c r="U187" i="4"/>
  <c r="V187" i="4" s="1"/>
  <c r="S187" i="4"/>
  <c r="T187" i="4" s="1"/>
  <c r="P187" i="4"/>
  <c r="N187" i="4"/>
  <c r="J187" i="4"/>
  <c r="H187" i="4"/>
  <c r="AE186" i="4"/>
  <c r="Z186" i="4"/>
  <c r="U186" i="4"/>
  <c r="V186" i="4" s="1"/>
  <c r="S186" i="4"/>
  <c r="T186" i="4" s="1"/>
  <c r="P186" i="4"/>
  <c r="N186" i="4"/>
  <c r="J186" i="4"/>
  <c r="H186" i="4"/>
  <c r="AE185" i="4"/>
  <c r="Z185" i="4"/>
  <c r="U185" i="4"/>
  <c r="V185" i="4" s="1"/>
  <c r="S185" i="4"/>
  <c r="T185" i="4" s="1"/>
  <c r="P185" i="4"/>
  <c r="N185" i="4"/>
  <c r="J185" i="4"/>
  <c r="H185" i="4"/>
  <c r="AF184" i="4"/>
  <c r="AE184" i="4"/>
  <c r="Z184" i="4"/>
  <c r="U184" i="4"/>
  <c r="V184" i="4" s="1"/>
  <c r="S184" i="4"/>
  <c r="T184" i="4" s="1"/>
  <c r="P184" i="4"/>
  <c r="N184" i="4"/>
  <c r="J184" i="4"/>
  <c r="H184" i="4"/>
  <c r="AF183" i="4"/>
  <c r="AE183" i="4"/>
  <c r="Z183" i="4"/>
  <c r="U183" i="4"/>
  <c r="V183" i="4" s="1"/>
  <c r="S183" i="4"/>
  <c r="T183" i="4" s="1"/>
  <c r="P183" i="4"/>
  <c r="N183" i="4"/>
  <c r="J183" i="4"/>
  <c r="H183" i="4"/>
  <c r="AF182" i="4"/>
  <c r="AE182" i="4"/>
  <c r="Z182" i="4"/>
  <c r="U182" i="4"/>
  <c r="V182" i="4" s="1"/>
  <c r="S182" i="4"/>
  <c r="T182" i="4" s="1"/>
  <c r="P182" i="4"/>
  <c r="N182" i="4"/>
  <c r="J182" i="4"/>
  <c r="H182" i="4"/>
  <c r="AF181" i="4"/>
  <c r="AE181" i="4"/>
  <c r="Z181" i="4"/>
  <c r="U181" i="4"/>
  <c r="V181" i="4" s="1"/>
  <c r="S181" i="4"/>
  <c r="T181" i="4" s="1"/>
  <c r="P181" i="4"/>
  <c r="N181" i="4"/>
  <c r="J181" i="4"/>
  <c r="H181" i="4"/>
  <c r="AF180" i="4"/>
  <c r="AE180" i="4"/>
  <c r="Z180" i="4"/>
  <c r="U180" i="4"/>
  <c r="V180" i="4" s="1"/>
  <c r="S180" i="4"/>
  <c r="T180" i="4" s="1"/>
  <c r="P180" i="4"/>
  <c r="N180" i="4"/>
  <c r="J180" i="4"/>
  <c r="H180" i="4"/>
  <c r="AF179" i="4"/>
  <c r="AE179" i="4"/>
  <c r="Z179" i="4"/>
  <c r="U179" i="4"/>
  <c r="V179" i="4" s="1"/>
  <c r="S179" i="4"/>
  <c r="T179" i="4" s="1"/>
  <c r="P179" i="4"/>
  <c r="N179" i="4"/>
  <c r="J179" i="4"/>
  <c r="H179" i="4"/>
  <c r="AF178" i="4"/>
  <c r="AE178" i="4"/>
  <c r="Z178" i="4"/>
  <c r="U178" i="4"/>
  <c r="V178" i="4" s="1"/>
  <c r="S178" i="4"/>
  <c r="T178" i="4" s="1"/>
  <c r="P178" i="4"/>
  <c r="N178" i="4"/>
  <c r="J178" i="4"/>
  <c r="H178" i="4"/>
  <c r="AF177" i="4"/>
  <c r="AE177" i="4"/>
  <c r="Z177" i="4"/>
  <c r="U177" i="4"/>
  <c r="V177" i="4" s="1"/>
  <c r="S177" i="4"/>
  <c r="T177" i="4" s="1"/>
  <c r="P177" i="4"/>
  <c r="N177" i="4"/>
  <c r="J177" i="4"/>
  <c r="H177" i="4"/>
  <c r="AF176" i="4"/>
  <c r="AE176" i="4"/>
  <c r="Z176" i="4"/>
  <c r="U176" i="4"/>
  <c r="V176" i="4" s="1"/>
  <c r="S176" i="4"/>
  <c r="T176" i="4" s="1"/>
  <c r="P176" i="4"/>
  <c r="N176" i="4"/>
  <c r="J176" i="4"/>
  <c r="H176" i="4"/>
  <c r="AF175" i="4"/>
  <c r="AE175" i="4"/>
  <c r="Z175" i="4"/>
  <c r="U175" i="4"/>
  <c r="V175" i="4" s="1"/>
  <c r="S175" i="4"/>
  <c r="T175" i="4" s="1"/>
  <c r="P175" i="4"/>
  <c r="N175" i="4"/>
  <c r="J175" i="4"/>
  <c r="H175" i="4"/>
  <c r="AF174" i="4"/>
  <c r="AE174" i="4"/>
  <c r="Z174" i="4"/>
  <c r="U174" i="4"/>
  <c r="V174" i="4" s="1"/>
  <c r="S174" i="4"/>
  <c r="T174" i="4" s="1"/>
  <c r="P174" i="4"/>
  <c r="N174" i="4"/>
  <c r="J174" i="4"/>
  <c r="H174" i="4"/>
  <c r="AF173" i="4"/>
  <c r="AE173" i="4"/>
  <c r="Z173" i="4"/>
  <c r="U173" i="4"/>
  <c r="V173" i="4" s="1"/>
  <c r="S173" i="4"/>
  <c r="T173" i="4" s="1"/>
  <c r="P173" i="4"/>
  <c r="N173" i="4"/>
  <c r="J173" i="4"/>
  <c r="H173" i="4"/>
  <c r="AF172" i="4"/>
  <c r="AE172" i="4"/>
  <c r="Z172" i="4"/>
  <c r="U172" i="4"/>
  <c r="V172" i="4" s="1"/>
  <c r="S172" i="4"/>
  <c r="T172" i="4" s="1"/>
  <c r="P172" i="4"/>
  <c r="N172" i="4"/>
  <c r="J172" i="4"/>
  <c r="H172" i="4"/>
  <c r="AF171" i="4"/>
  <c r="AE171" i="4"/>
  <c r="Z171" i="4"/>
  <c r="U171" i="4"/>
  <c r="V171" i="4" s="1"/>
  <c r="S171" i="4"/>
  <c r="T171" i="4" s="1"/>
  <c r="P171" i="4"/>
  <c r="N171" i="4"/>
  <c r="J171" i="4"/>
  <c r="H171" i="4"/>
  <c r="AF170" i="4"/>
  <c r="AE170" i="4"/>
  <c r="Z170" i="4"/>
  <c r="U170" i="4"/>
  <c r="V170" i="4" s="1"/>
  <c r="S170" i="4"/>
  <c r="T170" i="4" s="1"/>
  <c r="P170" i="4"/>
  <c r="N170" i="4"/>
  <c r="J170" i="4"/>
  <c r="H170" i="4"/>
  <c r="AF169" i="4"/>
  <c r="AE169" i="4"/>
  <c r="Z169" i="4"/>
  <c r="U169" i="4"/>
  <c r="V169" i="4" s="1"/>
  <c r="S169" i="4"/>
  <c r="T169" i="4" s="1"/>
  <c r="P169" i="4"/>
  <c r="N169" i="4"/>
  <c r="J169" i="4"/>
  <c r="H169" i="4"/>
  <c r="AF168" i="4"/>
  <c r="AE168" i="4"/>
  <c r="Z168" i="4"/>
  <c r="U168" i="4"/>
  <c r="V168" i="4" s="1"/>
  <c r="S168" i="4"/>
  <c r="T168" i="4" s="1"/>
  <c r="P168" i="4"/>
  <c r="N168" i="4"/>
  <c r="J168" i="4"/>
  <c r="H168" i="4"/>
  <c r="AF167" i="4"/>
  <c r="AE167" i="4"/>
  <c r="Z167" i="4"/>
  <c r="U167" i="4"/>
  <c r="V167" i="4" s="1"/>
  <c r="S167" i="4"/>
  <c r="T167" i="4" s="1"/>
  <c r="P167" i="4"/>
  <c r="N167" i="4"/>
  <c r="J167" i="4"/>
  <c r="H167" i="4"/>
  <c r="AF166" i="4"/>
  <c r="AE166" i="4"/>
  <c r="Z166" i="4"/>
  <c r="U166" i="4"/>
  <c r="V166" i="4" s="1"/>
  <c r="S166" i="4"/>
  <c r="T166" i="4" s="1"/>
  <c r="P166" i="4"/>
  <c r="N166" i="4"/>
  <c r="J166" i="4"/>
  <c r="H166" i="4"/>
  <c r="AF165" i="4"/>
  <c r="AE165" i="4"/>
  <c r="Z165" i="4"/>
  <c r="U165" i="4"/>
  <c r="V165" i="4" s="1"/>
  <c r="S165" i="4"/>
  <c r="T165" i="4" s="1"/>
  <c r="P165" i="4"/>
  <c r="N165" i="4"/>
  <c r="J165" i="4"/>
  <c r="H165" i="4"/>
  <c r="AF164" i="4"/>
  <c r="AE164" i="4"/>
  <c r="Z164" i="4"/>
  <c r="U164" i="4"/>
  <c r="V164" i="4" s="1"/>
  <c r="S164" i="4"/>
  <c r="T164" i="4" s="1"/>
  <c r="P164" i="4"/>
  <c r="N164" i="4"/>
  <c r="J164" i="4"/>
  <c r="H164" i="4"/>
  <c r="AF163" i="4"/>
  <c r="AE163" i="4"/>
  <c r="Z163" i="4"/>
  <c r="U163" i="4"/>
  <c r="V163" i="4" s="1"/>
  <c r="S163" i="4"/>
  <c r="T163" i="4" s="1"/>
  <c r="P163" i="4"/>
  <c r="N163" i="4"/>
  <c r="J163" i="4"/>
  <c r="H163" i="4"/>
  <c r="AF162" i="4"/>
  <c r="AE162" i="4"/>
  <c r="Z162" i="4"/>
  <c r="U162" i="4"/>
  <c r="V162" i="4" s="1"/>
  <c r="S162" i="4"/>
  <c r="T162" i="4" s="1"/>
  <c r="P162" i="4"/>
  <c r="N162" i="4"/>
  <c r="J162" i="4"/>
  <c r="H162" i="4"/>
  <c r="AF161" i="4"/>
  <c r="AE161" i="4"/>
  <c r="Z161" i="4"/>
  <c r="U161" i="4"/>
  <c r="V161" i="4" s="1"/>
  <c r="S161" i="4"/>
  <c r="T161" i="4" s="1"/>
  <c r="P161" i="4"/>
  <c r="N161" i="4"/>
  <c r="J161" i="4"/>
  <c r="H161" i="4"/>
  <c r="AF160" i="4"/>
  <c r="AE160" i="4"/>
  <c r="Z160" i="4"/>
  <c r="U160" i="4"/>
  <c r="V160" i="4" s="1"/>
  <c r="S160" i="4"/>
  <c r="T160" i="4" s="1"/>
  <c r="P160" i="4"/>
  <c r="N160" i="4"/>
  <c r="J160" i="4"/>
  <c r="H160" i="4"/>
  <c r="AF159" i="4"/>
  <c r="AE159" i="4"/>
  <c r="Z159" i="4"/>
  <c r="U159" i="4"/>
  <c r="V159" i="4" s="1"/>
  <c r="S159" i="4"/>
  <c r="T159" i="4" s="1"/>
  <c r="P159" i="4"/>
  <c r="N159" i="4"/>
  <c r="J159" i="4"/>
  <c r="H159" i="4"/>
  <c r="AF158" i="4"/>
  <c r="AE158" i="4"/>
  <c r="Z158" i="4"/>
  <c r="U158" i="4"/>
  <c r="V158" i="4" s="1"/>
  <c r="S158" i="4"/>
  <c r="T158" i="4" s="1"/>
  <c r="P158" i="4"/>
  <c r="N158" i="4"/>
  <c r="J158" i="4"/>
  <c r="H158" i="4"/>
  <c r="AF157" i="4"/>
  <c r="AE157" i="4"/>
  <c r="Z157" i="4"/>
  <c r="U157" i="4"/>
  <c r="V157" i="4" s="1"/>
  <c r="S157" i="4"/>
  <c r="T157" i="4" s="1"/>
  <c r="P157" i="4"/>
  <c r="N157" i="4"/>
  <c r="J157" i="4"/>
  <c r="H157" i="4"/>
  <c r="AF156" i="4"/>
  <c r="AE156" i="4"/>
  <c r="Z156" i="4"/>
  <c r="U156" i="4"/>
  <c r="V156" i="4" s="1"/>
  <c r="S156" i="4"/>
  <c r="T156" i="4" s="1"/>
  <c r="P156" i="4"/>
  <c r="N156" i="4"/>
  <c r="J156" i="4"/>
  <c r="H156" i="4"/>
  <c r="AF155" i="4"/>
  <c r="AE155" i="4"/>
  <c r="Z155" i="4"/>
  <c r="U155" i="4"/>
  <c r="V155" i="4" s="1"/>
  <c r="S155" i="4"/>
  <c r="T155" i="4" s="1"/>
  <c r="P155" i="4"/>
  <c r="N155" i="4"/>
  <c r="J155" i="4"/>
  <c r="H155" i="4"/>
  <c r="AF154" i="4"/>
  <c r="AE154" i="4"/>
  <c r="Z154" i="4"/>
  <c r="U154" i="4"/>
  <c r="V154" i="4" s="1"/>
  <c r="S154" i="4"/>
  <c r="T154" i="4" s="1"/>
  <c r="P154" i="4"/>
  <c r="N154" i="4"/>
  <c r="J154" i="4"/>
  <c r="H154" i="4"/>
  <c r="AE153" i="4"/>
  <c r="Z153" i="4"/>
  <c r="U153" i="4"/>
  <c r="V153" i="4" s="1"/>
  <c r="S153" i="4"/>
  <c r="T153" i="4" s="1"/>
  <c r="P153" i="4"/>
  <c r="N153" i="4"/>
  <c r="J153" i="4"/>
  <c r="H153" i="4"/>
  <c r="AE152" i="4"/>
  <c r="Z152" i="4"/>
  <c r="U152" i="4"/>
  <c r="V152" i="4" s="1"/>
  <c r="S152" i="4"/>
  <c r="T152" i="4" s="1"/>
  <c r="P152" i="4"/>
  <c r="N152" i="4"/>
  <c r="J152" i="4"/>
  <c r="H152" i="4"/>
  <c r="AE151" i="4"/>
  <c r="Z151" i="4"/>
  <c r="U151" i="4"/>
  <c r="V151" i="4" s="1"/>
  <c r="S151" i="4"/>
  <c r="T151" i="4" s="1"/>
  <c r="P151" i="4"/>
  <c r="N151" i="4"/>
  <c r="J151" i="4"/>
  <c r="H151" i="4"/>
  <c r="AE150" i="4"/>
  <c r="Z150" i="4"/>
  <c r="U150" i="4"/>
  <c r="V150" i="4" s="1"/>
  <c r="S150" i="4"/>
  <c r="T150" i="4" s="1"/>
  <c r="P150" i="4"/>
  <c r="N150" i="4"/>
  <c r="J150" i="4"/>
  <c r="H150" i="4"/>
  <c r="AE149" i="4"/>
  <c r="Z149" i="4"/>
  <c r="U149" i="4"/>
  <c r="V149" i="4" s="1"/>
  <c r="S149" i="4"/>
  <c r="T149" i="4" s="1"/>
  <c r="P149" i="4"/>
  <c r="N149" i="4"/>
  <c r="J149" i="4"/>
  <c r="H149" i="4"/>
  <c r="AE148" i="4"/>
  <c r="Z148" i="4"/>
  <c r="U148" i="4"/>
  <c r="V148" i="4" s="1"/>
  <c r="S148" i="4"/>
  <c r="T148" i="4" s="1"/>
  <c r="P148" i="4"/>
  <c r="N148" i="4"/>
  <c r="J148" i="4"/>
  <c r="H148" i="4"/>
  <c r="AF147" i="4"/>
  <c r="AE147" i="4"/>
  <c r="Z147" i="4"/>
  <c r="U147" i="4"/>
  <c r="V147" i="4" s="1"/>
  <c r="S147" i="4"/>
  <c r="T147" i="4" s="1"/>
  <c r="P147" i="4"/>
  <c r="N147" i="4"/>
  <c r="J147" i="4"/>
  <c r="H147" i="4"/>
  <c r="AF146" i="4"/>
  <c r="AE146" i="4"/>
  <c r="Z146" i="4"/>
  <c r="U146" i="4"/>
  <c r="V146" i="4" s="1"/>
  <c r="S146" i="4"/>
  <c r="T146" i="4" s="1"/>
  <c r="P146" i="4"/>
  <c r="N146" i="4"/>
  <c r="J146" i="4"/>
  <c r="H146" i="4"/>
  <c r="AF145" i="4"/>
  <c r="AE145" i="4"/>
  <c r="Z145" i="4"/>
  <c r="U145" i="4"/>
  <c r="V145" i="4" s="1"/>
  <c r="S145" i="4"/>
  <c r="T145" i="4" s="1"/>
  <c r="P145" i="4"/>
  <c r="N145" i="4"/>
  <c r="J145" i="4"/>
  <c r="H145" i="4"/>
  <c r="AF144" i="4"/>
  <c r="AE144" i="4"/>
  <c r="Z144" i="4"/>
  <c r="U144" i="4"/>
  <c r="V144" i="4" s="1"/>
  <c r="S144" i="4"/>
  <c r="T144" i="4" s="1"/>
  <c r="P144" i="4"/>
  <c r="N144" i="4"/>
  <c r="J144" i="4"/>
  <c r="H144" i="4"/>
  <c r="AF143" i="4"/>
  <c r="AE143" i="4"/>
  <c r="Z143" i="4"/>
  <c r="U143" i="4"/>
  <c r="V143" i="4" s="1"/>
  <c r="S143" i="4"/>
  <c r="T143" i="4" s="1"/>
  <c r="P143" i="4"/>
  <c r="N143" i="4"/>
  <c r="J143" i="4"/>
  <c r="H143" i="4"/>
  <c r="AF142" i="4"/>
  <c r="AE142" i="4"/>
  <c r="Z142" i="4"/>
  <c r="U142" i="4"/>
  <c r="V142" i="4" s="1"/>
  <c r="S142" i="4"/>
  <c r="T142" i="4" s="1"/>
  <c r="P142" i="4"/>
  <c r="N142" i="4"/>
  <c r="J142" i="4"/>
  <c r="H142" i="4"/>
  <c r="AF141" i="4"/>
  <c r="AE141" i="4"/>
  <c r="Z141" i="4"/>
  <c r="U141" i="4"/>
  <c r="V141" i="4" s="1"/>
  <c r="S141" i="4"/>
  <c r="T141" i="4" s="1"/>
  <c r="P141" i="4"/>
  <c r="N141" i="4"/>
  <c r="J141" i="4"/>
  <c r="H141" i="4"/>
  <c r="AF140" i="4"/>
  <c r="AE140" i="4"/>
  <c r="Z140" i="4"/>
  <c r="U140" i="4"/>
  <c r="V140" i="4" s="1"/>
  <c r="S140" i="4"/>
  <c r="T140" i="4" s="1"/>
  <c r="P140" i="4"/>
  <c r="N140" i="4"/>
  <c r="J140" i="4"/>
  <c r="H140" i="4"/>
  <c r="AF139" i="4"/>
  <c r="AE139" i="4"/>
  <c r="Z139" i="4"/>
  <c r="U139" i="4"/>
  <c r="V139" i="4" s="1"/>
  <c r="S139" i="4"/>
  <c r="T139" i="4" s="1"/>
  <c r="P139" i="4"/>
  <c r="N139" i="4"/>
  <c r="J139" i="4"/>
  <c r="H139" i="4"/>
  <c r="AF138" i="4"/>
  <c r="AE138" i="4"/>
  <c r="Z138" i="4"/>
  <c r="U138" i="4"/>
  <c r="V138" i="4" s="1"/>
  <c r="S138" i="4"/>
  <c r="T138" i="4" s="1"/>
  <c r="P138" i="4"/>
  <c r="N138" i="4"/>
  <c r="J138" i="4"/>
  <c r="H138" i="4"/>
  <c r="AF137" i="4"/>
  <c r="AE137" i="4"/>
  <c r="Z137" i="4"/>
  <c r="U137" i="4"/>
  <c r="V137" i="4" s="1"/>
  <c r="S137" i="4"/>
  <c r="T137" i="4" s="1"/>
  <c r="P137" i="4"/>
  <c r="N137" i="4"/>
  <c r="J137" i="4"/>
  <c r="H137" i="4"/>
  <c r="AF136" i="4"/>
  <c r="AE136" i="4"/>
  <c r="Z136" i="4"/>
  <c r="U136" i="4"/>
  <c r="V136" i="4" s="1"/>
  <c r="S136" i="4"/>
  <c r="T136" i="4" s="1"/>
  <c r="P136" i="4"/>
  <c r="N136" i="4"/>
  <c r="J136" i="4"/>
  <c r="H136" i="4"/>
  <c r="AF135" i="4"/>
  <c r="AE135" i="4"/>
  <c r="Z135" i="4"/>
  <c r="U135" i="4"/>
  <c r="V135" i="4" s="1"/>
  <c r="S135" i="4"/>
  <c r="T135" i="4" s="1"/>
  <c r="P135" i="4"/>
  <c r="N135" i="4"/>
  <c r="J135" i="4"/>
  <c r="H135" i="4"/>
  <c r="AF134" i="4"/>
  <c r="AE134" i="4"/>
  <c r="Z134" i="4"/>
  <c r="U134" i="4"/>
  <c r="V134" i="4" s="1"/>
  <c r="S134" i="4"/>
  <c r="T134" i="4" s="1"/>
  <c r="P134" i="4"/>
  <c r="N134" i="4"/>
  <c r="J134" i="4"/>
  <c r="H134" i="4"/>
  <c r="AF133" i="4"/>
  <c r="AE133" i="4"/>
  <c r="Z133" i="4"/>
  <c r="U133" i="4"/>
  <c r="V133" i="4" s="1"/>
  <c r="S133" i="4"/>
  <c r="T133" i="4" s="1"/>
  <c r="P133" i="4"/>
  <c r="N133" i="4"/>
  <c r="J133" i="4"/>
  <c r="H133" i="4"/>
  <c r="AF132" i="4"/>
  <c r="AE132" i="4"/>
  <c r="Z132" i="4"/>
  <c r="U132" i="4"/>
  <c r="V132" i="4" s="1"/>
  <c r="S132" i="4"/>
  <c r="T132" i="4" s="1"/>
  <c r="P132" i="4"/>
  <c r="N132" i="4"/>
  <c r="J132" i="4"/>
  <c r="H132" i="4"/>
  <c r="AF131" i="4"/>
  <c r="AE131" i="4"/>
  <c r="Z131" i="4"/>
  <c r="U131" i="4"/>
  <c r="V131" i="4" s="1"/>
  <c r="S131" i="4"/>
  <c r="T131" i="4" s="1"/>
  <c r="P131" i="4"/>
  <c r="N131" i="4"/>
  <c r="J131" i="4"/>
  <c r="H131" i="4"/>
  <c r="AF130" i="4"/>
  <c r="AE130" i="4"/>
  <c r="Z130" i="4"/>
  <c r="U130" i="4"/>
  <c r="V130" i="4" s="1"/>
  <c r="S130" i="4"/>
  <c r="T130" i="4" s="1"/>
  <c r="P130" i="4"/>
  <c r="N130" i="4"/>
  <c r="J130" i="4"/>
  <c r="H130" i="4"/>
  <c r="AF129" i="4"/>
  <c r="AE129" i="4"/>
  <c r="Z129" i="4"/>
  <c r="U129" i="4"/>
  <c r="V129" i="4" s="1"/>
  <c r="S129" i="4"/>
  <c r="T129" i="4" s="1"/>
  <c r="P129" i="4"/>
  <c r="N129" i="4"/>
  <c r="J129" i="4"/>
  <c r="H129" i="4"/>
  <c r="AF128" i="4"/>
  <c r="AE128" i="4"/>
  <c r="Z128" i="4"/>
  <c r="V128" i="4"/>
  <c r="S128" i="4"/>
  <c r="T128" i="4" s="1"/>
  <c r="P128" i="4"/>
  <c r="N128" i="4"/>
  <c r="J128" i="4"/>
  <c r="H128" i="4"/>
  <c r="AF127" i="4"/>
  <c r="AE127" i="4"/>
  <c r="Z127" i="4"/>
  <c r="U127" i="4"/>
  <c r="V127" i="4" s="1"/>
  <c r="S127" i="4"/>
  <c r="T127" i="4" s="1"/>
  <c r="P127" i="4"/>
  <c r="N127" i="4"/>
  <c r="J127" i="4"/>
  <c r="H127" i="4"/>
  <c r="AF126" i="4"/>
  <c r="AE126" i="4"/>
  <c r="Z126" i="4"/>
  <c r="U126" i="4"/>
  <c r="V126" i="4" s="1"/>
  <c r="S126" i="4"/>
  <c r="T126" i="4" s="1"/>
  <c r="P126" i="4"/>
  <c r="N126" i="4"/>
  <c r="J126" i="4"/>
  <c r="H126" i="4"/>
  <c r="AF125" i="4"/>
  <c r="AE125" i="4"/>
  <c r="Z125" i="4"/>
  <c r="U125" i="4"/>
  <c r="V125" i="4" s="1"/>
  <c r="S125" i="4"/>
  <c r="T125" i="4" s="1"/>
  <c r="P125" i="4"/>
  <c r="N125" i="4"/>
  <c r="J125" i="4"/>
  <c r="H125" i="4"/>
  <c r="AF124" i="4"/>
  <c r="AE124" i="4"/>
  <c r="Z124" i="4"/>
  <c r="S124" i="4"/>
  <c r="T124" i="4" s="1"/>
  <c r="P124" i="4"/>
  <c r="N124" i="4"/>
  <c r="I124" i="4"/>
  <c r="U124" i="4" s="1"/>
  <c r="V124" i="4" s="1"/>
  <c r="H124" i="4"/>
  <c r="AF123" i="4"/>
  <c r="AE123" i="4"/>
  <c r="Z123" i="4"/>
  <c r="S123" i="4"/>
  <c r="T123" i="4" s="1"/>
  <c r="P123" i="4"/>
  <c r="N123" i="4"/>
  <c r="I123" i="4"/>
  <c r="U123" i="4" s="1"/>
  <c r="V123" i="4" s="1"/>
  <c r="H123" i="4"/>
  <c r="AF122" i="4"/>
  <c r="AE122" i="4"/>
  <c r="Z122" i="4"/>
  <c r="S122" i="4"/>
  <c r="T122" i="4" s="1"/>
  <c r="P122" i="4"/>
  <c r="N122" i="4"/>
  <c r="I122" i="4"/>
  <c r="J122" i="4" s="1"/>
  <c r="H122" i="4"/>
  <c r="AF121" i="4"/>
  <c r="AE121" i="4"/>
  <c r="Z121" i="4"/>
  <c r="S121" i="4"/>
  <c r="T121" i="4" s="1"/>
  <c r="P121" i="4"/>
  <c r="N121" i="4"/>
  <c r="I121" i="4"/>
  <c r="J121" i="4" s="1"/>
  <c r="H121" i="4"/>
  <c r="AF120" i="4"/>
  <c r="AE120" i="4"/>
  <c r="Z120" i="4"/>
  <c r="S120" i="4"/>
  <c r="T120" i="4" s="1"/>
  <c r="P120" i="4"/>
  <c r="N120" i="4"/>
  <c r="I120" i="4"/>
  <c r="U120" i="4" s="1"/>
  <c r="V120" i="4" s="1"/>
  <c r="H120" i="4"/>
  <c r="AF119" i="4"/>
  <c r="AE119" i="4"/>
  <c r="Z119" i="4"/>
  <c r="S119" i="4"/>
  <c r="T119" i="4" s="1"/>
  <c r="P119" i="4"/>
  <c r="N119" i="4"/>
  <c r="I119" i="4"/>
  <c r="U119" i="4" s="1"/>
  <c r="V119" i="4" s="1"/>
  <c r="H119" i="4"/>
  <c r="AF118" i="4"/>
  <c r="AE118" i="4"/>
  <c r="Z118" i="4"/>
  <c r="S118" i="4"/>
  <c r="T118" i="4" s="1"/>
  <c r="P118" i="4"/>
  <c r="N118" i="4"/>
  <c r="I118" i="4"/>
  <c r="J118" i="4" s="1"/>
  <c r="H118" i="4"/>
  <c r="AF117" i="4"/>
  <c r="AE117" i="4"/>
  <c r="Z117" i="4"/>
  <c r="S117" i="4"/>
  <c r="T117" i="4" s="1"/>
  <c r="P117" i="4"/>
  <c r="N117" i="4"/>
  <c r="I117" i="4"/>
  <c r="J117" i="4" s="1"/>
  <c r="H117" i="4"/>
  <c r="AF116" i="4"/>
  <c r="AE116" i="4"/>
  <c r="Z116" i="4"/>
  <c r="S116" i="4"/>
  <c r="T116" i="4" s="1"/>
  <c r="P116" i="4"/>
  <c r="N116" i="4"/>
  <c r="I116" i="4"/>
  <c r="U116" i="4" s="1"/>
  <c r="V116" i="4" s="1"/>
  <c r="H116" i="4"/>
  <c r="AF115" i="4"/>
  <c r="AE115" i="4"/>
  <c r="Z115" i="4"/>
  <c r="S115" i="4"/>
  <c r="T115" i="4" s="1"/>
  <c r="P115" i="4"/>
  <c r="N115" i="4"/>
  <c r="I115" i="4"/>
  <c r="U115" i="4" s="1"/>
  <c r="V115" i="4" s="1"/>
  <c r="H115" i="4"/>
  <c r="AF114" i="4"/>
  <c r="AE114" i="4"/>
  <c r="Z114" i="4"/>
  <c r="S114" i="4"/>
  <c r="T114" i="4" s="1"/>
  <c r="P114" i="4"/>
  <c r="N114" i="4"/>
  <c r="I114" i="4"/>
  <c r="J114" i="4" s="1"/>
  <c r="H114" i="4"/>
  <c r="AF113" i="4"/>
  <c r="AE113" i="4"/>
  <c r="Z113" i="4"/>
  <c r="S113" i="4"/>
  <c r="T113" i="4" s="1"/>
  <c r="P113" i="4"/>
  <c r="N113" i="4"/>
  <c r="I113" i="4"/>
  <c r="J113" i="4" s="1"/>
  <c r="H113" i="4"/>
  <c r="AF112" i="4"/>
  <c r="AE112" i="4"/>
  <c r="Z112" i="4"/>
  <c r="S112" i="4"/>
  <c r="T112" i="4" s="1"/>
  <c r="P112" i="4"/>
  <c r="N112" i="4"/>
  <c r="I112" i="4"/>
  <c r="U112" i="4" s="1"/>
  <c r="V112" i="4" s="1"/>
  <c r="H112" i="4"/>
  <c r="AF111" i="4"/>
  <c r="AE111" i="4"/>
  <c r="Z111" i="4"/>
  <c r="S111" i="4"/>
  <c r="T111" i="4" s="1"/>
  <c r="P111" i="4"/>
  <c r="N111" i="4"/>
  <c r="I111" i="4"/>
  <c r="U111" i="4" s="1"/>
  <c r="V111" i="4" s="1"/>
  <c r="H111" i="4"/>
  <c r="AF110" i="4"/>
  <c r="AE110" i="4"/>
  <c r="Z110" i="4"/>
  <c r="S110" i="4"/>
  <c r="T110" i="4" s="1"/>
  <c r="P110" i="4"/>
  <c r="N110" i="4"/>
  <c r="I110" i="4"/>
  <c r="J110" i="4" s="1"/>
  <c r="H110" i="4"/>
  <c r="AF109" i="4"/>
  <c r="AE109" i="4"/>
  <c r="Z109" i="4"/>
  <c r="S109" i="4"/>
  <c r="T109" i="4" s="1"/>
  <c r="P109" i="4"/>
  <c r="N109" i="4"/>
  <c r="I109" i="4"/>
  <c r="J109" i="4" s="1"/>
  <c r="H109" i="4"/>
  <c r="AF108" i="4"/>
  <c r="AE108" i="4"/>
  <c r="Z108" i="4"/>
  <c r="S108" i="4"/>
  <c r="T108" i="4" s="1"/>
  <c r="P108" i="4"/>
  <c r="N108" i="4"/>
  <c r="I108" i="4"/>
  <c r="U108" i="4" s="1"/>
  <c r="V108" i="4" s="1"/>
  <c r="H108" i="4"/>
  <c r="AF107" i="4"/>
  <c r="AE107" i="4"/>
  <c r="Z107" i="4"/>
  <c r="S107" i="4"/>
  <c r="T107" i="4" s="1"/>
  <c r="P107" i="4"/>
  <c r="N107" i="4"/>
  <c r="I107" i="4"/>
  <c r="U107" i="4" s="1"/>
  <c r="V107" i="4" s="1"/>
  <c r="H107" i="4"/>
  <c r="AF106" i="4"/>
  <c r="AE106" i="4"/>
  <c r="Z106" i="4"/>
  <c r="S106" i="4"/>
  <c r="T106" i="4" s="1"/>
  <c r="P106" i="4"/>
  <c r="N106" i="4"/>
  <c r="I106" i="4"/>
  <c r="J106" i="4" s="1"/>
  <c r="H106" i="4"/>
  <c r="AF105" i="4"/>
  <c r="AE105" i="4"/>
  <c r="Z105" i="4"/>
  <c r="S105" i="4"/>
  <c r="T105" i="4" s="1"/>
  <c r="P105" i="4"/>
  <c r="N105" i="4"/>
  <c r="I105" i="4"/>
  <c r="J105" i="4" s="1"/>
  <c r="H105" i="4"/>
  <c r="AF104" i="4"/>
  <c r="AE104" i="4"/>
  <c r="U104" i="4"/>
  <c r="V104" i="4" s="1"/>
  <c r="S104" i="4"/>
  <c r="T104" i="4" s="1"/>
  <c r="P104" i="4"/>
  <c r="N104" i="4"/>
  <c r="J104" i="4"/>
  <c r="H104" i="4"/>
  <c r="AF103" i="4"/>
  <c r="AE103" i="4"/>
  <c r="Z103" i="4"/>
  <c r="S103" i="4"/>
  <c r="T103" i="4" s="1"/>
  <c r="P103" i="4"/>
  <c r="N103" i="4"/>
  <c r="I103" i="4"/>
  <c r="U103" i="4" s="1"/>
  <c r="V103" i="4" s="1"/>
  <c r="H103" i="4"/>
  <c r="AF102" i="4"/>
  <c r="AE102" i="4"/>
  <c r="Z102" i="4"/>
  <c r="S102" i="4"/>
  <c r="T102" i="4" s="1"/>
  <c r="P102" i="4"/>
  <c r="N102" i="4"/>
  <c r="I102" i="4"/>
  <c r="J102" i="4" s="1"/>
  <c r="H102" i="4"/>
  <c r="AF101" i="4"/>
  <c r="AE101" i="4"/>
  <c r="Z101" i="4"/>
  <c r="S101" i="4"/>
  <c r="T101" i="4" s="1"/>
  <c r="P101" i="4"/>
  <c r="N101" i="4"/>
  <c r="I101" i="4"/>
  <c r="J101" i="4" s="1"/>
  <c r="H101" i="4"/>
  <c r="AF100" i="4"/>
  <c r="AE100" i="4"/>
  <c r="Z100" i="4"/>
  <c r="S100" i="4"/>
  <c r="T100" i="4" s="1"/>
  <c r="P100" i="4"/>
  <c r="N100" i="4"/>
  <c r="I100" i="4"/>
  <c r="U100" i="4" s="1"/>
  <c r="V100" i="4" s="1"/>
  <c r="H100" i="4"/>
  <c r="AF99" i="4"/>
  <c r="AE99" i="4"/>
  <c r="Z99" i="4"/>
  <c r="S99" i="4"/>
  <c r="T99" i="4" s="1"/>
  <c r="P99" i="4"/>
  <c r="N99" i="4"/>
  <c r="I99" i="4"/>
  <c r="U99" i="4" s="1"/>
  <c r="V99" i="4" s="1"/>
  <c r="H99" i="4"/>
  <c r="AF98" i="4"/>
  <c r="AE98" i="4"/>
  <c r="Z98" i="4"/>
  <c r="S98" i="4"/>
  <c r="T98" i="4" s="1"/>
  <c r="P98" i="4"/>
  <c r="N98" i="4"/>
  <c r="I98" i="4"/>
  <c r="J98" i="4" s="1"/>
  <c r="H98" i="4"/>
  <c r="AF97" i="4"/>
  <c r="AE97" i="4"/>
  <c r="Z97" i="4"/>
  <c r="S97" i="4"/>
  <c r="T97" i="4" s="1"/>
  <c r="P97" i="4"/>
  <c r="N97" i="4"/>
  <c r="I97" i="4"/>
  <c r="J97" i="4" s="1"/>
  <c r="H97" i="4"/>
  <c r="AF96" i="4"/>
  <c r="AE96" i="4"/>
  <c r="Z96" i="4"/>
  <c r="S96" i="4"/>
  <c r="T96" i="4" s="1"/>
  <c r="P96" i="4"/>
  <c r="N96" i="4"/>
  <c r="I96" i="4"/>
  <c r="U96" i="4" s="1"/>
  <c r="V96" i="4" s="1"/>
  <c r="H96" i="4"/>
  <c r="AF95" i="4"/>
  <c r="AE95" i="4"/>
  <c r="Z95" i="4"/>
  <c r="S95" i="4"/>
  <c r="T95" i="4" s="1"/>
  <c r="P95" i="4"/>
  <c r="N95" i="4"/>
  <c r="I95" i="4"/>
  <c r="U95" i="4" s="1"/>
  <c r="V95" i="4" s="1"/>
  <c r="H95" i="4"/>
  <c r="AF94" i="4"/>
  <c r="AE94" i="4"/>
  <c r="Z94" i="4"/>
  <c r="S94" i="4"/>
  <c r="T94" i="4" s="1"/>
  <c r="P94" i="4"/>
  <c r="N94" i="4"/>
  <c r="I94" i="4"/>
  <c r="J94" i="4" s="1"/>
  <c r="H94" i="4"/>
  <c r="AF93" i="4"/>
  <c r="AE93" i="4"/>
  <c r="Z93" i="4"/>
  <c r="S93" i="4"/>
  <c r="T93" i="4" s="1"/>
  <c r="P93" i="4"/>
  <c r="N93" i="4"/>
  <c r="I93" i="4"/>
  <c r="J93" i="4" s="1"/>
  <c r="H93" i="4"/>
  <c r="AF92" i="4"/>
  <c r="AE92" i="4"/>
  <c r="Z92" i="4"/>
  <c r="S92" i="4"/>
  <c r="T92" i="4" s="1"/>
  <c r="P92" i="4"/>
  <c r="N92" i="4"/>
  <c r="I92" i="4"/>
  <c r="U92" i="4" s="1"/>
  <c r="V92" i="4" s="1"/>
  <c r="H92" i="4"/>
  <c r="AF91" i="4"/>
  <c r="AE91" i="4"/>
  <c r="Z91" i="4"/>
  <c r="S91" i="4"/>
  <c r="T91" i="4" s="1"/>
  <c r="P91" i="4"/>
  <c r="N91" i="4"/>
  <c r="I91" i="4"/>
  <c r="U91" i="4" s="1"/>
  <c r="V91" i="4" s="1"/>
  <c r="H91" i="4"/>
  <c r="AF90" i="4"/>
  <c r="AE90" i="4"/>
  <c r="Z90" i="4"/>
  <c r="S90" i="4"/>
  <c r="T90" i="4" s="1"/>
  <c r="P90" i="4"/>
  <c r="N90" i="4"/>
  <c r="I90" i="4"/>
  <c r="J90" i="4" s="1"/>
  <c r="H90" i="4"/>
  <c r="AF89" i="4"/>
  <c r="AE89" i="4"/>
  <c r="Z89" i="4"/>
  <c r="S89" i="4"/>
  <c r="T89" i="4" s="1"/>
  <c r="P89" i="4"/>
  <c r="N89" i="4"/>
  <c r="I89" i="4"/>
  <c r="J89" i="4" s="1"/>
  <c r="H89" i="4"/>
  <c r="AF88" i="4"/>
  <c r="AE88" i="4"/>
  <c r="Z88" i="4"/>
  <c r="S88" i="4"/>
  <c r="T88" i="4" s="1"/>
  <c r="P88" i="4"/>
  <c r="N88" i="4"/>
  <c r="I88" i="4"/>
  <c r="U88" i="4" s="1"/>
  <c r="V88" i="4" s="1"/>
  <c r="H88" i="4"/>
  <c r="AF87" i="4"/>
  <c r="AE87" i="4"/>
  <c r="Z87" i="4"/>
  <c r="S87" i="4"/>
  <c r="T87" i="4" s="1"/>
  <c r="P87" i="4"/>
  <c r="N87" i="4"/>
  <c r="I87" i="4"/>
  <c r="U87" i="4" s="1"/>
  <c r="V87" i="4" s="1"/>
  <c r="H87" i="4"/>
  <c r="AF86" i="4"/>
  <c r="AE86" i="4"/>
  <c r="Z86" i="4"/>
  <c r="S86" i="4"/>
  <c r="T86" i="4" s="1"/>
  <c r="P86" i="4"/>
  <c r="N86" i="4"/>
  <c r="I86" i="4"/>
  <c r="J86" i="4" s="1"/>
  <c r="H86" i="4"/>
  <c r="AF85" i="4"/>
  <c r="AE85" i="4"/>
  <c r="Z85" i="4"/>
  <c r="S85" i="4"/>
  <c r="T85" i="4" s="1"/>
  <c r="P85" i="4"/>
  <c r="N85" i="4"/>
  <c r="I85" i="4"/>
  <c r="J85" i="4" s="1"/>
  <c r="H85" i="4"/>
  <c r="AF84" i="4"/>
  <c r="AE84" i="4"/>
  <c r="Z84" i="4"/>
  <c r="S84" i="4"/>
  <c r="T84" i="4" s="1"/>
  <c r="P84" i="4"/>
  <c r="N84" i="4"/>
  <c r="I84" i="4"/>
  <c r="U84" i="4" s="1"/>
  <c r="V84" i="4" s="1"/>
  <c r="H84" i="4"/>
  <c r="AF83" i="4"/>
  <c r="AE83" i="4"/>
  <c r="Z83" i="4"/>
  <c r="S83" i="4"/>
  <c r="T83" i="4" s="1"/>
  <c r="P83" i="4"/>
  <c r="N83" i="4"/>
  <c r="I83" i="4"/>
  <c r="U83" i="4" s="1"/>
  <c r="V83" i="4" s="1"/>
  <c r="H83" i="4"/>
  <c r="AF82" i="4"/>
  <c r="AE82" i="4"/>
  <c r="Z82" i="4"/>
  <c r="S82" i="4"/>
  <c r="T82" i="4" s="1"/>
  <c r="P82" i="4"/>
  <c r="N82" i="4"/>
  <c r="I82" i="4"/>
  <c r="J82" i="4" s="1"/>
  <c r="H82" i="4"/>
  <c r="AF81" i="4"/>
  <c r="AE81" i="4"/>
  <c r="Z81" i="4"/>
  <c r="S81" i="4"/>
  <c r="T81" i="4" s="1"/>
  <c r="P81" i="4"/>
  <c r="N81" i="4"/>
  <c r="I81" i="4"/>
  <c r="J81" i="4" s="1"/>
  <c r="H81" i="4"/>
  <c r="AF80" i="4"/>
  <c r="AE80" i="4"/>
  <c r="Z80" i="4"/>
  <c r="S80" i="4"/>
  <c r="T80" i="4" s="1"/>
  <c r="P80" i="4"/>
  <c r="N80" i="4"/>
  <c r="I80" i="4"/>
  <c r="U80" i="4" s="1"/>
  <c r="V80" i="4" s="1"/>
  <c r="H80" i="4"/>
  <c r="AF79" i="4"/>
  <c r="AE79" i="4"/>
  <c r="Z79" i="4"/>
  <c r="S79" i="4"/>
  <c r="T79" i="4" s="1"/>
  <c r="P79" i="4"/>
  <c r="N79" i="4"/>
  <c r="I79" i="4"/>
  <c r="U79" i="4" s="1"/>
  <c r="V79" i="4" s="1"/>
  <c r="H79" i="4"/>
  <c r="AF78" i="4"/>
  <c r="AE78" i="4"/>
  <c r="Z78" i="4"/>
  <c r="S78" i="4"/>
  <c r="T78" i="4" s="1"/>
  <c r="P78" i="4"/>
  <c r="N78" i="4"/>
  <c r="I78" i="4"/>
  <c r="H78" i="4"/>
  <c r="AF77" i="4"/>
  <c r="AE77" i="4"/>
  <c r="Z77" i="4"/>
  <c r="S77" i="4"/>
  <c r="T77" i="4" s="1"/>
  <c r="P77" i="4"/>
  <c r="N77" i="4"/>
  <c r="I77" i="4"/>
  <c r="J77" i="4" s="1"/>
  <c r="H77" i="4"/>
  <c r="AF76" i="4"/>
  <c r="AE76" i="4"/>
  <c r="Z76" i="4"/>
  <c r="S76" i="4"/>
  <c r="T76" i="4" s="1"/>
  <c r="P76" i="4"/>
  <c r="N76" i="4"/>
  <c r="I76" i="4"/>
  <c r="U76" i="4" s="1"/>
  <c r="V76" i="4" s="1"/>
  <c r="H76" i="4"/>
  <c r="AF75" i="4"/>
  <c r="AE75" i="4"/>
  <c r="Z75" i="4"/>
  <c r="S75" i="4"/>
  <c r="T75" i="4" s="1"/>
  <c r="P75" i="4"/>
  <c r="N75" i="4"/>
  <c r="I75" i="4"/>
  <c r="U75" i="4" s="1"/>
  <c r="V75" i="4" s="1"/>
  <c r="H75" i="4"/>
  <c r="AF74" i="4"/>
  <c r="AE74" i="4"/>
  <c r="Z74" i="4"/>
  <c r="S74" i="4"/>
  <c r="T74" i="4" s="1"/>
  <c r="P74" i="4"/>
  <c r="N74" i="4"/>
  <c r="I74" i="4"/>
  <c r="U74" i="4" s="1"/>
  <c r="V74" i="4" s="1"/>
  <c r="H74" i="4"/>
  <c r="AF73" i="4"/>
  <c r="AE73" i="4"/>
  <c r="Z73" i="4"/>
  <c r="S73" i="4"/>
  <c r="T73" i="4" s="1"/>
  <c r="P73" i="4"/>
  <c r="N73" i="4"/>
  <c r="I73" i="4"/>
  <c r="J73" i="4" s="1"/>
  <c r="H73" i="4"/>
  <c r="AF72" i="4"/>
  <c r="AE72" i="4"/>
  <c r="Z72" i="4"/>
  <c r="S72" i="4"/>
  <c r="T72" i="4" s="1"/>
  <c r="P72" i="4"/>
  <c r="N72" i="4"/>
  <c r="I72" i="4"/>
  <c r="U72" i="4" s="1"/>
  <c r="V72" i="4" s="1"/>
  <c r="H72" i="4"/>
  <c r="AF71" i="4"/>
  <c r="AE71" i="4"/>
  <c r="Z71" i="4"/>
  <c r="S71" i="4"/>
  <c r="T71" i="4" s="1"/>
  <c r="P71" i="4"/>
  <c r="N71" i="4"/>
  <c r="I71" i="4"/>
  <c r="H71" i="4"/>
  <c r="AF70" i="4"/>
  <c r="AE70" i="4"/>
  <c r="Z70" i="4"/>
  <c r="S70" i="4"/>
  <c r="T70" i="4" s="1"/>
  <c r="P70" i="4"/>
  <c r="N70" i="4"/>
  <c r="I70" i="4"/>
  <c r="H70" i="4"/>
  <c r="AF69" i="4"/>
  <c r="AE69" i="4"/>
  <c r="Z69" i="4"/>
  <c r="S69" i="4"/>
  <c r="T69" i="4" s="1"/>
  <c r="P69" i="4"/>
  <c r="N69" i="4"/>
  <c r="I69" i="4"/>
  <c r="J69" i="4" s="1"/>
  <c r="H69" i="4"/>
  <c r="AF68" i="4"/>
  <c r="AE68" i="4"/>
  <c r="Z68" i="4"/>
  <c r="S68" i="4"/>
  <c r="T68" i="4" s="1"/>
  <c r="P68" i="4"/>
  <c r="N68" i="4"/>
  <c r="I68" i="4"/>
  <c r="U68" i="4" s="1"/>
  <c r="V68" i="4" s="1"/>
  <c r="H68" i="4"/>
  <c r="AF67" i="4"/>
  <c r="AE67" i="4"/>
  <c r="Z67" i="4"/>
  <c r="S67" i="4"/>
  <c r="T67" i="4" s="1"/>
  <c r="P67" i="4"/>
  <c r="N67" i="4"/>
  <c r="I67" i="4"/>
  <c r="U67" i="4" s="1"/>
  <c r="V67" i="4" s="1"/>
  <c r="H67" i="4"/>
  <c r="AF66" i="4"/>
  <c r="AE66" i="4"/>
  <c r="Z66" i="4"/>
  <c r="S66" i="4"/>
  <c r="T66" i="4" s="1"/>
  <c r="P66" i="4"/>
  <c r="N66" i="4"/>
  <c r="I66" i="4"/>
  <c r="J66" i="4" s="1"/>
  <c r="H66" i="4"/>
  <c r="AF65" i="4"/>
  <c r="AE65" i="4"/>
  <c r="Z65" i="4"/>
  <c r="S65" i="4"/>
  <c r="T65" i="4" s="1"/>
  <c r="P65" i="4"/>
  <c r="N65" i="4"/>
  <c r="I65" i="4"/>
  <c r="J65" i="4" s="1"/>
  <c r="H65" i="4"/>
  <c r="AF64" i="4"/>
  <c r="AE64" i="4"/>
  <c r="Z64" i="4"/>
  <c r="S64" i="4"/>
  <c r="T64" i="4" s="1"/>
  <c r="P64" i="4"/>
  <c r="N64" i="4"/>
  <c r="I64" i="4"/>
  <c r="U64" i="4" s="1"/>
  <c r="V64" i="4" s="1"/>
  <c r="H64" i="4"/>
  <c r="AF63" i="4"/>
  <c r="AE63" i="4"/>
  <c r="Z63" i="4"/>
  <c r="S63" i="4"/>
  <c r="T63" i="4" s="1"/>
  <c r="P63" i="4"/>
  <c r="N63" i="4"/>
  <c r="I63" i="4"/>
  <c r="U63" i="4" s="1"/>
  <c r="V63" i="4" s="1"/>
  <c r="H63" i="4"/>
  <c r="AF62" i="4"/>
  <c r="AE62" i="4"/>
  <c r="Z62" i="4"/>
  <c r="S62" i="4"/>
  <c r="T62" i="4" s="1"/>
  <c r="P62" i="4"/>
  <c r="N62" i="4"/>
  <c r="I62" i="4"/>
  <c r="J62" i="4" s="1"/>
  <c r="H62" i="4"/>
  <c r="AF61" i="4"/>
  <c r="AE61" i="4"/>
  <c r="Z61" i="4"/>
  <c r="S61" i="4"/>
  <c r="T61" i="4" s="1"/>
  <c r="P61" i="4"/>
  <c r="N61" i="4"/>
  <c r="I61" i="4"/>
  <c r="J61" i="4" s="1"/>
  <c r="H61" i="4"/>
  <c r="AF60" i="4"/>
  <c r="AE60" i="4"/>
  <c r="Z60" i="4"/>
  <c r="S60" i="4"/>
  <c r="T60" i="4" s="1"/>
  <c r="P60" i="4"/>
  <c r="N60" i="4"/>
  <c r="I60" i="4"/>
  <c r="U60" i="4" s="1"/>
  <c r="V60" i="4" s="1"/>
  <c r="H60" i="4"/>
  <c r="AF59" i="4"/>
  <c r="AE59" i="4"/>
  <c r="Z59" i="4"/>
  <c r="U59" i="4"/>
  <c r="V59" i="4" s="1"/>
  <c r="S59" i="4"/>
  <c r="T59" i="4" s="1"/>
  <c r="P59" i="4"/>
  <c r="N59" i="4"/>
  <c r="J59" i="4"/>
  <c r="H59" i="4"/>
  <c r="AF58" i="4"/>
  <c r="AE58" i="4"/>
  <c r="Z58" i="4"/>
  <c r="U58" i="4"/>
  <c r="V58" i="4" s="1"/>
  <c r="S58" i="4"/>
  <c r="T58" i="4" s="1"/>
  <c r="P58" i="4"/>
  <c r="N58" i="4"/>
  <c r="J58" i="4"/>
  <c r="H58" i="4"/>
  <c r="AF57" i="4"/>
  <c r="AE57" i="4"/>
  <c r="Z57" i="4"/>
  <c r="U57" i="4"/>
  <c r="V57" i="4" s="1"/>
  <c r="S57" i="4"/>
  <c r="T57" i="4" s="1"/>
  <c r="P57" i="4"/>
  <c r="N57" i="4"/>
  <c r="J57" i="4"/>
  <c r="H57" i="4"/>
  <c r="AF56" i="4"/>
  <c r="AE56" i="4"/>
  <c r="Z56" i="4"/>
  <c r="U56" i="4"/>
  <c r="V56" i="4" s="1"/>
  <c r="S56" i="4"/>
  <c r="T56" i="4" s="1"/>
  <c r="P56" i="4"/>
  <c r="N56" i="4"/>
  <c r="J56" i="4"/>
  <c r="H56" i="4"/>
  <c r="AF55" i="4"/>
  <c r="AE55" i="4"/>
  <c r="Z55" i="4"/>
  <c r="U55" i="4"/>
  <c r="V55" i="4" s="1"/>
  <c r="S55" i="4"/>
  <c r="T55" i="4" s="1"/>
  <c r="P55" i="4"/>
  <c r="N55" i="4"/>
  <c r="J55" i="4"/>
  <c r="H55" i="4"/>
  <c r="AF54" i="4"/>
  <c r="AE54" i="4"/>
  <c r="Z54" i="4"/>
  <c r="U54" i="4"/>
  <c r="V54" i="4" s="1"/>
  <c r="S54" i="4"/>
  <c r="T54" i="4" s="1"/>
  <c r="P54" i="4"/>
  <c r="N54" i="4"/>
  <c r="J54" i="4"/>
  <c r="H54" i="4"/>
  <c r="AF53" i="4"/>
  <c r="AE53" i="4"/>
  <c r="Z53" i="4"/>
  <c r="U53" i="4"/>
  <c r="V53" i="4" s="1"/>
  <c r="S53" i="4"/>
  <c r="T53" i="4" s="1"/>
  <c r="P53" i="4"/>
  <c r="N53" i="4"/>
  <c r="J53" i="4"/>
  <c r="H53" i="4"/>
  <c r="AF52" i="4"/>
  <c r="AE52" i="4"/>
  <c r="Z52" i="4"/>
  <c r="U52" i="4"/>
  <c r="V52" i="4" s="1"/>
  <c r="S52" i="4"/>
  <c r="T52" i="4" s="1"/>
  <c r="P52" i="4"/>
  <c r="N52" i="4"/>
  <c r="J52" i="4"/>
  <c r="H52" i="4"/>
  <c r="AF51" i="4"/>
  <c r="AE51" i="4"/>
  <c r="Z51" i="4"/>
  <c r="U51" i="4"/>
  <c r="V51" i="4" s="1"/>
  <c r="S51" i="4"/>
  <c r="T51" i="4" s="1"/>
  <c r="P51" i="4"/>
  <c r="N51" i="4"/>
  <c r="J51" i="4"/>
  <c r="H51" i="4"/>
  <c r="AF50" i="4"/>
  <c r="AE50" i="4"/>
  <c r="Z50" i="4"/>
  <c r="U50" i="4"/>
  <c r="V50" i="4" s="1"/>
  <c r="S50" i="4"/>
  <c r="T50" i="4" s="1"/>
  <c r="P50" i="4"/>
  <c r="N50" i="4"/>
  <c r="J50" i="4"/>
  <c r="H50" i="4"/>
  <c r="AF49" i="4"/>
  <c r="AE49" i="4"/>
  <c r="Z49" i="4"/>
  <c r="U49" i="4"/>
  <c r="V49" i="4" s="1"/>
  <c r="S49" i="4"/>
  <c r="T49" i="4" s="1"/>
  <c r="P49" i="4"/>
  <c r="N49" i="4"/>
  <c r="J49" i="4"/>
  <c r="H49" i="4"/>
  <c r="AF48" i="4"/>
  <c r="AE48" i="4"/>
  <c r="Z48" i="4"/>
  <c r="U48" i="4"/>
  <c r="V48" i="4" s="1"/>
  <c r="S48" i="4"/>
  <c r="T48" i="4" s="1"/>
  <c r="P48" i="4"/>
  <c r="N48" i="4"/>
  <c r="J48" i="4"/>
  <c r="H48" i="4"/>
  <c r="AF47" i="4"/>
  <c r="AE47" i="4"/>
  <c r="Z47" i="4"/>
  <c r="U47" i="4"/>
  <c r="V47" i="4" s="1"/>
  <c r="S47" i="4"/>
  <c r="T47" i="4" s="1"/>
  <c r="P47" i="4"/>
  <c r="N47" i="4"/>
  <c r="J47" i="4"/>
  <c r="H47" i="4"/>
  <c r="AF46" i="4"/>
  <c r="AE46" i="4"/>
  <c r="Z46" i="4"/>
  <c r="U46" i="4"/>
  <c r="V46" i="4" s="1"/>
  <c r="S46" i="4"/>
  <c r="T46" i="4" s="1"/>
  <c r="P46" i="4"/>
  <c r="N46" i="4"/>
  <c r="J46" i="4"/>
  <c r="H46" i="4"/>
  <c r="AF45" i="4"/>
  <c r="AE45" i="4"/>
  <c r="Z45" i="4"/>
  <c r="U45" i="4"/>
  <c r="V45" i="4" s="1"/>
  <c r="S45" i="4"/>
  <c r="T45" i="4" s="1"/>
  <c r="P45" i="4"/>
  <c r="N45" i="4"/>
  <c r="J45" i="4"/>
  <c r="H45" i="4"/>
  <c r="AF44" i="4"/>
  <c r="Z44" i="4"/>
  <c r="U44" i="4"/>
  <c r="V44" i="4" s="1"/>
  <c r="P44" i="4"/>
  <c r="N44" i="4"/>
  <c r="J44" i="4"/>
  <c r="F44" i="4"/>
  <c r="S44" i="4" s="1"/>
  <c r="T44" i="4" s="1"/>
  <c r="AF43" i="4"/>
  <c r="AE43" i="4"/>
  <c r="Z43" i="4"/>
  <c r="U43" i="4"/>
  <c r="V43" i="4" s="1"/>
  <c r="S43" i="4"/>
  <c r="T43" i="4" s="1"/>
  <c r="P43" i="4"/>
  <c r="N43" i="4"/>
  <c r="J43" i="4"/>
  <c r="H43" i="4"/>
  <c r="AF42" i="4"/>
  <c r="AE42" i="4"/>
  <c r="Z42" i="4"/>
  <c r="U42" i="4"/>
  <c r="V42" i="4" s="1"/>
  <c r="S42" i="4"/>
  <c r="T42" i="4" s="1"/>
  <c r="P42" i="4"/>
  <c r="N42" i="4"/>
  <c r="J42" i="4"/>
  <c r="H42" i="4"/>
  <c r="AF41" i="4"/>
  <c r="AE41" i="4"/>
  <c r="Z41" i="4"/>
  <c r="U41" i="4"/>
  <c r="V41" i="4" s="1"/>
  <c r="S41" i="4"/>
  <c r="T41" i="4" s="1"/>
  <c r="P41" i="4"/>
  <c r="N41" i="4"/>
  <c r="J41" i="4"/>
  <c r="H41" i="4"/>
  <c r="AF40" i="4"/>
  <c r="AE40" i="4"/>
  <c r="Z40" i="4"/>
  <c r="U40" i="4"/>
  <c r="V40" i="4" s="1"/>
  <c r="S40" i="4"/>
  <c r="T40" i="4" s="1"/>
  <c r="P40" i="4"/>
  <c r="N40" i="4"/>
  <c r="J40" i="4"/>
  <c r="H40" i="4"/>
  <c r="AF39" i="4"/>
  <c r="AE39" i="4"/>
  <c r="Z39" i="4"/>
  <c r="U39" i="4"/>
  <c r="V39" i="4" s="1"/>
  <c r="S39" i="4"/>
  <c r="T39" i="4" s="1"/>
  <c r="P39" i="4"/>
  <c r="N39" i="4"/>
  <c r="J39" i="4"/>
  <c r="H39" i="4"/>
  <c r="AF38" i="4"/>
  <c r="AE38" i="4"/>
  <c r="Z38" i="4"/>
  <c r="U38" i="4"/>
  <c r="V38" i="4" s="1"/>
  <c r="S38" i="4"/>
  <c r="T38" i="4" s="1"/>
  <c r="P38" i="4"/>
  <c r="N38" i="4"/>
  <c r="J38" i="4"/>
  <c r="H38" i="4"/>
  <c r="AF37" i="4"/>
  <c r="AE37" i="4"/>
  <c r="Z37" i="4"/>
  <c r="U37" i="4"/>
  <c r="V37" i="4" s="1"/>
  <c r="S37" i="4"/>
  <c r="T37" i="4" s="1"/>
  <c r="P37" i="4"/>
  <c r="N37" i="4"/>
  <c r="J37" i="4"/>
  <c r="H37" i="4"/>
  <c r="AF36" i="4"/>
  <c r="AE36" i="4"/>
  <c r="Z36" i="4"/>
  <c r="U36" i="4"/>
  <c r="V36" i="4" s="1"/>
  <c r="S36" i="4"/>
  <c r="T36" i="4" s="1"/>
  <c r="P36" i="4"/>
  <c r="N36" i="4"/>
  <c r="J36" i="4"/>
  <c r="H36" i="4"/>
  <c r="AF35" i="4"/>
  <c r="AE35" i="4"/>
  <c r="Z35" i="4"/>
  <c r="U35" i="4"/>
  <c r="V35" i="4" s="1"/>
  <c r="S35" i="4"/>
  <c r="T35" i="4" s="1"/>
  <c r="P35" i="4"/>
  <c r="N35" i="4"/>
  <c r="J35" i="4"/>
  <c r="H35" i="4"/>
  <c r="AF34" i="4"/>
  <c r="AE34" i="4"/>
  <c r="Z34" i="4"/>
  <c r="U34" i="4"/>
  <c r="V34" i="4" s="1"/>
  <c r="S34" i="4"/>
  <c r="T34" i="4" s="1"/>
  <c r="P34" i="4"/>
  <c r="N34" i="4"/>
  <c r="J34" i="4"/>
  <c r="H34" i="4"/>
  <c r="AF33" i="4"/>
  <c r="AE33" i="4"/>
  <c r="Z33" i="4"/>
  <c r="U33" i="4"/>
  <c r="V33" i="4" s="1"/>
  <c r="S33" i="4"/>
  <c r="T33" i="4" s="1"/>
  <c r="P33" i="4"/>
  <c r="N33" i="4"/>
  <c r="J33" i="4"/>
  <c r="H33" i="4"/>
  <c r="AF32" i="4"/>
  <c r="AE32" i="4"/>
  <c r="Z32" i="4"/>
  <c r="U32" i="4"/>
  <c r="V32" i="4" s="1"/>
  <c r="S32" i="4"/>
  <c r="T32" i="4" s="1"/>
  <c r="P32" i="4"/>
  <c r="N32" i="4"/>
  <c r="J32" i="4"/>
  <c r="H32" i="4"/>
  <c r="AF31" i="4"/>
  <c r="AE31" i="4"/>
  <c r="Z31" i="4"/>
  <c r="U31" i="4"/>
  <c r="V31" i="4" s="1"/>
  <c r="S31" i="4"/>
  <c r="T31" i="4" s="1"/>
  <c r="P31" i="4"/>
  <c r="N31" i="4"/>
  <c r="J31" i="4"/>
  <c r="H31" i="4"/>
  <c r="AF30" i="4"/>
  <c r="AE30" i="4"/>
  <c r="Z30" i="4"/>
  <c r="U30" i="4"/>
  <c r="V30" i="4" s="1"/>
  <c r="S30" i="4"/>
  <c r="T30" i="4" s="1"/>
  <c r="P30" i="4"/>
  <c r="N30" i="4"/>
  <c r="J30" i="4"/>
  <c r="H30" i="4"/>
  <c r="AF29" i="4"/>
  <c r="AE29" i="4"/>
  <c r="Z29" i="4"/>
  <c r="U29" i="4"/>
  <c r="V29" i="4" s="1"/>
  <c r="S29" i="4"/>
  <c r="T29" i="4" s="1"/>
  <c r="P29" i="4"/>
  <c r="N29" i="4"/>
  <c r="J29" i="4"/>
  <c r="H29" i="4"/>
  <c r="AF28" i="4"/>
  <c r="AE28" i="4"/>
  <c r="Z28" i="4"/>
  <c r="U28" i="4"/>
  <c r="V28" i="4" s="1"/>
  <c r="S28" i="4"/>
  <c r="T28" i="4" s="1"/>
  <c r="P28" i="4"/>
  <c r="N28" i="4"/>
  <c r="J28" i="4"/>
  <c r="H28" i="4"/>
  <c r="AF27" i="4"/>
  <c r="AE27" i="4"/>
  <c r="Z27" i="4"/>
  <c r="U27" i="4"/>
  <c r="V27" i="4" s="1"/>
  <c r="S27" i="4"/>
  <c r="T27" i="4" s="1"/>
  <c r="P27" i="4"/>
  <c r="N27" i="4"/>
  <c r="J27" i="4"/>
  <c r="H27" i="4"/>
  <c r="AF26" i="4"/>
  <c r="AE26" i="4"/>
  <c r="Z26" i="4"/>
  <c r="U26" i="4"/>
  <c r="V26" i="4" s="1"/>
  <c r="S26" i="4"/>
  <c r="T26" i="4" s="1"/>
  <c r="P26" i="4"/>
  <c r="N26" i="4"/>
  <c r="J26" i="4"/>
  <c r="H26" i="4"/>
  <c r="AF25" i="4"/>
  <c r="AE25" i="4"/>
  <c r="Z25" i="4"/>
  <c r="U25" i="4"/>
  <c r="V25" i="4" s="1"/>
  <c r="S25" i="4"/>
  <c r="T25" i="4" s="1"/>
  <c r="P25" i="4"/>
  <c r="N25" i="4"/>
  <c r="J25" i="4"/>
  <c r="H25" i="4"/>
  <c r="AF24" i="4"/>
  <c r="AE24" i="4"/>
  <c r="Z24" i="4"/>
  <c r="U24" i="4"/>
  <c r="V24" i="4" s="1"/>
  <c r="S24" i="4"/>
  <c r="T24" i="4" s="1"/>
  <c r="P24" i="4"/>
  <c r="N24" i="4"/>
  <c r="J24" i="4"/>
  <c r="H24" i="4"/>
  <c r="AF23" i="4"/>
  <c r="AE23" i="4"/>
  <c r="Z23" i="4"/>
  <c r="U23" i="4"/>
  <c r="V23" i="4" s="1"/>
  <c r="S23" i="4"/>
  <c r="T23" i="4" s="1"/>
  <c r="P23" i="4"/>
  <c r="N23" i="4"/>
  <c r="J23" i="4"/>
  <c r="H23" i="4"/>
  <c r="AF22" i="4"/>
  <c r="AE22" i="4"/>
  <c r="Z22" i="4"/>
  <c r="U22" i="4"/>
  <c r="V22" i="4" s="1"/>
  <c r="S22" i="4"/>
  <c r="T22" i="4" s="1"/>
  <c r="P22" i="4"/>
  <c r="N22" i="4"/>
  <c r="J22" i="4"/>
  <c r="H22" i="4"/>
  <c r="AF21" i="4"/>
  <c r="AE21" i="4"/>
  <c r="Z21" i="4"/>
  <c r="U21" i="4"/>
  <c r="V21" i="4" s="1"/>
  <c r="S21" i="4"/>
  <c r="T21" i="4" s="1"/>
  <c r="P21" i="4"/>
  <c r="N21" i="4"/>
  <c r="J21" i="4"/>
  <c r="H21" i="4"/>
  <c r="AF20" i="4"/>
  <c r="AE20" i="4"/>
  <c r="Z20" i="4"/>
  <c r="U20" i="4"/>
  <c r="V20" i="4" s="1"/>
  <c r="S20" i="4"/>
  <c r="T20" i="4" s="1"/>
  <c r="P20" i="4"/>
  <c r="N20" i="4"/>
  <c r="J20" i="4"/>
  <c r="H20" i="4"/>
  <c r="AF19" i="4"/>
  <c r="AE19" i="4"/>
  <c r="Z19" i="4"/>
  <c r="U19" i="4"/>
  <c r="V19" i="4" s="1"/>
  <c r="S19" i="4"/>
  <c r="T19" i="4" s="1"/>
  <c r="P19" i="4"/>
  <c r="N19" i="4"/>
  <c r="J19" i="4"/>
  <c r="H19" i="4"/>
  <c r="AF18" i="4"/>
  <c r="AE18" i="4"/>
  <c r="Z18" i="4"/>
  <c r="U18" i="4"/>
  <c r="V18" i="4" s="1"/>
  <c r="S18" i="4"/>
  <c r="T18" i="4" s="1"/>
  <c r="P18" i="4"/>
  <c r="N18" i="4"/>
  <c r="J18" i="4"/>
  <c r="H18" i="4"/>
  <c r="AF17" i="4"/>
  <c r="AE17" i="4"/>
  <c r="Z17" i="4"/>
  <c r="U17" i="4"/>
  <c r="V17" i="4" s="1"/>
  <c r="S17" i="4"/>
  <c r="T17" i="4" s="1"/>
  <c r="P17" i="4"/>
  <c r="N17" i="4"/>
  <c r="J17" i="4"/>
  <c r="H17" i="4"/>
  <c r="AF16" i="4"/>
  <c r="AE16" i="4"/>
  <c r="Z16" i="4"/>
  <c r="U16" i="4"/>
  <c r="V16" i="4" s="1"/>
  <c r="S16" i="4"/>
  <c r="T16" i="4" s="1"/>
  <c r="P16" i="4"/>
  <c r="N16" i="4"/>
  <c r="J16" i="4"/>
  <c r="H16" i="4"/>
  <c r="AF15" i="4"/>
  <c r="AE15" i="4"/>
  <c r="Z15" i="4"/>
  <c r="U15" i="4"/>
  <c r="V15" i="4" s="1"/>
  <c r="S15" i="4"/>
  <c r="T15" i="4" s="1"/>
  <c r="P15" i="4"/>
  <c r="N15" i="4"/>
  <c r="J15" i="4"/>
  <c r="H15" i="4"/>
  <c r="AF14" i="4"/>
  <c r="AE14" i="4"/>
  <c r="Z14" i="4"/>
  <c r="U14" i="4"/>
  <c r="V14" i="4" s="1"/>
  <c r="S14" i="4"/>
  <c r="T14" i="4" s="1"/>
  <c r="P14" i="4"/>
  <c r="N14" i="4"/>
  <c r="J14" i="4"/>
  <c r="H14" i="4"/>
  <c r="AF13" i="4"/>
  <c r="AE13" i="4"/>
  <c r="Z13" i="4"/>
  <c r="U13" i="4"/>
  <c r="V13" i="4" s="1"/>
  <c r="S13" i="4"/>
  <c r="T13" i="4" s="1"/>
  <c r="P13" i="4"/>
  <c r="N13" i="4"/>
  <c r="J13" i="4"/>
  <c r="H13" i="4"/>
  <c r="AF12" i="4"/>
  <c r="AE12" i="4"/>
  <c r="Z12" i="4"/>
  <c r="U12" i="4"/>
  <c r="V12" i="4" s="1"/>
  <c r="S12" i="4"/>
  <c r="T12" i="4" s="1"/>
  <c r="P12" i="4"/>
  <c r="N12" i="4"/>
  <c r="J12" i="4"/>
  <c r="H12" i="4"/>
  <c r="AF11" i="4"/>
  <c r="AE11" i="4"/>
  <c r="Z11" i="4"/>
  <c r="U11" i="4"/>
  <c r="V11" i="4" s="1"/>
  <c r="S11" i="4"/>
  <c r="T11" i="4" s="1"/>
  <c r="P11" i="4"/>
  <c r="N11" i="4"/>
  <c r="J11" i="4"/>
  <c r="H11" i="4"/>
  <c r="AF10" i="4"/>
  <c r="AE10" i="4"/>
  <c r="Z10" i="4"/>
  <c r="U10" i="4"/>
  <c r="V10" i="4" s="1"/>
  <c r="S10" i="4"/>
  <c r="T10" i="4" s="1"/>
  <c r="P10" i="4"/>
  <c r="N10" i="4"/>
  <c r="J10" i="4"/>
  <c r="H10" i="4"/>
  <c r="AF9" i="4"/>
  <c r="AE9" i="4"/>
  <c r="Z9" i="4"/>
  <c r="U9" i="4"/>
  <c r="V9" i="4" s="1"/>
  <c r="S9" i="4"/>
  <c r="T9" i="4" s="1"/>
  <c r="P9" i="4"/>
  <c r="N9" i="4"/>
  <c r="J9" i="4"/>
  <c r="H9" i="4"/>
  <c r="AF8" i="4"/>
  <c r="AE8" i="4"/>
  <c r="Z8" i="4"/>
  <c r="U8" i="4"/>
  <c r="V8" i="4" s="1"/>
  <c r="S8" i="4"/>
  <c r="T8" i="4" s="1"/>
  <c r="P8" i="4"/>
  <c r="N8" i="4"/>
  <c r="J8" i="4"/>
  <c r="H8" i="4"/>
  <c r="AF7" i="4"/>
  <c r="AE7" i="4"/>
  <c r="Z7" i="4"/>
  <c r="U7" i="4"/>
  <c r="V7" i="4" s="1"/>
  <c r="S7" i="4"/>
  <c r="T7" i="4" s="1"/>
  <c r="P7" i="4"/>
  <c r="N7" i="4"/>
  <c r="J7" i="4"/>
  <c r="H7" i="4"/>
  <c r="AF6" i="4"/>
  <c r="Z6" i="4"/>
  <c r="U6" i="4"/>
  <c r="V6" i="4" s="1"/>
  <c r="P6" i="4"/>
  <c r="N6" i="4"/>
  <c r="J6" i="4"/>
  <c r="F6" i="4"/>
  <c r="S6" i="4" s="1"/>
  <c r="T6" i="4" s="1"/>
  <c r="AF5" i="4"/>
  <c r="AE5" i="4"/>
  <c r="Z5" i="4"/>
  <c r="U5" i="4"/>
  <c r="V5" i="4" s="1"/>
  <c r="S5" i="4"/>
  <c r="T5" i="4" s="1"/>
  <c r="P5" i="4"/>
  <c r="N5" i="4"/>
  <c r="J5" i="4"/>
  <c r="H5" i="4"/>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5" i="2"/>
  <c r="I245" i="2"/>
  <c r="R155" i="4" l="1"/>
  <c r="K149" i="4"/>
  <c r="Q166" i="4"/>
  <c r="AB212" i="4"/>
  <c r="Z272" i="4"/>
  <c r="L34" i="4"/>
  <c r="X34" i="4"/>
  <c r="L134" i="4"/>
  <c r="L142" i="4"/>
  <c r="R144" i="4"/>
  <c r="K224" i="4"/>
  <c r="Q21" i="4"/>
  <c r="R74" i="4"/>
  <c r="R75" i="4"/>
  <c r="R78" i="4"/>
  <c r="R79" i="4"/>
  <c r="R83" i="4"/>
  <c r="R84" i="4"/>
  <c r="R85" i="4"/>
  <c r="R88" i="4"/>
  <c r="R89" i="4"/>
  <c r="R97" i="4"/>
  <c r="R98" i="4"/>
  <c r="K132" i="4"/>
  <c r="K143" i="4"/>
  <c r="W143" i="4"/>
  <c r="Q213" i="4"/>
  <c r="AA242" i="4"/>
  <c r="W236" i="4"/>
  <c r="L175" i="4"/>
  <c r="K229" i="4"/>
  <c r="K16" i="4"/>
  <c r="Q19" i="4"/>
  <c r="X188" i="4"/>
  <c r="R223" i="4"/>
  <c r="K56" i="4"/>
  <c r="Q58" i="4"/>
  <c r="W60" i="4"/>
  <c r="Q194" i="4"/>
  <c r="K200" i="4"/>
  <c r="Q244" i="4"/>
  <c r="R22" i="4"/>
  <c r="R38" i="4"/>
  <c r="R42" i="4"/>
  <c r="W74" i="4"/>
  <c r="AA75" i="4"/>
  <c r="W76" i="4"/>
  <c r="K77" i="4"/>
  <c r="W79" i="4"/>
  <c r="AA83" i="4"/>
  <c r="W87" i="4"/>
  <c r="W100" i="4"/>
  <c r="K101" i="4"/>
  <c r="Q180" i="4"/>
  <c r="R181" i="4"/>
  <c r="AA181" i="4"/>
  <c r="R186" i="4"/>
  <c r="X204" i="4"/>
  <c r="R218" i="4"/>
  <c r="W29" i="4"/>
  <c r="W33" i="4"/>
  <c r="K41" i="4"/>
  <c r="W41" i="4"/>
  <c r="R160" i="4"/>
  <c r="K217" i="4"/>
  <c r="K137" i="4"/>
  <c r="Q138" i="4"/>
  <c r="W244" i="4"/>
  <c r="L10" i="4"/>
  <c r="R12" i="4"/>
  <c r="L21" i="4"/>
  <c r="K28" i="4"/>
  <c r="Q33" i="4"/>
  <c r="L43" i="4"/>
  <c r="L45" i="4"/>
  <c r="R47" i="4"/>
  <c r="AA185" i="4"/>
  <c r="K188" i="4"/>
  <c r="AA205" i="4"/>
  <c r="AA226" i="4"/>
  <c r="Q242" i="4"/>
  <c r="K244" i="4"/>
  <c r="AB9" i="4"/>
  <c r="AA25" i="4"/>
  <c r="L48" i="4"/>
  <c r="R49" i="4"/>
  <c r="Q137" i="4"/>
  <c r="AA137" i="4"/>
  <c r="Q174" i="4"/>
  <c r="K181" i="4"/>
  <c r="K197" i="4"/>
  <c r="AA214" i="4"/>
  <c r="Q226" i="4"/>
  <c r="K228" i="4"/>
  <c r="W239" i="4"/>
  <c r="K11" i="4"/>
  <c r="W11" i="4"/>
  <c r="Q17" i="4"/>
  <c r="Q20" i="4"/>
  <c r="K25" i="4"/>
  <c r="Q27" i="4"/>
  <c r="K32" i="4"/>
  <c r="W32" i="4"/>
  <c r="Q201" i="4"/>
  <c r="K206" i="4"/>
  <c r="Q217" i="4"/>
  <c r="Q222" i="4"/>
  <c r="K5" i="4"/>
  <c r="Q8" i="4"/>
  <c r="R9" i="4"/>
  <c r="Q16" i="4"/>
  <c r="L18" i="4"/>
  <c r="L19" i="4"/>
  <c r="W21" i="4"/>
  <c r="L22" i="4"/>
  <c r="Q29" i="4"/>
  <c r="K31" i="4"/>
  <c r="Q56" i="4"/>
  <c r="W58" i="4"/>
  <c r="L59" i="4"/>
  <c r="Q60" i="4"/>
  <c r="Q67" i="4"/>
  <c r="Q74" i="4"/>
  <c r="Q91" i="4"/>
  <c r="Q93" i="4"/>
  <c r="Q94" i="4"/>
  <c r="Q95" i="4"/>
  <c r="J108" i="4"/>
  <c r="L108" i="4" s="1"/>
  <c r="AA108" i="4"/>
  <c r="AA109" i="4"/>
  <c r="K110" i="4"/>
  <c r="AA111" i="4"/>
  <c r="AA112" i="4"/>
  <c r="AA113" i="4"/>
  <c r="K114" i="4"/>
  <c r="AA116" i="4"/>
  <c r="AA117" i="4"/>
  <c r="K118" i="4"/>
  <c r="AA121" i="4"/>
  <c r="K122" i="4"/>
  <c r="K125" i="4"/>
  <c r="R126" i="4"/>
  <c r="K146" i="4"/>
  <c r="R148" i="4"/>
  <c r="K150" i="4"/>
  <c r="W150" i="4"/>
  <c r="K153" i="4"/>
  <c r="W154" i="4"/>
  <c r="W162" i="4"/>
  <c r="Q164" i="4"/>
  <c r="R165" i="4"/>
  <c r="R169" i="4"/>
  <c r="W176" i="4"/>
  <c r="L178" i="4"/>
  <c r="L185" i="4"/>
  <c r="K190" i="4"/>
  <c r="R208" i="4"/>
  <c r="L210" i="4"/>
  <c r="K13" i="4"/>
  <c r="K17" i="4"/>
  <c r="Q25" i="4"/>
  <c r="K27" i="4"/>
  <c r="W27" i="4"/>
  <c r="Q35" i="4"/>
  <c r="Q37" i="4"/>
  <c r="Q41" i="4"/>
  <c r="Q44" i="4"/>
  <c r="K50" i="4"/>
  <c r="Q159" i="4"/>
  <c r="K161" i="4"/>
  <c r="Q170" i="4"/>
  <c r="K172" i="4"/>
  <c r="Q176" i="4"/>
  <c r="K177" i="4"/>
  <c r="Q178" i="4"/>
  <c r="K192" i="4"/>
  <c r="Q193" i="4"/>
  <c r="W194" i="4"/>
  <c r="K204" i="4"/>
  <c r="K226" i="4"/>
  <c r="AB233" i="4"/>
  <c r="W245" i="4"/>
  <c r="L127" i="4"/>
  <c r="R139" i="4"/>
  <c r="K145" i="4"/>
  <c r="K235" i="4"/>
  <c r="K241" i="4"/>
  <c r="R18" i="4"/>
  <c r="K29" i="4"/>
  <c r="R31" i="4"/>
  <c r="L33" i="4"/>
  <c r="Q34" i="4"/>
  <c r="K35" i="4"/>
  <c r="AA44" i="4"/>
  <c r="L126" i="4"/>
  <c r="AB126" i="4"/>
  <c r="R131" i="4"/>
  <c r="AA131" i="4"/>
  <c r="AB132" i="4"/>
  <c r="L135" i="4"/>
  <c r="R136" i="4"/>
  <c r="AB140" i="4"/>
  <c r="Q146" i="4"/>
  <c r="L147" i="4"/>
  <c r="R149" i="4"/>
  <c r="L156" i="4"/>
  <c r="R162" i="4"/>
  <c r="AB168" i="4"/>
  <c r="L174" i="4"/>
  <c r="X182" i="4"/>
  <c r="L191" i="4"/>
  <c r="X193" i="4"/>
  <c r="W202" i="4"/>
  <c r="L203" i="4"/>
  <c r="R209" i="4"/>
  <c r="W18" i="4"/>
  <c r="U89" i="4"/>
  <c r="V89" i="4" s="1"/>
  <c r="W89" i="4" s="1"/>
  <c r="Q105" i="4"/>
  <c r="Q106" i="4"/>
  <c r="R127" i="4"/>
  <c r="K134" i="4"/>
  <c r="L137" i="4"/>
  <c r="R150" i="4"/>
  <c r="AA152" i="4"/>
  <c r="R154" i="4"/>
  <c r="K158" i="4"/>
  <c r="L183" i="4"/>
  <c r="R184" i="4"/>
  <c r="K185" i="4"/>
  <c r="W185" i="4"/>
  <c r="W186" i="4"/>
  <c r="K187" i="4"/>
  <c r="L193" i="4"/>
  <c r="K195" i="4"/>
  <c r="Q196" i="4"/>
  <c r="R197" i="4"/>
  <c r="L201" i="4"/>
  <c r="K220" i="4"/>
  <c r="Q221" i="4"/>
  <c r="K227" i="4"/>
  <c r="K230" i="4"/>
  <c r="W230" i="4"/>
  <c r="K236" i="4"/>
  <c r="R237" i="4"/>
  <c r="L238" i="4"/>
  <c r="Q239" i="4"/>
  <c r="Q5" i="4"/>
  <c r="W5" i="4"/>
  <c r="K7" i="4"/>
  <c r="R19" i="4"/>
  <c r="W19" i="4"/>
  <c r="L20" i="4"/>
  <c r="AA20" i="4"/>
  <c r="Q59" i="4"/>
  <c r="R62" i="4"/>
  <c r="R64" i="4"/>
  <c r="R65" i="4"/>
  <c r="R66" i="4"/>
  <c r="R70" i="4"/>
  <c r="R72" i="4"/>
  <c r="R73" i="4"/>
  <c r="R96" i="4"/>
  <c r="L162" i="4"/>
  <c r="Q163" i="4"/>
  <c r="K165" i="4"/>
  <c r="Q167" i="4"/>
  <c r="L177" i="4"/>
  <c r="W207" i="4"/>
  <c r="W9" i="4"/>
  <c r="AA22" i="4"/>
  <c r="AA55" i="4"/>
  <c r="K61" i="4"/>
  <c r="K62" i="4"/>
  <c r="AA67" i="4"/>
  <c r="W68" i="4"/>
  <c r="K69" i="4"/>
  <c r="Q80" i="4"/>
  <c r="Q82" i="4"/>
  <c r="Q83" i="4"/>
  <c r="R99" i="4"/>
  <c r="R100" i="4"/>
  <c r="R101" i="4"/>
  <c r="R102" i="4"/>
  <c r="R103" i="4"/>
  <c r="R104" i="4"/>
  <c r="Q128" i="4"/>
  <c r="R129" i="4"/>
  <c r="L130" i="4"/>
  <c r="R134" i="4"/>
  <c r="L140" i="4"/>
  <c r="K151" i="4"/>
  <c r="K152" i="4"/>
  <c r="L157" i="4"/>
  <c r="X157" i="4"/>
  <c r="Q177" i="4"/>
  <c r="AA177" i="4"/>
  <c r="R179" i="4"/>
  <c r="Q182" i="4"/>
  <c r="Q185" i="4"/>
  <c r="X189" i="4"/>
  <c r="Q190" i="4"/>
  <c r="R193" i="4"/>
  <c r="L194" i="4"/>
  <c r="R198" i="4"/>
  <c r="K207" i="4"/>
  <c r="Q208" i="4"/>
  <c r="R211" i="4"/>
  <c r="K212" i="4"/>
  <c r="W214" i="4"/>
  <c r="Q218" i="4"/>
  <c r="AA222" i="4"/>
  <c r="W225" i="4"/>
  <c r="W228" i="4"/>
  <c r="Q233" i="4"/>
  <c r="K234" i="4"/>
  <c r="W241" i="4"/>
  <c r="K12" i="4"/>
  <c r="W12" i="4"/>
  <c r="K15" i="4"/>
  <c r="Q24" i="4"/>
  <c r="K26" i="4"/>
  <c r="Q30" i="4"/>
  <c r="W38" i="4"/>
  <c r="Q40" i="4"/>
  <c r="K47" i="4"/>
  <c r="Q51" i="4"/>
  <c r="K53" i="4"/>
  <c r="Q54" i="4"/>
  <c r="W55" i="4"/>
  <c r="Q57" i="4"/>
  <c r="Q79" i="4"/>
  <c r="K97" i="4"/>
  <c r="L150" i="4"/>
  <c r="Q157" i="4"/>
  <c r="Q161" i="4"/>
  <c r="Q171" i="4"/>
  <c r="Q181" i="4"/>
  <c r="W198" i="4"/>
  <c r="Q61" i="4"/>
  <c r="Q62" i="4"/>
  <c r="R67" i="4"/>
  <c r="Q68" i="4"/>
  <c r="Q69" i="4"/>
  <c r="Q70" i="4"/>
  <c r="J74" i="4"/>
  <c r="K74" i="4" s="1"/>
  <c r="Q75" i="4"/>
  <c r="AA78" i="4"/>
  <c r="U85" i="4"/>
  <c r="V85" i="4" s="1"/>
  <c r="W85" i="4" s="1"/>
  <c r="Q88" i="4"/>
  <c r="U90" i="4"/>
  <c r="V90" i="4" s="1"/>
  <c r="W90" i="4" s="1"/>
  <c r="Q97" i="4"/>
  <c r="Q99" i="4"/>
  <c r="AA105" i="4"/>
  <c r="K106" i="4"/>
  <c r="Q108" i="4"/>
  <c r="Q109" i="4"/>
  <c r="Q110" i="4"/>
  <c r="Q111" i="4"/>
  <c r="Q112" i="4"/>
  <c r="Q113" i="4"/>
  <c r="Q114" i="4"/>
  <c r="Q115" i="4"/>
  <c r="Q116" i="4"/>
  <c r="Q117" i="4"/>
  <c r="Q118" i="4"/>
  <c r="Q119" i="4"/>
  <c r="Q120" i="4"/>
  <c r="Q121" i="4"/>
  <c r="Q122" i="4"/>
  <c r="Q123" i="4"/>
  <c r="Q124" i="4"/>
  <c r="Q125" i="4"/>
  <c r="K126" i="4"/>
  <c r="W127" i="4"/>
  <c r="K130" i="4"/>
  <c r="L138" i="4"/>
  <c r="Q141" i="4"/>
  <c r="K142" i="4"/>
  <c r="Q143" i="4"/>
  <c r="W149" i="4"/>
  <c r="Q151" i="4"/>
  <c r="Q152" i="4"/>
  <c r="L158" i="4"/>
  <c r="W158" i="4"/>
  <c r="L161" i="4"/>
  <c r="Q162" i="4"/>
  <c r="K163" i="4"/>
  <c r="Q172" i="4"/>
  <c r="K173" i="4"/>
  <c r="K178" i="4"/>
  <c r="K180" i="4"/>
  <c r="K182" i="4"/>
  <c r="Q187" i="4"/>
  <c r="Q192" i="4"/>
  <c r="Q200" i="4"/>
  <c r="K201" i="4"/>
  <c r="Q202" i="4"/>
  <c r="Q229" i="4"/>
  <c r="R11" i="4"/>
  <c r="L39" i="4"/>
  <c r="R46" i="4"/>
  <c r="AA164" i="4"/>
  <c r="X207" i="4"/>
  <c r="L215" i="4"/>
  <c r="R216" i="4"/>
  <c r="R221" i="4"/>
  <c r="L226" i="4"/>
  <c r="X228" i="4"/>
  <c r="L231" i="4"/>
  <c r="R232" i="4"/>
  <c r="L233" i="4"/>
  <c r="Q234" i="4"/>
  <c r="R239" i="4"/>
  <c r="L240" i="4"/>
  <c r="L242" i="4"/>
  <c r="R245" i="4"/>
  <c r="W6" i="4"/>
  <c r="AF246" i="4"/>
  <c r="L13" i="4"/>
  <c r="R52" i="4"/>
  <c r="R58" i="4"/>
  <c r="R6" i="4"/>
  <c r="Q7" i="4"/>
  <c r="L9" i="4"/>
  <c r="W13" i="4"/>
  <c r="L14" i="4"/>
  <c r="AA15" i="4"/>
  <c r="R20" i="4"/>
  <c r="L29" i="4"/>
  <c r="R33" i="4"/>
  <c r="R36" i="4"/>
  <c r="L42" i="4"/>
  <c r="AA43" i="4"/>
  <c r="R45" i="4"/>
  <c r="R48" i="4"/>
  <c r="L49" i="4"/>
  <c r="L55" i="4"/>
  <c r="R59" i="4"/>
  <c r="Q66" i="4"/>
  <c r="L73" i="4"/>
  <c r="R82" i="4"/>
  <c r="L85" i="4"/>
  <c r="R92" i="4"/>
  <c r="R95" i="4"/>
  <c r="L104" i="4"/>
  <c r="R107" i="4"/>
  <c r="AA128" i="4"/>
  <c r="R135" i="4"/>
  <c r="L136" i="4"/>
  <c r="W138" i="4"/>
  <c r="R140" i="4"/>
  <c r="L144" i="4"/>
  <c r="K154" i="4"/>
  <c r="Q154" i="4"/>
  <c r="Q165" i="4"/>
  <c r="R166" i="4"/>
  <c r="R168" i="4"/>
  <c r="AB169" i="4"/>
  <c r="K174" i="4"/>
  <c r="R177" i="4"/>
  <c r="Q183" i="4"/>
  <c r="AB184" i="4"/>
  <c r="Q189" i="4"/>
  <c r="R194" i="4"/>
  <c r="Q197" i="4"/>
  <c r="AA199" i="4"/>
  <c r="AA235" i="4"/>
  <c r="R238" i="4"/>
  <c r="X244" i="4"/>
  <c r="L15" i="4"/>
  <c r="L23" i="4"/>
  <c r="X53" i="4"/>
  <c r="R13" i="4"/>
  <c r="AB19" i="4"/>
  <c r="R28" i="4"/>
  <c r="X35" i="4"/>
  <c r="K38" i="4"/>
  <c r="R43" i="4"/>
  <c r="W48" i="4"/>
  <c r="W54" i="4"/>
  <c r="AA74" i="4"/>
  <c r="X83" i="4"/>
  <c r="R93" i="4"/>
  <c r="X125" i="4"/>
  <c r="X129" i="4"/>
  <c r="Q133" i="4"/>
  <c r="R137" i="4"/>
  <c r="L139" i="4"/>
  <c r="AB153" i="4"/>
  <c r="L167" i="4"/>
  <c r="W178" i="4"/>
  <c r="K179" i="4"/>
  <c r="R185" i="4"/>
  <c r="R191" i="4"/>
  <c r="W192" i="4"/>
  <c r="K193" i="4"/>
  <c r="AB200" i="4"/>
  <c r="Q205" i="4"/>
  <c r="X209" i="4"/>
  <c r="R213" i="4"/>
  <c r="L214" i="4"/>
  <c r="L217" i="4"/>
  <c r="AA217" i="4"/>
  <c r="R222" i="4"/>
  <c r="W224" i="4"/>
  <c r="L225" i="4"/>
  <c r="R226" i="4"/>
  <c r="AA233" i="4"/>
  <c r="AA238" i="4"/>
  <c r="W7" i="4"/>
  <c r="L8" i="4"/>
  <c r="Q9" i="4"/>
  <c r="Q14" i="4"/>
  <c r="W15" i="4"/>
  <c r="X16" i="4"/>
  <c r="R17" i="4"/>
  <c r="Q23" i="4"/>
  <c r="K24" i="4"/>
  <c r="K30" i="4"/>
  <c r="W30" i="4"/>
  <c r="L31" i="4"/>
  <c r="R32" i="4"/>
  <c r="W36" i="4"/>
  <c r="L37" i="4"/>
  <c r="R39" i="4"/>
  <c r="K40" i="4"/>
  <c r="W45" i="4"/>
  <c r="R50" i="4"/>
  <c r="K51" i="4"/>
  <c r="W51" i="4"/>
  <c r="L52" i="4"/>
  <c r="Q53" i="4"/>
  <c r="AA53" i="4"/>
  <c r="K54" i="4"/>
  <c r="Q55" i="4"/>
  <c r="AA56" i="4"/>
  <c r="K57" i="4"/>
  <c r="L58" i="4"/>
  <c r="Q63" i="4"/>
  <c r="J67" i="4"/>
  <c r="L67" i="4" s="1"/>
  <c r="Q76" i="4"/>
  <c r="Q77" i="4"/>
  <c r="Q78" i="4"/>
  <c r="W80" i="4"/>
  <c r="K81" i="4"/>
  <c r="U86" i="4"/>
  <c r="V86" i="4" s="1"/>
  <c r="X86" i="4" s="1"/>
  <c r="AA92" i="4"/>
  <c r="K93" i="4"/>
  <c r="W95" i="4"/>
  <c r="Q101" i="4"/>
  <c r="Q103" i="4"/>
  <c r="K127" i="4"/>
  <c r="Q127" i="4"/>
  <c r="K129" i="4"/>
  <c r="Q130" i="4"/>
  <c r="L131" i="4"/>
  <c r="Q132" i="4"/>
  <c r="K133" i="4"/>
  <c r="Q134" i="4"/>
  <c r="R138" i="4"/>
  <c r="L141" i="4"/>
  <c r="W142" i="4"/>
  <c r="R145" i="4"/>
  <c r="L146" i="4"/>
  <c r="R147" i="4"/>
  <c r="L148" i="4"/>
  <c r="AB148" i="4"/>
  <c r="Q149" i="4"/>
  <c r="R153" i="4"/>
  <c r="L155" i="4"/>
  <c r="R156" i="4"/>
  <c r="K159" i="4"/>
  <c r="W159" i="4"/>
  <c r="L160" i="4"/>
  <c r="K164" i="4"/>
  <c r="AA165" i="4"/>
  <c r="K166" i="4"/>
  <c r="K169" i="4"/>
  <c r="K171" i="4"/>
  <c r="Q173" i="4"/>
  <c r="R175" i="4"/>
  <c r="K176" i="4"/>
  <c r="R178" i="4"/>
  <c r="R182" i="4"/>
  <c r="AA182" i="4"/>
  <c r="K186" i="4"/>
  <c r="Q188" i="4"/>
  <c r="K189" i="4"/>
  <c r="L190" i="4"/>
  <c r="AA193" i="4"/>
  <c r="K194" i="4"/>
  <c r="R195" i="4"/>
  <c r="K196" i="4"/>
  <c r="AA197" i="4"/>
  <c r="K198" i="4"/>
  <c r="K199" i="4"/>
  <c r="R203" i="4"/>
  <c r="L204" i="4"/>
  <c r="Q204" i="4"/>
  <c r="K205" i="4"/>
  <c r="Q207" i="4"/>
  <c r="L208" i="4"/>
  <c r="K209" i="4"/>
  <c r="Q210" i="4"/>
  <c r="K211" i="4"/>
  <c r="Q212" i="4"/>
  <c r="AA212" i="4"/>
  <c r="K213" i="4"/>
  <c r="Q215" i="4"/>
  <c r="R217" i="4"/>
  <c r="W217" i="4"/>
  <c r="L219" i="4"/>
  <c r="AA219" i="4"/>
  <c r="AA221" i="4"/>
  <c r="K222" i="4"/>
  <c r="Q223" i="4"/>
  <c r="Q225" i="4"/>
  <c r="Q228" i="4"/>
  <c r="Q230" i="4"/>
  <c r="Q231" i="4"/>
  <c r="K232" i="4"/>
  <c r="AA234" i="4"/>
  <c r="K238" i="4"/>
  <c r="L241" i="4"/>
  <c r="Q241" i="4"/>
  <c r="R242" i="4"/>
  <c r="K243" i="4"/>
  <c r="K245" i="4"/>
  <c r="K36" i="4"/>
  <c r="L36" i="4"/>
  <c r="L12" i="4"/>
  <c r="L16" i="4"/>
  <c r="W16" i="4"/>
  <c r="L17" i="4"/>
  <c r="R25" i="4"/>
  <c r="AB35" i="4"/>
  <c r="R40" i="4"/>
  <c r="R63" i="4"/>
  <c r="W160" i="4"/>
  <c r="J70" i="4"/>
  <c r="K70" i="4" s="1"/>
  <c r="U70" i="4"/>
  <c r="V70" i="4" s="1"/>
  <c r="W70" i="4" s="1"/>
  <c r="Q71" i="4"/>
  <c r="R71" i="4"/>
  <c r="R86" i="4"/>
  <c r="Q86" i="4"/>
  <c r="AA5" i="4"/>
  <c r="H6" i="4"/>
  <c r="K6" i="4" s="1"/>
  <c r="L7" i="4"/>
  <c r="R8" i="4"/>
  <c r="AA8" i="4"/>
  <c r="K9" i="4"/>
  <c r="Q10" i="4"/>
  <c r="Q12" i="4"/>
  <c r="AA12" i="4"/>
  <c r="R16" i="4"/>
  <c r="K18" i="4"/>
  <c r="K20" i="4"/>
  <c r="K21" i="4"/>
  <c r="R21" i="4"/>
  <c r="AB22" i="4"/>
  <c r="R24" i="4"/>
  <c r="AA24" i="4"/>
  <c r="AA34" i="4"/>
  <c r="Q36" i="4"/>
  <c r="AA39" i="4"/>
  <c r="AA49" i="4"/>
  <c r="R91" i="4"/>
  <c r="W182" i="4"/>
  <c r="X214" i="4"/>
  <c r="X230" i="4"/>
  <c r="Q87" i="4"/>
  <c r="R87" i="4"/>
  <c r="U71" i="4"/>
  <c r="V71" i="4" s="1"/>
  <c r="W71" i="4" s="1"/>
  <c r="J71" i="4"/>
  <c r="K71" i="4" s="1"/>
  <c r="J78" i="4"/>
  <c r="K78" i="4" s="1"/>
  <c r="U78" i="4"/>
  <c r="V78" i="4" s="1"/>
  <c r="W78" i="4" s="1"/>
  <c r="Q81" i="4"/>
  <c r="R81" i="4"/>
  <c r="R90" i="4"/>
  <c r="Q90" i="4"/>
  <c r="X5" i="4"/>
  <c r="P246" i="4"/>
  <c r="Q6" i="4"/>
  <c r="K8" i="4"/>
  <c r="W8" i="4"/>
  <c r="AA9" i="4"/>
  <c r="K10" i="4"/>
  <c r="Q11" i="4"/>
  <c r="Q13" i="4"/>
  <c r="K14" i="4"/>
  <c r="W14" i="4"/>
  <c r="Q15" i="4"/>
  <c r="W17" i="4"/>
  <c r="Q18" i="4"/>
  <c r="AA18" i="4"/>
  <c r="K19" i="4"/>
  <c r="AA19" i="4"/>
  <c r="R35" i="4"/>
  <c r="W35" i="4"/>
  <c r="AA46" i="4"/>
  <c r="AA59" i="4"/>
  <c r="W229" i="4"/>
  <c r="W144" i="4"/>
  <c r="W153" i="4"/>
  <c r="W156" i="4"/>
  <c r="W219" i="4"/>
  <c r="AA229" i="4"/>
  <c r="W235" i="4"/>
  <c r="Q237" i="4"/>
  <c r="AA237" i="4"/>
  <c r="Q238" i="4"/>
  <c r="W240" i="4"/>
  <c r="K242" i="4"/>
  <c r="AA245" i="4"/>
  <c r="AA21" i="4"/>
  <c r="K22" i="4"/>
  <c r="K23" i="4"/>
  <c r="L24" i="4"/>
  <c r="W25" i="4"/>
  <c r="L26" i="4"/>
  <c r="AA27" i="4"/>
  <c r="R29" i="4"/>
  <c r="L30" i="4"/>
  <c r="L32" i="4"/>
  <c r="Q32" i="4"/>
  <c r="K33" i="4"/>
  <c r="R34" i="4"/>
  <c r="W34" i="4"/>
  <c r="L35" i="4"/>
  <c r="R37" i="4"/>
  <c r="Q39" i="4"/>
  <c r="L41" i="4"/>
  <c r="Q42" i="4"/>
  <c r="AA42" i="4"/>
  <c r="K43" i="4"/>
  <c r="W43" i="4"/>
  <c r="W44" i="4"/>
  <c r="K45" i="4"/>
  <c r="Q46" i="4"/>
  <c r="Q48" i="4"/>
  <c r="K49" i="4"/>
  <c r="W49" i="4"/>
  <c r="L50" i="4"/>
  <c r="Q50" i="4"/>
  <c r="R51" i="4"/>
  <c r="K52" i="4"/>
  <c r="L53" i="4"/>
  <c r="R54" i="4"/>
  <c r="R55" i="4"/>
  <c r="L56" i="4"/>
  <c r="R57" i="4"/>
  <c r="K58" i="4"/>
  <c r="W59" i="4"/>
  <c r="AA63" i="4"/>
  <c r="W64" i="4"/>
  <c r="K65" i="4"/>
  <c r="U65" i="4"/>
  <c r="V65" i="4" s="1"/>
  <c r="W65" i="4" s="1"/>
  <c r="U66" i="4"/>
  <c r="V66" i="4" s="1"/>
  <c r="W66" i="4" s="1"/>
  <c r="R68" i="4"/>
  <c r="R69" i="4"/>
  <c r="Q72" i="4"/>
  <c r="Q73" i="4"/>
  <c r="R76" i="4"/>
  <c r="R77" i="4"/>
  <c r="R80" i="4"/>
  <c r="U81" i="4"/>
  <c r="V81" i="4" s="1"/>
  <c r="W81" i="4" s="1"/>
  <c r="U82" i="4"/>
  <c r="V82" i="4" s="1"/>
  <c r="W82" i="4" s="1"/>
  <c r="Q84" i="4"/>
  <c r="Q85" i="4"/>
  <c r="Q89" i="4"/>
  <c r="Q96" i="4"/>
  <c r="Q100" i="4"/>
  <c r="Q104" i="4"/>
  <c r="R105" i="4"/>
  <c r="R106" i="4"/>
  <c r="AA107" i="4"/>
  <c r="L125" i="4"/>
  <c r="Q126" i="4"/>
  <c r="AA126" i="4"/>
  <c r="K128" i="4"/>
  <c r="L129" i="4"/>
  <c r="R130" i="4"/>
  <c r="K131" i="4"/>
  <c r="W131" i="4"/>
  <c r="L132" i="4"/>
  <c r="R133" i="4"/>
  <c r="K135" i="4"/>
  <c r="Q136" i="4"/>
  <c r="AA136" i="4"/>
  <c r="W137" i="4"/>
  <c r="K138" i="4"/>
  <c r="Q139" i="4"/>
  <c r="K140" i="4"/>
  <c r="R143" i="4"/>
  <c r="K144" i="4"/>
  <c r="L145" i="4"/>
  <c r="R146" i="4"/>
  <c r="K147" i="4"/>
  <c r="Q148" i="4"/>
  <c r="AA148" i="4"/>
  <c r="L149" i="4"/>
  <c r="Q150" i="4"/>
  <c r="L151" i="4"/>
  <c r="R152" i="4"/>
  <c r="Q155" i="4"/>
  <c r="K156" i="4"/>
  <c r="R159" i="4"/>
  <c r="K160" i="4"/>
  <c r="AA161" i="4"/>
  <c r="K162" i="4"/>
  <c r="L163" i="4"/>
  <c r="R164" i="4"/>
  <c r="L165" i="4"/>
  <c r="W165" i="4"/>
  <c r="K168" i="4"/>
  <c r="L169" i="4"/>
  <c r="R171" i="4"/>
  <c r="L172" i="4"/>
  <c r="R173" i="4"/>
  <c r="AA173" i="4"/>
  <c r="K175" i="4"/>
  <c r="W175" i="4"/>
  <c r="L176" i="4"/>
  <c r="AA176" i="4"/>
  <c r="W177" i="4"/>
  <c r="Q179" i="4"/>
  <c r="R180" i="4"/>
  <c r="L181" i="4"/>
  <c r="W181" i="4"/>
  <c r="K183" i="4"/>
  <c r="Q184" i="4"/>
  <c r="AA184" i="4"/>
  <c r="R187" i="4"/>
  <c r="L188" i="4"/>
  <c r="R189" i="4"/>
  <c r="AA189" i="4"/>
  <c r="K191" i="4"/>
  <c r="W191" i="4"/>
  <c r="L192" i="4"/>
  <c r="AA192" i="4"/>
  <c r="W193" i="4"/>
  <c r="Q195" i="4"/>
  <c r="R196" i="4"/>
  <c r="L197" i="4"/>
  <c r="W197" i="4"/>
  <c r="Q198" i="4"/>
  <c r="Q199" i="4"/>
  <c r="Q203" i="4"/>
  <c r="R205" i="4"/>
  <c r="Q206" i="4"/>
  <c r="L207" i="4"/>
  <c r="L209" i="4"/>
  <c r="R210" i="4"/>
  <c r="L212" i="4"/>
  <c r="L213" i="4"/>
  <c r="Q214" i="4"/>
  <c r="K215" i="4"/>
  <c r="Q216" i="4"/>
  <c r="AA216" i="4"/>
  <c r="Q219" i="4"/>
  <c r="Q220" i="4"/>
  <c r="W221" i="4"/>
  <c r="K223" i="4"/>
  <c r="AA223" i="4"/>
  <c r="Q227" i="4"/>
  <c r="L228" i="4"/>
  <c r="L229" i="4"/>
  <c r="R230" i="4"/>
  <c r="R231" i="4"/>
  <c r="R233" i="4"/>
  <c r="R234" i="4"/>
  <c r="AB234" i="4"/>
  <c r="Q235" i="4"/>
  <c r="Q236" i="4"/>
  <c r="W237" i="4"/>
  <c r="K239" i="4"/>
  <c r="AA239" i="4"/>
  <c r="K240" i="4"/>
  <c r="Q243" i="4"/>
  <c r="L244" i="4"/>
  <c r="L245" i="4"/>
  <c r="Q245" i="4"/>
  <c r="U69" i="4"/>
  <c r="V69" i="4" s="1"/>
  <c r="W69" i="4" s="1"/>
  <c r="U77" i="4"/>
  <c r="V77" i="4" s="1"/>
  <c r="W77" i="4" s="1"/>
  <c r="R94" i="4"/>
  <c r="AA104" i="4"/>
  <c r="AA125" i="4"/>
  <c r="W126" i="4"/>
  <c r="Q129" i="4"/>
  <c r="AA129" i="4"/>
  <c r="W130" i="4"/>
  <c r="AA132" i="4"/>
  <c r="AA133" i="4"/>
  <c r="W134" i="4"/>
  <c r="W136" i="4"/>
  <c r="AB137" i="4"/>
  <c r="K141" i="4"/>
  <c r="R141" i="4"/>
  <c r="AA141" i="4"/>
  <c r="Q145" i="4"/>
  <c r="AA145" i="4"/>
  <c r="AB152" i="4"/>
  <c r="L153" i="4"/>
  <c r="K157" i="4"/>
  <c r="R157" i="4"/>
  <c r="AA157" i="4"/>
  <c r="AA160" i="4"/>
  <c r="W161" i="4"/>
  <c r="AB164" i="4"/>
  <c r="L166" i="4"/>
  <c r="Q169" i="4"/>
  <c r="AA169" i="4"/>
  <c r="R170" i="4"/>
  <c r="AA172" i="4"/>
  <c r="W173" i="4"/>
  <c r="W174" i="4"/>
  <c r="AA179" i="4"/>
  <c r="AA180" i="4"/>
  <c r="L182" i="4"/>
  <c r="AA188" i="4"/>
  <c r="W189" i="4"/>
  <c r="AA195" i="4"/>
  <c r="AA196" i="4"/>
  <c r="X198" i="4"/>
  <c r="AA198" i="4"/>
  <c r="AA200" i="4"/>
  <c r="AA201" i="4"/>
  <c r="AA204" i="4"/>
  <c r="W205" i="4"/>
  <c r="L206" i="4"/>
  <c r="W208" i="4"/>
  <c r="Q209" i="4"/>
  <c r="AA209" i="4"/>
  <c r="W210" i="4"/>
  <c r="W216" i="4"/>
  <c r="W220" i="4"/>
  <c r="W223" i="4"/>
  <c r="K225" i="4"/>
  <c r="W226" i="4"/>
  <c r="L227" i="4"/>
  <c r="L230" i="4"/>
  <c r="AA230" i="4"/>
  <c r="W231" i="4"/>
  <c r="K233" i="4"/>
  <c r="L235" i="4"/>
  <c r="W242" i="4"/>
  <c r="L243" i="4"/>
  <c r="Q22" i="4"/>
  <c r="L25" i="4"/>
  <c r="Q26" i="4"/>
  <c r="Q28" i="4"/>
  <c r="R30" i="4"/>
  <c r="Q31" i="4"/>
  <c r="K34" i="4"/>
  <c r="AA35" i="4"/>
  <c r="K37" i="4"/>
  <c r="Q38" i="4"/>
  <c r="K39" i="4"/>
  <c r="W39" i="4"/>
  <c r="L40" i="4"/>
  <c r="R41" i="4"/>
  <c r="K42" i="4"/>
  <c r="Q43" i="4"/>
  <c r="R44" i="4"/>
  <c r="Q45" i="4"/>
  <c r="K46" i="4"/>
  <c r="W46" i="4"/>
  <c r="L47" i="4"/>
  <c r="Q47" i="4"/>
  <c r="K48" i="4"/>
  <c r="Q49" i="4"/>
  <c r="L51" i="4"/>
  <c r="Q52" i="4"/>
  <c r="R53" i="4"/>
  <c r="W53" i="4"/>
  <c r="L54" i="4"/>
  <c r="AA54" i="4"/>
  <c r="K55" i="4"/>
  <c r="R56" i="4"/>
  <c r="L57" i="4"/>
  <c r="K59" i="4"/>
  <c r="R60" i="4"/>
  <c r="R61" i="4"/>
  <c r="Q64" i="4"/>
  <c r="Q65" i="4"/>
  <c r="K66" i="4"/>
  <c r="L69" i="4"/>
  <c r="AA71" i="4"/>
  <c r="K73" i="4"/>
  <c r="U73" i="4"/>
  <c r="V73" i="4" s="1"/>
  <c r="X73" i="4" s="1"/>
  <c r="W83" i="4"/>
  <c r="W84" i="4"/>
  <c r="AA84" i="4"/>
  <c r="K85" i="4"/>
  <c r="K89" i="4"/>
  <c r="Q92" i="4"/>
  <c r="U93" i="4"/>
  <c r="V93" i="4" s="1"/>
  <c r="X93" i="4" s="1"/>
  <c r="Q98" i="4"/>
  <c r="L101" i="4"/>
  <c r="Q102" i="4"/>
  <c r="K104" i="4"/>
  <c r="W104" i="4"/>
  <c r="Q107" i="4"/>
  <c r="R108" i="4"/>
  <c r="R109" i="4"/>
  <c r="R110" i="4"/>
  <c r="R111" i="4"/>
  <c r="R112" i="4"/>
  <c r="R113" i="4"/>
  <c r="R114" i="4"/>
  <c r="R115" i="4"/>
  <c r="R116" i="4"/>
  <c r="R117" i="4"/>
  <c r="R118" i="4"/>
  <c r="R119" i="4"/>
  <c r="R120" i="4"/>
  <c r="R121" i="4"/>
  <c r="R122" i="4"/>
  <c r="R123" i="4"/>
  <c r="R124" i="4"/>
  <c r="R125" i="4"/>
  <c r="W125" i="4"/>
  <c r="R128" i="4"/>
  <c r="W129" i="4"/>
  <c r="Q131" i="4"/>
  <c r="R132" i="4"/>
  <c r="L133" i="4"/>
  <c r="Q135" i="4"/>
  <c r="K136" i="4"/>
  <c r="K139" i="4"/>
  <c r="Q140" i="4"/>
  <c r="AA140" i="4"/>
  <c r="W141" i="4"/>
  <c r="Q142" i="4"/>
  <c r="L143" i="4"/>
  <c r="Q144" i="4"/>
  <c r="AA144" i="4"/>
  <c r="W145" i="4"/>
  <c r="Q147" i="4"/>
  <c r="K148" i="4"/>
  <c r="R151" i="4"/>
  <c r="L152" i="4"/>
  <c r="Q153" i="4"/>
  <c r="AA153" i="4"/>
  <c r="K155" i="4"/>
  <c r="Q156" i="4"/>
  <c r="AA156" i="4"/>
  <c r="W157" i="4"/>
  <c r="Q158" i="4"/>
  <c r="L159" i="4"/>
  <c r="Q160" i="4"/>
  <c r="R161" i="4"/>
  <c r="R163" i="4"/>
  <c r="L164" i="4"/>
  <c r="K167" i="4"/>
  <c r="Q168" i="4"/>
  <c r="AA168" i="4"/>
  <c r="W169" i="4"/>
  <c r="K170" i="4"/>
  <c r="L171" i="4"/>
  <c r="W172" i="4"/>
  <c r="L173" i="4"/>
  <c r="Q175" i="4"/>
  <c r="R176" i="4"/>
  <c r="W179" i="4"/>
  <c r="L180" i="4"/>
  <c r="K184" i="4"/>
  <c r="Q186" i="4"/>
  <c r="L187" i="4"/>
  <c r="W188" i="4"/>
  <c r="L189" i="4"/>
  <c r="Q191" i="4"/>
  <c r="R192" i="4"/>
  <c r="L196" i="4"/>
  <c r="L198" i="4"/>
  <c r="L199" i="4"/>
  <c r="R200" i="4"/>
  <c r="R201" i="4"/>
  <c r="K202" i="4"/>
  <c r="R202" i="4"/>
  <c r="K203" i="4"/>
  <c r="W204" i="4"/>
  <c r="L205" i="4"/>
  <c r="R207" i="4"/>
  <c r="AB207" i="4"/>
  <c r="K208" i="4"/>
  <c r="AA208" i="4"/>
  <c r="W209" i="4"/>
  <c r="K210" i="4"/>
  <c r="Q211" i="4"/>
  <c r="R212" i="4"/>
  <c r="AA213" i="4"/>
  <c r="K214" i="4"/>
  <c r="R214" i="4"/>
  <c r="K216" i="4"/>
  <c r="K219" i="4"/>
  <c r="R219" i="4"/>
  <c r="L220" i="4"/>
  <c r="AA220" i="4"/>
  <c r="K221" i="4"/>
  <c r="L222" i="4"/>
  <c r="Q224" i="4"/>
  <c r="R228" i="4"/>
  <c r="R229" i="4"/>
  <c r="K231" i="4"/>
  <c r="Q232" i="4"/>
  <c r="L234" i="4"/>
  <c r="R235" i="4"/>
  <c r="AA236" i="4"/>
  <c r="K237" i="4"/>
  <c r="Q240" i="4"/>
  <c r="R244" i="4"/>
  <c r="AB14" i="4"/>
  <c r="AA14" i="4"/>
  <c r="X14" i="4"/>
  <c r="X17" i="4"/>
  <c r="AA17" i="4"/>
  <c r="AB17" i="4"/>
  <c r="X21" i="4"/>
  <c r="AB21" i="4"/>
  <c r="X29" i="4"/>
  <c r="AA29" i="4"/>
  <c r="AB29" i="4"/>
  <c r="X75" i="4"/>
  <c r="AB75" i="4"/>
  <c r="AB77" i="4"/>
  <c r="AA77" i="4"/>
  <c r="X80" i="4"/>
  <c r="AA80" i="4"/>
  <c r="AB80" i="4"/>
  <c r="K82" i="4"/>
  <c r="L82" i="4"/>
  <c r="X96" i="4"/>
  <c r="AA96" i="4"/>
  <c r="AB96" i="4"/>
  <c r="AB105" i="4"/>
  <c r="X143" i="4"/>
  <c r="AA143" i="4"/>
  <c r="AB143" i="4"/>
  <c r="X150" i="4"/>
  <c r="AA150" i="4"/>
  <c r="AB150" i="4"/>
  <c r="W187" i="4"/>
  <c r="X187" i="4"/>
  <c r="AA187" i="4"/>
  <c r="AB187" i="4"/>
  <c r="X212" i="4"/>
  <c r="W212" i="4"/>
  <c r="W24" i="4"/>
  <c r="X32" i="4"/>
  <c r="AA36" i="4"/>
  <c r="AA41" i="4"/>
  <c r="W56" i="4"/>
  <c r="AA66" i="4"/>
  <c r="W133" i="4"/>
  <c r="X136" i="4"/>
  <c r="AA147" i="4"/>
  <c r="W201" i="4"/>
  <c r="X216" i="4"/>
  <c r="X226" i="4"/>
  <c r="X242" i="4"/>
  <c r="X50" i="4"/>
  <c r="AB50" i="4"/>
  <c r="W203" i="4"/>
  <c r="X203" i="4"/>
  <c r="AA203" i="4"/>
  <c r="AB203" i="4"/>
  <c r="X11" i="4"/>
  <c r="AB11" i="4"/>
  <c r="AB121" i="4"/>
  <c r="X63" i="4"/>
  <c r="AB63" i="4"/>
  <c r="X72" i="4"/>
  <c r="AA72" i="4"/>
  <c r="AB72" i="4"/>
  <c r="X103" i="4"/>
  <c r="AA103" i="4"/>
  <c r="AB103" i="4"/>
  <c r="K109" i="4"/>
  <c r="L109" i="4"/>
  <c r="K113" i="4"/>
  <c r="L113" i="4"/>
  <c r="K117" i="4"/>
  <c r="L117" i="4"/>
  <c r="K121" i="4"/>
  <c r="L121" i="4"/>
  <c r="X130" i="4"/>
  <c r="AA130" i="4"/>
  <c r="AB130" i="4"/>
  <c r="X133" i="4"/>
  <c r="AB133" i="4"/>
  <c r="W140" i="4"/>
  <c r="X140" i="4"/>
  <c r="W167" i="4"/>
  <c r="X167" i="4"/>
  <c r="AA167" i="4"/>
  <c r="AB167" i="4"/>
  <c r="AB174" i="4"/>
  <c r="AA174" i="4"/>
  <c r="X174" i="4"/>
  <c r="AB201" i="4"/>
  <c r="X201" i="4"/>
  <c r="W213" i="4"/>
  <c r="X213" i="4"/>
  <c r="X223" i="4"/>
  <c r="AB223" i="4"/>
  <c r="X231" i="4"/>
  <c r="AA231" i="4"/>
  <c r="AB231" i="4"/>
  <c r="X239" i="4"/>
  <c r="AB239" i="4"/>
  <c r="W88" i="4"/>
  <c r="W111" i="4"/>
  <c r="W115" i="4"/>
  <c r="W119" i="4"/>
  <c r="W123" i="4"/>
  <c r="X119" i="4"/>
  <c r="AA119" i="4"/>
  <c r="AB119" i="4"/>
  <c r="X194" i="4"/>
  <c r="AA194" i="4"/>
  <c r="AB194" i="4"/>
  <c r="AB56" i="4"/>
  <c r="X56" i="4"/>
  <c r="AB61" i="4"/>
  <c r="AA61" i="4"/>
  <c r="AA86" i="4"/>
  <c r="AB86" i="4"/>
  <c r="AA94" i="4"/>
  <c r="AB94" i="4"/>
  <c r="K98" i="4"/>
  <c r="L98" i="4"/>
  <c r="X164" i="4"/>
  <c r="W164" i="4"/>
  <c r="L93" i="4"/>
  <c r="W107" i="4"/>
  <c r="AB66" i="4"/>
  <c r="AB101" i="4"/>
  <c r="AA101" i="4"/>
  <c r="K105" i="4"/>
  <c r="L105" i="4"/>
  <c r="W147" i="4"/>
  <c r="X147" i="4"/>
  <c r="AB147" i="4"/>
  <c r="X154" i="4"/>
  <c r="AA154" i="4"/>
  <c r="AB154" i="4"/>
  <c r="X178" i="4"/>
  <c r="AA178" i="4"/>
  <c r="AB178" i="4"/>
  <c r="X181" i="4"/>
  <c r="AB181" i="4"/>
  <c r="X191" i="4"/>
  <c r="AA191" i="4"/>
  <c r="AB191" i="4"/>
  <c r="W63" i="4"/>
  <c r="L65" i="4"/>
  <c r="W91" i="4"/>
  <c r="X26" i="4"/>
  <c r="AB26" i="4"/>
  <c r="W22" i="4"/>
  <c r="X22" i="4"/>
  <c r="X27" i="4"/>
  <c r="AB27" i="4"/>
  <c r="AB51" i="4"/>
  <c r="AA51" i="4"/>
  <c r="X51" i="4"/>
  <c r="X67" i="4"/>
  <c r="AB67" i="4"/>
  <c r="AB69" i="4"/>
  <c r="AA69" i="4"/>
  <c r="AB78" i="4"/>
  <c r="AB89" i="4"/>
  <c r="AA89" i="4"/>
  <c r="X127" i="4"/>
  <c r="AA127" i="4"/>
  <c r="AB127" i="4"/>
  <c r="W171" i="4"/>
  <c r="X171" i="4"/>
  <c r="AA171" i="4"/>
  <c r="AB171" i="4"/>
  <c r="AB185" i="4"/>
  <c r="X185" i="4"/>
  <c r="AB217" i="4"/>
  <c r="X217" i="4"/>
  <c r="AB227" i="4"/>
  <c r="AA227" i="4"/>
  <c r="W227" i="4"/>
  <c r="X227" i="4"/>
  <c r="AB243" i="4"/>
  <c r="AA243" i="4"/>
  <c r="W243" i="4"/>
  <c r="X243" i="4"/>
  <c r="W72" i="4"/>
  <c r="L77" i="4"/>
  <c r="W96" i="4"/>
  <c r="X161" i="4"/>
  <c r="W195" i="4"/>
  <c r="X205" i="4"/>
  <c r="AA98" i="4"/>
  <c r="AB98" i="4"/>
  <c r="X111" i="4"/>
  <c r="AB111" i="4"/>
  <c r="X123" i="4"/>
  <c r="AA123" i="4"/>
  <c r="AB123" i="4"/>
  <c r="X180" i="4"/>
  <c r="W180" i="4"/>
  <c r="W184" i="4"/>
  <c r="X184" i="4"/>
  <c r="X59" i="4"/>
  <c r="AB59" i="4"/>
  <c r="X7" i="4"/>
  <c r="AA7" i="4"/>
  <c r="AB7" i="4"/>
  <c r="X12" i="4"/>
  <c r="AB12" i="4"/>
  <c r="X39" i="4"/>
  <c r="AB39" i="4"/>
  <c r="AB46" i="4"/>
  <c r="X46" i="4"/>
  <c r="X84" i="4"/>
  <c r="AB84" i="4"/>
  <c r="X99" i="4"/>
  <c r="AA99" i="4"/>
  <c r="AB99" i="4"/>
  <c r="X134" i="4"/>
  <c r="AA134" i="4"/>
  <c r="AB134" i="4"/>
  <c r="W168" i="4"/>
  <c r="X168" i="4"/>
  <c r="X195" i="4"/>
  <c r="AB195" i="4"/>
  <c r="X210" i="4"/>
  <c r="AA210" i="4"/>
  <c r="AB210" i="4"/>
  <c r="X18" i="4"/>
  <c r="AA70" i="4"/>
  <c r="W75" i="4"/>
  <c r="W103" i="4"/>
  <c r="X141" i="4"/>
  <c r="X33" i="4"/>
  <c r="AA33" i="4"/>
  <c r="AB33" i="4"/>
  <c r="K86" i="4"/>
  <c r="L86" i="4"/>
  <c r="X87" i="4"/>
  <c r="AA87" i="4"/>
  <c r="AB87" i="4"/>
  <c r="X92" i="4"/>
  <c r="AB92" i="4"/>
  <c r="X108" i="4"/>
  <c r="AB108" i="4"/>
  <c r="AA110" i="4"/>
  <c r="AB110" i="4"/>
  <c r="X112" i="4"/>
  <c r="AB112" i="4"/>
  <c r="AA114" i="4"/>
  <c r="AB114" i="4"/>
  <c r="X116" i="4"/>
  <c r="AB116" i="4"/>
  <c r="AA118" i="4"/>
  <c r="AB118" i="4"/>
  <c r="X120" i="4"/>
  <c r="AA120" i="4"/>
  <c r="AB120" i="4"/>
  <c r="AA122" i="4"/>
  <c r="AB122" i="4"/>
  <c r="X124" i="4"/>
  <c r="AA124" i="4"/>
  <c r="AB124" i="4"/>
  <c r="W151" i="4"/>
  <c r="X151" i="4"/>
  <c r="AA151" i="4"/>
  <c r="AB151" i="4"/>
  <c r="AB158" i="4"/>
  <c r="AA158" i="4"/>
  <c r="X158" i="4"/>
  <c r="W10" i="4"/>
  <c r="AA57" i="4"/>
  <c r="L61" i="4"/>
  <c r="X144" i="4"/>
  <c r="W139" i="4"/>
  <c r="X139" i="4"/>
  <c r="AA139" i="4"/>
  <c r="AB139" i="4"/>
  <c r="X58" i="4"/>
  <c r="AB58" i="4"/>
  <c r="K90" i="4"/>
  <c r="L90" i="4"/>
  <c r="X115" i="4"/>
  <c r="AA115" i="4"/>
  <c r="AB115" i="4"/>
  <c r="AB163" i="4"/>
  <c r="W163" i="4"/>
  <c r="X163" i="4"/>
  <c r="X170" i="4"/>
  <c r="AA170" i="4"/>
  <c r="AB170" i="4"/>
  <c r="AB65" i="4"/>
  <c r="AA65" i="4"/>
  <c r="X91" i="4"/>
  <c r="AA91" i="4"/>
  <c r="AB91" i="4"/>
  <c r="X107" i="4"/>
  <c r="AB107" i="4"/>
  <c r="X15" i="4"/>
  <c r="AB15" i="4"/>
  <c r="AB30" i="4"/>
  <c r="AA30" i="4"/>
  <c r="X30" i="4"/>
  <c r="AB25" i="4"/>
  <c r="X25" i="4"/>
  <c r="X49" i="4"/>
  <c r="AB49" i="4"/>
  <c r="X54" i="4"/>
  <c r="AB54" i="4"/>
  <c r="X64" i="4"/>
  <c r="AA64" i="4"/>
  <c r="AB64" i="4"/>
  <c r="AB81" i="4"/>
  <c r="AA81" i="4"/>
  <c r="K94" i="4"/>
  <c r="L94" i="4"/>
  <c r="AB97" i="4"/>
  <c r="AA97" i="4"/>
  <c r="X131" i="4"/>
  <c r="AB131" i="4"/>
  <c r="X138" i="4"/>
  <c r="AA138" i="4"/>
  <c r="AB138" i="4"/>
  <c r="X148" i="4"/>
  <c r="W148" i="4"/>
  <c r="X165" i="4"/>
  <c r="AB165" i="4"/>
  <c r="X175" i="4"/>
  <c r="AA175" i="4"/>
  <c r="AB175" i="4"/>
  <c r="X202" i="4"/>
  <c r="AA202" i="4"/>
  <c r="AB202" i="4"/>
  <c r="X224" i="4"/>
  <c r="AA224" i="4"/>
  <c r="AB224" i="4"/>
  <c r="W232" i="4"/>
  <c r="X232" i="4"/>
  <c r="AA232" i="4"/>
  <c r="AB232" i="4"/>
  <c r="X240" i="4"/>
  <c r="AA240" i="4"/>
  <c r="AB240" i="4"/>
  <c r="X156" i="4"/>
  <c r="X219" i="4"/>
  <c r="AA10" i="4"/>
  <c r="AA37" i="4"/>
  <c r="AA13" i="4"/>
  <c r="W37" i="4"/>
  <c r="W42" i="4"/>
  <c r="W57" i="4"/>
  <c r="AA62" i="4"/>
  <c r="AA79" i="4"/>
  <c r="X221" i="4"/>
  <c r="X237" i="4"/>
  <c r="X88" i="4"/>
  <c r="AB88" i="4"/>
  <c r="X24" i="4"/>
  <c r="AB24" i="4"/>
  <c r="AB41" i="4"/>
  <c r="X41" i="4"/>
  <c r="X10" i="4"/>
  <c r="AB10" i="4"/>
  <c r="AB62" i="4"/>
  <c r="AB70" i="4"/>
  <c r="X76" i="4"/>
  <c r="AA76" i="4"/>
  <c r="AB76" i="4"/>
  <c r="X162" i="4"/>
  <c r="AA162" i="4"/>
  <c r="AB162" i="4"/>
  <c r="W199" i="4"/>
  <c r="X199" i="4"/>
  <c r="AB199" i="4"/>
  <c r="AB206" i="4"/>
  <c r="AA206" i="4"/>
  <c r="W206" i="4"/>
  <c r="X206" i="4"/>
  <c r="AA28" i="4"/>
  <c r="AA183" i="4"/>
  <c r="AA215" i="4"/>
  <c r="X36" i="4"/>
  <c r="AB36" i="4"/>
  <c r="X6" i="4"/>
  <c r="AB6" i="4"/>
  <c r="X37" i="4"/>
  <c r="AB37" i="4"/>
  <c r="X79" i="4"/>
  <c r="AB79" i="4"/>
  <c r="X42" i="4"/>
  <c r="AB42" i="4"/>
  <c r="AB71" i="4"/>
  <c r="AB73" i="4"/>
  <c r="AA73" i="4"/>
  <c r="X95" i="4"/>
  <c r="AA95" i="4"/>
  <c r="AB95" i="4"/>
  <c r="X104" i="4"/>
  <c r="AB104" i="4"/>
  <c r="W155" i="4"/>
  <c r="X155" i="4"/>
  <c r="AA155" i="4"/>
  <c r="AB155" i="4"/>
  <c r="X179" i="4"/>
  <c r="AB179" i="4"/>
  <c r="X177" i="4"/>
  <c r="X19" i="4"/>
  <c r="AA23" i="4"/>
  <c r="W28" i="4"/>
  <c r="AA31" i="4"/>
  <c r="AA40" i="4"/>
  <c r="W47" i="4"/>
  <c r="AA52" i="4"/>
  <c r="L66" i="4"/>
  <c r="L89" i="4"/>
  <c r="W99" i="4"/>
  <c r="W112" i="4"/>
  <c r="W116" i="4"/>
  <c r="W120" i="4"/>
  <c r="W124" i="4"/>
  <c r="X145" i="4"/>
  <c r="W166" i="4"/>
  <c r="X172" i="4"/>
  <c r="AB93" i="4"/>
  <c r="AA93" i="4"/>
  <c r="AB113" i="4"/>
  <c r="K218" i="4"/>
  <c r="L218" i="4"/>
  <c r="X48" i="4"/>
  <c r="AA48" i="4"/>
  <c r="AB48" i="4"/>
  <c r="AB57" i="4"/>
  <c r="X57" i="4"/>
  <c r="X13" i="4"/>
  <c r="AB13" i="4"/>
  <c r="X44" i="4"/>
  <c r="AB44" i="4"/>
  <c r="X60" i="4"/>
  <c r="AA60" i="4"/>
  <c r="AB60" i="4"/>
  <c r="AA90" i="4"/>
  <c r="AB90" i="4"/>
  <c r="AA102" i="4"/>
  <c r="AB102" i="4"/>
  <c r="W128" i="4"/>
  <c r="X128" i="4"/>
  <c r="AB128" i="4"/>
  <c r="AB142" i="4"/>
  <c r="X142" i="4"/>
  <c r="AA142" i="4"/>
  <c r="W152" i="4"/>
  <c r="X152" i="4"/>
  <c r="X186" i="4"/>
  <c r="AA186" i="4"/>
  <c r="AB186" i="4"/>
  <c r="X196" i="4"/>
  <c r="W196" i="4"/>
  <c r="X233" i="4"/>
  <c r="W233" i="4"/>
  <c r="AA47" i="4"/>
  <c r="AA82" i="4"/>
  <c r="W23" i="4"/>
  <c r="W31" i="4"/>
  <c r="W40" i="4"/>
  <c r="W52" i="4"/>
  <c r="W92" i="4"/>
  <c r="W108" i="4"/>
  <c r="L110" i="4"/>
  <c r="L114" i="4"/>
  <c r="L118" i="4"/>
  <c r="L122" i="4"/>
  <c r="AA149" i="4"/>
  <c r="W211" i="4"/>
  <c r="W222" i="4"/>
  <c r="AA225" i="4"/>
  <c r="W238" i="4"/>
  <c r="AA241" i="4"/>
  <c r="K102" i="4"/>
  <c r="L102" i="4"/>
  <c r="X40" i="4"/>
  <c r="AB40" i="4"/>
  <c r="X47" i="4"/>
  <c r="AB47" i="4"/>
  <c r="AB82" i="4"/>
  <c r="W135" i="4"/>
  <c r="X135" i="4"/>
  <c r="AA135" i="4"/>
  <c r="AB135" i="4"/>
  <c r="X166" i="4"/>
  <c r="AA166" i="4"/>
  <c r="AB166" i="4"/>
  <c r="W183" i="4"/>
  <c r="X183" i="4"/>
  <c r="AB183" i="4"/>
  <c r="X211" i="4"/>
  <c r="AB211" i="4"/>
  <c r="AA211" i="4"/>
  <c r="W215" i="4"/>
  <c r="X215" i="4"/>
  <c r="AB215" i="4"/>
  <c r="W234" i="4"/>
  <c r="X234" i="4"/>
  <c r="AA50" i="4"/>
  <c r="W146" i="4"/>
  <c r="AA163" i="4"/>
  <c r="W190" i="4"/>
  <c r="X146" i="4"/>
  <c r="AA146" i="4"/>
  <c r="AB146" i="4"/>
  <c r="AB190" i="4"/>
  <c r="AA190" i="4"/>
  <c r="X190" i="4"/>
  <c r="X38" i="4"/>
  <c r="AB38" i="4"/>
  <c r="X45" i="4"/>
  <c r="AB45" i="4"/>
  <c r="AB109" i="4"/>
  <c r="AB117" i="4"/>
  <c r="X43" i="4"/>
  <c r="AB43" i="4"/>
  <c r="X197" i="4"/>
  <c r="AB197" i="4"/>
  <c r="X20" i="4"/>
  <c r="W20" i="4"/>
  <c r="X23" i="4"/>
  <c r="AB23" i="4"/>
  <c r="X28" i="4"/>
  <c r="AB28" i="4"/>
  <c r="X31" i="4"/>
  <c r="AB31" i="4"/>
  <c r="X52" i="4"/>
  <c r="AB52" i="4"/>
  <c r="X8" i="4"/>
  <c r="AB8" i="4"/>
  <c r="X55" i="4"/>
  <c r="AB55" i="4"/>
  <c r="X68" i="4"/>
  <c r="AA68" i="4"/>
  <c r="AB68" i="4"/>
  <c r="X74" i="4"/>
  <c r="AB74" i="4"/>
  <c r="AB85" i="4"/>
  <c r="AA85" i="4"/>
  <c r="X100" i="4"/>
  <c r="AA100" i="4"/>
  <c r="AB100" i="4"/>
  <c r="X132" i="4"/>
  <c r="W132" i="4"/>
  <c r="X149" i="4"/>
  <c r="AB149" i="4"/>
  <c r="X159" i="4"/>
  <c r="AA159" i="4"/>
  <c r="AB159" i="4"/>
  <c r="W200" i="4"/>
  <c r="X200" i="4"/>
  <c r="AB222" i="4"/>
  <c r="X222" i="4"/>
  <c r="X225" i="4"/>
  <c r="AB225" i="4"/>
  <c r="AB238" i="4"/>
  <c r="X238" i="4"/>
  <c r="X241" i="4"/>
  <c r="AB241" i="4"/>
  <c r="L62" i="4"/>
  <c r="X235" i="4"/>
  <c r="AA26" i="4"/>
  <c r="AA6" i="4"/>
  <c r="AA11" i="4"/>
  <c r="W26" i="4"/>
  <c r="AA38" i="4"/>
  <c r="AA45" i="4"/>
  <c r="W50" i="4"/>
  <c r="AA58" i="4"/>
  <c r="W67" i="4"/>
  <c r="L81" i="4"/>
  <c r="AA88" i="4"/>
  <c r="W93" i="4"/>
  <c r="L97" i="4"/>
  <c r="L106" i="4"/>
  <c r="W170" i="4"/>
  <c r="X173" i="4"/>
  <c r="X9" i="4"/>
  <c r="R27" i="4"/>
  <c r="U62" i="4"/>
  <c r="V62" i="4" s="1"/>
  <c r="W62" i="4" s="1"/>
  <c r="U94" i="4"/>
  <c r="V94" i="4" s="1"/>
  <c r="W94" i="4" s="1"/>
  <c r="U98" i="4"/>
  <c r="V98" i="4" s="1"/>
  <c r="W98" i="4" s="1"/>
  <c r="U102" i="4"/>
  <c r="V102" i="4" s="1"/>
  <c r="W102" i="4" s="1"/>
  <c r="AB125" i="4"/>
  <c r="X126" i="4"/>
  <c r="AB136" i="4"/>
  <c r="X137" i="4"/>
  <c r="X153" i="4"/>
  <c r="X169" i="4"/>
  <c r="AB216" i="4"/>
  <c r="AB221" i="4"/>
  <c r="R224" i="4"/>
  <c r="L236" i="4"/>
  <c r="AB237" i="4"/>
  <c r="R240" i="4"/>
  <c r="L28" i="4"/>
  <c r="J60" i="4"/>
  <c r="J64" i="4"/>
  <c r="J68" i="4"/>
  <c r="J72" i="4"/>
  <c r="J76" i="4"/>
  <c r="J80" i="4"/>
  <c r="J84" i="4"/>
  <c r="J88" i="4"/>
  <c r="J92" i="4"/>
  <c r="J96" i="4"/>
  <c r="J100" i="4"/>
  <c r="U106" i="4"/>
  <c r="V106" i="4" s="1"/>
  <c r="W106" i="4" s="1"/>
  <c r="U110" i="4"/>
  <c r="V110" i="4" s="1"/>
  <c r="W110" i="4" s="1"/>
  <c r="U114" i="4"/>
  <c r="V114" i="4" s="1"/>
  <c r="W114" i="4" s="1"/>
  <c r="U118" i="4"/>
  <c r="V118" i="4" s="1"/>
  <c r="W118" i="4" s="1"/>
  <c r="U122" i="4"/>
  <c r="V122" i="4" s="1"/>
  <c r="W122" i="4" s="1"/>
  <c r="AB141" i="4"/>
  <c r="AB157" i="4"/>
  <c r="AB173" i="4"/>
  <c r="AB189" i="4"/>
  <c r="AB205" i="4"/>
  <c r="S218" i="4"/>
  <c r="T218" i="4" s="1"/>
  <c r="T246" i="4" s="1"/>
  <c r="AB226" i="4"/>
  <c r="AB242" i="4"/>
  <c r="AB18" i="4"/>
  <c r="AB34" i="4"/>
  <c r="AE44" i="4"/>
  <c r="J112" i="4"/>
  <c r="K112" i="4" s="1"/>
  <c r="J116" i="4"/>
  <c r="K116" i="4" s="1"/>
  <c r="J120" i="4"/>
  <c r="K120" i="4" s="1"/>
  <c r="J124" i="4"/>
  <c r="K124" i="4" s="1"/>
  <c r="R5" i="4"/>
  <c r="R10" i="4"/>
  <c r="R26" i="4"/>
  <c r="L38" i="4"/>
  <c r="H44" i="4"/>
  <c r="L44" i="4" s="1"/>
  <c r="AB220" i="4"/>
  <c r="AB236" i="4"/>
  <c r="N246" i="4"/>
  <c r="L11" i="4"/>
  <c r="R15" i="4"/>
  <c r="L27" i="4"/>
  <c r="U61" i="4"/>
  <c r="V61" i="4" s="1"/>
  <c r="W61" i="4" s="1"/>
  <c r="U97" i="4"/>
  <c r="V97" i="4" s="1"/>
  <c r="W97" i="4" s="1"/>
  <c r="U101" i="4"/>
  <c r="V101" i="4" s="1"/>
  <c r="W101" i="4" s="1"/>
  <c r="L128" i="4"/>
  <c r="AB156" i="4"/>
  <c r="AB172" i="4"/>
  <c r="AB188" i="4"/>
  <c r="AB204" i="4"/>
  <c r="L224" i="4"/>
  <c r="AE6" i="4"/>
  <c r="J63" i="4"/>
  <c r="J75" i="4"/>
  <c r="J79" i="4"/>
  <c r="J83" i="4"/>
  <c r="J87" i="4"/>
  <c r="K87" i="4" s="1"/>
  <c r="J91" i="4"/>
  <c r="K91" i="4" s="1"/>
  <c r="J95" i="4"/>
  <c r="K95" i="4" s="1"/>
  <c r="J99" i="4"/>
  <c r="K99" i="4" s="1"/>
  <c r="J103" i="4"/>
  <c r="K103" i="4" s="1"/>
  <c r="U105" i="4"/>
  <c r="V105" i="4" s="1"/>
  <c r="W105" i="4" s="1"/>
  <c r="U109" i="4"/>
  <c r="V109" i="4" s="1"/>
  <c r="W109" i="4" s="1"/>
  <c r="U113" i="4"/>
  <c r="V113" i="4" s="1"/>
  <c r="W113" i="4" s="1"/>
  <c r="U117" i="4"/>
  <c r="V117" i="4" s="1"/>
  <c r="W117" i="4" s="1"/>
  <c r="U121" i="4"/>
  <c r="V121" i="4" s="1"/>
  <c r="W121" i="4" s="1"/>
  <c r="AB129" i="4"/>
  <c r="AB145" i="4"/>
  <c r="AB161" i="4"/>
  <c r="AB177" i="4"/>
  <c r="AB193" i="4"/>
  <c r="AB209" i="4"/>
  <c r="AB230" i="4"/>
  <c r="AB83" i="4"/>
  <c r="J107" i="4"/>
  <c r="K107" i="4" s="1"/>
  <c r="J111" i="4"/>
  <c r="K111" i="4" s="1"/>
  <c r="J115" i="4"/>
  <c r="K115" i="4" s="1"/>
  <c r="J119" i="4"/>
  <c r="J123" i="4"/>
  <c r="K123" i="4" s="1"/>
  <c r="AB182" i="4"/>
  <c r="AB198" i="4"/>
  <c r="AB214" i="4"/>
  <c r="AB219" i="4"/>
  <c r="X220" i="4"/>
  <c r="AB235" i="4"/>
  <c r="X236" i="4"/>
  <c r="L5" i="4"/>
  <c r="R14" i="4"/>
  <c r="R142" i="4"/>
  <c r="L154" i="4"/>
  <c r="R158" i="4"/>
  <c r="L170" i="4"/>
  <c r="R174" i="4"/>
  <c r="L186" i="4"/>
  <c r="R190" i="4"/>
  <c r="L202" i="4"/>
  <c r="R206" i="4"/>
  <c r="L223" i="4"/>
  <c r="R227" i="4"/>
  <c r="L239" i="4"/>
  <c r="R243" i="4"/>
  <c r="AB16" i="4"/>
  <c r="AB32" i="4"/>
  <c r="AB53" i="4"/>
  <c r="AB144" i="4"/>
  <c r="AB160" i="4"/>
  <c r="AB176" i="4"/>
  <c r="AB192" i="4"/>
  <c r="AB208" i="4"/>
  <c r="AE218" i="4"/>
  <c r="AB229" i="4"/>
  <c r="AB245" i="4"/>
  <c r="AA16" i="4"/>
  <c r="AA32" i="4"/>
  <c r="AB213" i="4"/>
  <c r="AB5" i="4"/>
  <c r="L46" i="4"/>
  <c r="Z246" i="4"/>
  <c r="AB106" i="4"/>
  <c r="X160" i="4"/>
  <c r="X176" i="4"/>
  <c r="X192" i="4"/>
  <c r="X208" i="4"/>
  <c r="AB228" i="4"/>
  <c r="X229" i="4"/>
  <c r="AB244" i="4"/>
  <c r="X245" i="4"/>
  <c r="R7" i="4"/>
  <c r="AB20" i="4"/>
  <c r="R23" i="4"/>
  <c r="AA106" i="4"/>
  <c r="R167" i="4"/>
  <c r="L179" i="4"/>
  <c r="AB180" i="4"/>
  <c r="R183" i="4"/>
  <c r="L195" i="4"/>
  <c r="AB196" i="4"/>
  <c r="R199" i="4"/>
  <c r="AA207" i="4"/>
  <c r="L211" i="4"/>
  <c r="R215" i="4"/>
  <c r="R220" i="4"/>
  <c r="AA228" i="4"/>
  <c r="L232" i="4"/>
  <c r="R236" i="4"/>
  <c r="AA244" i="4"/>
  <c r="L168" i="4"/>
  <c r="R172" i="4"/>
  <c r="L184" i="4"/>
  <c r="R188" i="4"/>
  <c r="L200" i="4"/>
  <c r="R204" i="4"/>
  <c r="L216" i="4"/>
  <c r="L221" i="4"/>
  <c r="R225" i="4"/>
  <c r="L237" i="4"/>
  <c r="R241" i="4"/>
  <c r="W73" i="4" l="1"/>
  <c r="X71" i="4"/>
  <c r="X70" i="4"/>
  <c r="X89" i="4"/>
  <c r="L74" i="4"/>
  <c r="L6" i="4"/>
  <c r="AG248" i="4"/>
  <c r="X65" i="4"/>
  <c r="X90" i="4"/>
  <c r="X77" i="4"/>
  <c r="K108" i="4"/>
  <c r="X85" i="4"/>
  <c r="W86" i="4"/>
  <c r="Q246" i="4"/>
  <c r="L70" i="4"/>
  <c r="AE246" i="4"/>
  <c r="X113" i="4"/>
  <c r="X81" i="4"/>
  <c r="X66" i="4"/>
  <c r="L71" i="4"/>
  <c r="L78" i="4"/>
  <c r="K67" i="4"/>
  <c r="AA218" i="4"/>
  <c r="AA246" i="4" s="1"/>
  <c r="X98" i="4"/>
  <c r="X82" i="4"/>
  <c r="X69" i="4"/>
  <c r="L87" i="4"/>
  <c r="X117" i="4"/>
  <c r="W218" i="4"/>
  <c r="W246" i="4" s="1"/>
  <c r="X78" i="4"/>
  <c r="K44" i="4"/>
  <c r="L60" i="4"/>
  <c r="K60" i="4"/>
  <c r="R246" i="4"/>
  <c r="L111" i="4"/>
  <c r="L64" i="4"/>
  <c r="K64" i="4"/>
  <c r="L112" i="4"/>
  <c r="X122" i="4"/>
  <c r="X110" i="4"/>
  <c r="L115" i="4"/>
  <c r="K119" i="4"/>
  <c r="L119" i="4"/>
  <c r="X97" i="4"/>
  <c r="L103" i="4"/>
  <c r="L123" i="4"/>
  <c r="X61" i="4"/>
  <c r="L68" i="4"/>
  <c r="K68" i="4"/>
  <c r="L72" i="4"/>
  <c r="K72" i="4"/>
  <c r="L76" i="4"/>
  <c r="K76" i="4"/>
  <c r="V246" i="4"/>
  <c r="L116" i="4"/>
  <c r="X102" i="4"/>
  <c r="L91" i="4"/>
  <c r="X105" i="4"/>
  <c r="K63" i="4"/>
  <c r="L63" i="4"/>
  <c r="X218" i="4"/>
  <c r="AB218" i="4"/>
  <c r="AB246" i="4" s="1"/>
  <c r="L80" i="4"/>
  <c r="K80" i="4"/>
  <c r="L120" i="4"/>
  <c r="X114" i="4"/>
  <c r="L84" i="4"/>
  <c r="K84" i="4"/>
  <c r="L88" i="4"/>
  <c r="K88" i="4"/>
  <c r="J246" i="4"/>
  <c r="X109" i="4"/>
  <c r="L124" i="4"/>
  <c r="X62" i="4"/>
  <c r="X101" i="4"/>
  <c r="X94" i="4"/>
  <c r="K79" i="4"/>
  <c r="L79" i="4"/>
  <c r="K83" i="4"/>
  <c r="L83" i="4"/>
  <c r="L92" i="4"/>
  <c r="K92" i="4"/>
  <c r="H246" i="4"/>
  <c r="X121" i="4"/>
  <c r="L96" i="4"/>
  <c r="K96" i="4"/>
  <c r="L99" i="4"/>
  <c r="K75" i="4"/>
  <c r="L75" i="4"/>
  <c r="L100" i="4"/>
  <c r="K100" i="4"/>
  <c r="L95" i="4"/>
  <c r="U246" i="4"/>
  <c r="X106" i="4"/>
  <c r="X118" i="4"/>
  <c r="L107" i="4"/>
  <c r="J7" i="2"/>
  <c r="K7" i="2" s="1"/>
  <c r="J8" i="2"/>
  <c r="K8" i="2" s="1"/>
  <c r="J9" i="2"/>
  <c r="K9" i="2" s="1"/>
  <c r="J10" i="2"/>
  <c r="K10" i="2" s="1"/>
  <c r="J11" i="2"/>
  <c r="K11" i="2" s="1"/>
  <c r="J12" i="2"/>
  <c r="K12" i="2" s="1"/>
  <c r="J13" i="2"/>
  <c r="K13" i="2" s="1"/>
  <c r="J14" i="2"/>
  <c r="K14" i="2" s="1"/>
  <c r="J15" i="2"/>
  <c r="K15" i="2" s="1"/>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K245" i="2" s="1"/>
  <c r="M265" i="2"/>
  <c r="M251" i="2"/>
  <c r="M252" i="2"/>
  <c r="M253" i="2"/>
  <c r="M254" i="2"/>
  <c r="M255" i="2"/>
  <c r="M256" i="2"/>
  <c r="M257" i="2"/>
  <c r="M258" i="2"/>
  <c r="M262" i="2"/>
  <c r="M263" i="2"/>
  <c r="M264" i="2"/>
  <c r="M266" i="2"/>
  <c r="M267" i="2"/>
  <c r="M268" i="2"/>
  <c r="X246" i="4" l="1"/>
  <c r="L246" i="4"/>
  <c r="K246" i="4"/>
  <c r="K244" i="2"/>
  <c r="K240" i="2"/>
  <c r="K236" i="2"/>
  <c r="K232" i="2"/>
  <c r="K228" i="2"/>
  <c r="K224" i="2"/>
  <c r="K220" i="2"/>
  <c r="K215" i="2"/>
  <c r="K211" i="2"/>
  <c r="K207" i="2"/>
  <c r="K203" i="2"/>
  <c r="K199" i="2"/>
  <c r="K195" i="2"/>
  <c r="K191" i="2"/>
  <c r="K187" i="2"/>
  <c r="K183" i="2"/>
  <c r="K179" i="2"/>
  <c r="K175" i="2"/>
  <c r="K171" i="2"/>
  <c r="K167" i="2"/>
  <c r="K163" i="2"/>
  <c r="K159" i="2"/>
  <c r="K155" i="2"/>
  <c r="K151" i="2"/>
  <c r="K147" i="2"/>
  <c r="K143" i="2"/>
  <c r="K139" i="2"/>
  <c r="K135" i="2"/>
  <c r="K131" i="2"/>
  <c r="K127" i="2"/>
  <c r="K123" i="2"/>
  <c r="K119" i="2"/>
  <c r="K115" i="2"/>
  <c r="K111" i="2"/>
  <c r="K107" i="2"/>
  <c r="K103" i="2"/>
  <c r="K99" i="2"/>
  <c r="K95" i="2"/>
  <c r="K91" i="2"/>
  <c r="K87" i="2"/>
  <c r="K83" i="2"/>
  <c r="K79" i="2"/>
  <c r="K75" i="2"/>
  <c r="K71" i="2"/>
  <c r="K67" i="2"/>
  <c r="K63" i="2"/>
  <c r="K59" i="2"/>
  <c r="K55" i="2"/>
  <c r="K51" i="2"/>
  <c r="K47" i="2"/>
  <c r="K42" i="2"/>
  <c r="K38" i="2"/>
  <c r="K34" i="2"/>
  <c r="K30" i="2"/>
  <c r="K26" i="2"/>
  <c r="K22" i="2"/>
  <c r="K18" i="2"/>
  <c r="K241" i="2"/>
  <c r="K237" i="2"/>
  <c r="K233" i="2"/>
  <c r="K229" i="2"/>
  <c r="K225" i="2"/>
  <c r="K221" i="2"/>
  <c r="K216" i="2"/>
  <c r="K212" i="2"/>
  <c r="K208" i="2"/>
  <c r="K204" i="2"/>
  <c r="K200" i="2"/>
  <c r="K196" i="2"/>
  <c r="K192" i="2"/>
  <c r="K188" i="2"/>
  <c r="K184" i="2"/>
  <c r="K180" i="2"/>
  <c r="K176" i="2"/>
  <c r="K172" i="2"/>
  <c r="K168" i="2"/>
  <c r="K164" i="2"/>
  <c r="K160" i="2"/>
  <c r="K156" i="2"/>
  <c r="K152" i="2"/>
  <c r="K148" i="2"/>
  <c r="K144" i="2"/>
  <c r="K140" i="2"/>
  <c r="K136" i="2"/>
  <c r="K132" i="2"/>
  <c r="K128" i="2"/>
  <c r="K124" i="2"/>
  <c r="K120" i="2"/>
  <c r="K116" i="2"/>
  <c r="K112" i="2"/>
  <c r="K108" i="2"/>
  <c r="K104" i="2"/>
  <c r="N104" i="2" s="1"/>
  <c r="K100" i="2"/>
  <c r="K96" i="2"/>
  <c r="K92" i="2"/>
  <c r="K88" i="2"/>
  <c r="K84" i="2"/>
  <c r="K80" i="2"/>
  <c r="K76" i="2"/>
  <c r="K72" i="2"/>
  <c r="K68" i="2"/>
  <c r="K64" i="2"/>
  <c r="K60" i="2"/>
  <c r="K56" i="2"/>
  <c r="K52" i="2"/>
  <c r="K48" i="2"/>
  <c r="K43" i="2"/>
  <c r="K39" i="2"/>
  <c r="K35" i="2"/>
  <c r="K31" i="2"/>
  <c r="K27" i="2"/>
  <c r="K23" i="2"/>
  <c r="K19" i="2"/>
  <c r="K242" i="2"/>
  <c r="K238" i="2"/>
  <c r="K234" i="2"/>
  <c r="K230" i="2"/>
  <c r="K226" i="2"/>
  <c r="K222" i="2"/>
  <c r="K217" i="2"/>
  <c r="K213" i="2"/>
  <c r="K209" i="2"/>
  <c r="K205" i="2"/>
  <c r="K201" i="2"/>
  <c r="K197" i="2"/>
  <c r="K193" i="2"/>
  <c r="K189" i="2"/>
  <c r="K185" i="2"/>
  <c r="K181" i="2"/>
  <c r="K177" i="2"/>
  <c r="K173" i="2"/>
  <c r="K169" i="2"/>
  <c r="K165" i="2"/>
  <c r="K161" i="2"/>
  <c r="K157" i="2"/>
  <c r="K153" i="2"/>
  <c r="K149" i="2"/>
  <c r="K145" i="2"/>
  <c r="K141" i="2"/>
  <c r="K137" i="2"/>
  <c r="K133" i="2"/>
  <c r="K129" i="2"/>
  <c r="K125" i="2"/>
  <c r="K121" i="2"/>
  <c r="K117" i="2"/>
  <c r="K113" i="2"/>
  <c r="K109" i="2"/>
  <c r="K105" i="2"/>
  <c r="K101" i="2"/>
  <c r="K97" i="2"/>
  <c r="K93" i="2"/>
  <c r="K89" i="2"/>
  <c r="K85" i="2"/>
  <c r="K81" i="2"/>
  <c r="K77" i="2"/>
  <c r="K73" i="2"/>
  <c r="K69" i="2"/>
  <c r="K65" i="2"/>
  <c r="K61" i="2"/>
  <c r="K57" i="2"/>
  <c r="K53" i="2"/>
  <c r="K49" i="2"/>
  <c r="K45" i="2"/>
  <c r="K40" i="2"/>
  <c r="K36" i="2"/>
  <c r="K32" i="2"/>
  <c r="K28" i="2"/>
  <c r="K24" i="2"/>
  <c r="K20" i="2"/>
  <c r="K16" i="2"/>
  <c r="K243" i="2"/>
  <c r="K239" i="2"/>
  <c r="K235" i="2"/>
  <c r="K231" i="2"/>
  <c r="K227" i="2"/>
  <c r="K223" i="2"/>
  <c r="K219" i="2"/>
  <c r="K214" i="2"/>
  <c r="K210" i="2"/>
  <c r="K206" i="2"/>
  <c r="K202" i="2"/>
  <c r="K198" i="2"/>
  <c r="K194" i="2"/>
  <c r="K190" i="2"/>
  <c r="K186" i="2"/>
  <c r="K182" i="2"/>
  <c r="K178" i="2"/>
  <c r="K174" i="2"/>
  <c r="K170" i="2"/>
  <c r="K166" i="2"/>
  <c r="K162" i="2"/>
  <c r="K158" i="2"/>
  <c r="K154" i="2"/>
  <c r="K150" i="2"/>
  <c r="K146" i="2"/>
  <c r="K142" i="2"/>
  <c r="K138" i="2"/>
  <c r="K134" i="2"/>
  <c r="K130" i="2"/>
  <c r="K126" i="2"/>
  <c r="K122" i="2"/>
  <c r="K118" i="2"/>
  <c r="K114" i="2"/>
  <c r="K110" i="2"/>
  <c r="K106" i="2"/>
  <c r="K102" i="2"/>
  <c r="K98" i="2"/>
  <c r="K94" i="2"/>
  <c r="K90" i="2"/>
  <c r="K86" i="2"/>
  <c r="K82" i="2"/>
  <c r="K78" i="2"/>
  <c r="K74" i="2"/>
  <c r="K70" i="2"/>
  <c r="K66" i="2"/>
  <c r="K62" i="2"/>
  <c r="K58" i="2"/>
  <c r="K54" i="2"/>
  <c r="K50" i="2"/>
  <c r="K46" i="2"/>
  <c r="K41" i="2"/>
  <c r="K37" i="2"/>
  <c r="K33" i="2"/>
  <c r="K29" i="2"/>
  <c r="K25" i="2"/>
  <c r="K21" i="2"/>
  <c r="K17" i="2"/>
  <c r="E260" i="2"/>
  <c r="E259" i="2"/>
  <c r="M250" i="2" l="1"/>
  <c r="L261" i="2"/>
  <c r="M261" i="2" s="1"/>
  <c r="N245" i="2" l="1"/>
  <c r="G245" i="2"/>
  <c r="N244" i="2"/>
  <c r="I244" i="2"/>
  <c r="G244" i="2"/>
  <c r="N243" i="2"/>
  <c r="I243" i="2"/>
  <c r="G243" i="2"/>
  <c r="N242" i="2"/>
  <c r="I242" i="2"/>
  <c r="G242" i="2"/>
  <c r="N241" i="2"/>
  <c r="I241" i="2"/>
  <c r="G241" i="2"/>
  <c r="N240" i="2"/>
  <c r="I240" i="2"/>
  <c r="G240" i="2"/>
  <c r="N239" i="2"/>
  <c r="I239" i="2"/>
  <c r="G239" i="2"/>
  <c r="N238" i="2"/>
  <c r="I238" i="2"/>
  <c r="G238" i="2"/>
  <c r="N237" i="2"/>
  <c r="I237" i="2"/>
  <c r="G237" i="2"/>
  <c r="N236" i="2"/>
  <c r="I236" i="2"/>
  <c r="G236" i="2"/>
  <c r="N235" i="2"/>
  <c r="I235" i="2"/>
  <c r="G235" i="2"/>
  <c r="N234" i="2"/>
  <c r="I234" i="2"/>
  <c r="G234" i="2"/>
  <c r="N233" i="2"/>
  <c r="I233" i="2"/>
  <c r="G233" i="2"/>
  <c r="N232" i="2"/>
  <c r="I232" i="2"/>
  <c r="G232" i="2"/>
  <c r="N231" i="2"/>
  <c r="I231" i="2"/>
  <c r="G231" i="2"/>
  <c r="N230" i="2"/>
  <c r="I230" i="2"/>
  <c r="G230" i="2"/>
  <c r="N229" i="2"/>
  <c r="I229" i="2"/>
  <c r="G229" i="2"/>
  <c r="N228" i="2"/>
  <c r="I228" i="2"/>
  <c r="G228" i="2"/>
  <c r="N227" i="2"/>
  <c r="I227" i="2"/>
  <c r="G227" i="2"/>
  <c r="N226" i="2"/>
  <c r="I226" i="2"/>
  <c r="G226" i="2"/>
  <c r="N225" i="2"/>
  <c r="I225" i="2"/>
  <c r="G225" i="2"/>
  <c r="N224" i="2"/>
  <c r="I224" i="2"/>
  <c r="G224" i="2"/>
  <c r="N223" i="2"/>
  <c r="I223" i="2"/>
  <c r="G223" i="2"/>
  <c r="N222" i="2"/>
  <c r="I222" i="2"/>
  <c r="G222" i="2"/>
  <c r="N221" i="2"/>
  <c r="I221" i="2"/>
  <c r="G221" i="2"/>
  <c r="N220" i="2"/>
  <c r="I220" i="2"/>
  <c r="G220" i="2"/>
  <c r="N219" i="2"/>
  <c r="I219" i="2"/>
  <c r="G219" i="2"/>
  <c r="I218" i="2"/>
  <c r="F218" i="2"/>
  <c r="R218" i="2" s="1"/>
  <c r="N217" i="2"/>
  <c r="I217" i="2"/>
  <c r="G217" i="2"/>
  <c r="N216" i="2"/>
  <c r="I216" i="2"/>
  <c r="G216" i="2"/>
  <c r="N215" i="2"/>
  <c r="I215" i="2"/>
  <c r="G215" i="2"/>
  <c r="N214" i="2"/>
  <c r="I214" i="2"/>
  <c r="G214" i="2"/>
  <c r="N213" i="2"/>
  <c r="I213" i="2"/>
  <c r="G213" i="2"/>
  <c r="N212" i="2"/>
  <c r="I212" i="2"/>
  <c r="G212" i="2"/>
  <c r="N211" i="2"/>
  <c r="I211" i="2"/>
  <c r="G211" i="2"/>
  <c r="N210" i="2"/>
  <c r="I210" i="2"/>
  <c r="G210" i="2"/>
  <c r="N209" i="2"/>
  <c r="I209" i="2"/>
  <c r="G209" i="2"/>
  <c r="N208" i="2"/>
  <c r="I208" i="2"/>
  <c r="G208" i="2"/>
  <c r="N207" i="2"/>
  <c r="I207" i="2"/>
  <c r="G207" i="2"/>
  <c r="I206" i="2"/>
  <c r="G206" i="2"/>
  <c r="N205" i="2"/>
  <c r="I205" i="2"/>
  <c r="G205" i="2"/>
  <c r="N204" i="2"/>
  <c r="I204" i="2"/>
  <c r="G204" i="2"/>
  <c r="N203" i="2"/>
  <c r="I203" i="2"/>
  <c r="G203" i="2"/>
  <c r="N202" i="2"/>
  <c r="I202" i="2"/>
  <c r="G202" i="2"/>
  <c r="I201" i="2"/>
  <c r="G201" i="2"/>
  <c r="N200" i="2"/>
  <c r="I200" i="2"/>
  <c r="G200" i="2"/>
  <c r="N199" i="2"/>
  <c r="I199" i="2"/>
  <c r="G199" i="2"/>
  <c r="N198" i="2"/>
  <c r="I198" i="2"/>
  <c r="G198" i="2"/>
  <c r="N197" i="2"/>
  <c r="I197" i="2"/>
  <c r="G197" i="2"/>
  <c r="N196" i="2"/>
  <c r="I196" i="2"/>
  <c r="G196" i="2"/>
  <c r="N195" i="2"/>
  <c r="I195" i="2"/>
  <c r="G195" i="2"/>
  <c r="I194" i="2"/>
  <c r="G194" i="2"/>
  <c r="I193" i="2"/>
  <c r="G193" i="2"/>
  <c r="I192" i="2"/>
  <c r="G192" i="2"/>
  <c r="N191" i="2"/>
  <c r="I191" i="2"/>
  <c r="G191" i="2"/>
  <c r="I190" i="2"/>
  <c r="G190" i="2"/>
  <c r="N189" i="2"/>
  <c r="I189" i="2"/>
  <c r="G189" i="2"/>
  <c r="N188" i="2"/>
  <c r="I188" i="2"/>
  <c r="G188" i="2"/>
  <c r="N187" i="2"/>
  <c r="I187" i="2"/>
  <c r="G187" i="2"/>
  <c r="I186" i="2"/>
  <c r="G186" i="2"/>
  <c r="N185" i="2"/>
  <c r="I185" i="2"/>
  <c r="G185" i="2"/>
  <c r="N184" i="2"/>
  <c r="I184" i="2"/>
  <c r="G184" i="2"/>
  <c r="I183" i="2"/>
  <c r="G183" i="2"/>
  <c r="N182" i="2"/>
  <c r="I182" i="2"/>
  <c r="G182" i="2"/>
  <c r="N181" i="2"/>
  <c r="I181" i="2"/>
  <c r="G181" i="2"/>
  <c r="N180" i="2"/>
  <c r="I180" i="2"/>
  <c r="G180" i="2"/>
  <c r="N179" i="2"/>
  <c r="I179" i="2"/>
  <c r="G179" i="2"/>
  <c r="N178" i="2"/>
  <c r="I178" i="2"/>
  <c r="G178" i="2"/>
  <c r="N177" i="2"/>
  <c r="I177" i="2"/>
  <c r="G177" i="2"/>
  <c r="N176" i="2"/>
  <c r="I176" i="2"/>
  <c r="G176" i="2"/>
  <c r="N175" i="2"/>
  <c r="I175" i="2"/>
  <c r="G175" i="2"/>
  <c r="N174" i="2"/>
  <c r="I174" i="2"/>
  <c r="G174" i="2"/>
  <c r="N173" i="2"/>
  <c r="I173" i="2"/>
  <c r="G173" i="2"/>
  <c r="N172" i="2"/>
  <c r="I172" i="2"/>
  <c r="G172" i="2"/>
  <c r="N171" i="2"/>
  <c r="I171" i="2"/>
  <c r="G171" i="2"/>
  <c r="N170" i="2"/>
  <c r="I170" i="2"/>
  <c r="G170" i="2"/>
  <c r="N169" i="2"/>
  <c r="I169" i="2"/>
  <c r="G169" i="2"/>
  <c r="N168" i="2"/>
  <c r="I168" i="2"/>
  <c r="G168" i="2"/>
  <c r="N167" i="2"/>
  <c r="I167" i="2"/>
  <c r="G167" i="2"/>
  <c r="N166" i="2"/>
  <c r="I166" i="2"/>
  <c r="G166" i="2"/>
  <c r="N165" i="2"/>
  <c r="I165" i="2"/>
  <c r="G165" i="2"/>
  <c r="N164" i="2"/>
  <c r="I164" i="2"/>
  <c r="G164" i="2"/>
  <c r="N163" i="2"/>
  <c r="I163" i="2"/>
  <c r="G163" i="2"/>
  <c r="N162" i="2"/>
  <c r="I162" i="2"/>
  <c r="G162" i="2"/>
  <c r="N161" i="2"/>
  <c r="I161" i="2"/>
  <c r="G161" i="2"/>
  <c r="N160" i="2"/>
  <c r="I160" i="2"/>
  <c r="G160" i="2"/>
  <c r="N159" i="2"/>
  <c r="I159" i="2"/>
  <c r="G159" i="2"/>
  <c r="N158" i="2"/>
  <c r="I158" i="2"/>
  <c r="G158" i="2"/>
  <c r="N157" i="2"/>
  <c r="I157" i="2"/>
  <c r="G157" i="2"/>
  <c r="N156" i="2"/>
  <c r="I156" i="2"/>
  <c r="G156" i="2"/>
  <c r="N155" i="2"/>
  <c r="I155" i="2"/>
  <c r="G155" i="2"/>
  <c r="N154" i="2"/>
  <c r="I154" i="2"/>
  <c r="G154" i="2"/>
  <c r="N153" i="2"/>
  <c r="I153" i="2"/>
  <c r="G153" i="2"/>
  <c r="N152" i="2"/>
  <c r="I152" i="2"/>
  <c r="G152" i="2"/>
  <c r="N151" i="2"/>
  <c r="I151" i="2"/>
  <c r="G151" i="2"/>
  <c r="N150" i="2"/>
  <c r="I150" i="2"/>
  <c r="G150" i="2"/>
  <c r="N149" i="2"/>
  <c r="I149" i="2"/>
  <c r="G149" i="2"/>
  <c r="N148" i="2"/>
  <c r="I148" i="2"/>
  <c r="G148" i="2"/>
  <c r="I147" i="2"/>
  <c r="G147" i="2"/>
  <c r="I146" i="2"/>
  <c r="G146" i="2"/>
  <c r="I145" i="2"/>
  <c r="G145" i="2"/>
  <c r="N144" i="2"/>
  <c r="I144" i="2"/>
  <c r="G144" i="2"/>
  <c r="I143" i="2"/>
  <c r="G143" i="2"/>
  <c r="I142" i="2"/>
  <c r="G142" i="2"/>
  <c r="N141" i="2"/>
  <c r="I141" i="2"/>
  <c r="G141" i="2"/>
  <c r="N140" i="2"/>
  <c r="I140" i="2"/>
  <c r="G140" i="2"/>
  <c r="I139" i="2"/>
  <c r="G139" i="2"/>
  <c r="I138" i="2"/>
  <c r="G138" i="2"/>
  <c r="N137" i="2"/>
  <c r="I137" i="2"/>
  <c r="G137" i="2"/>
  <c r="N136" i="2"/>
  <c r="I136" i="2"/>
  <c r="G136" i="2"/>
  <c r="I135" i="2"/>
  <c r="G135" i="2"/>
  <c r="I134" i="2"/>
  <c r="G134" i="2"/>
  <c r="N133" i="2"/>
  <c r="I133" i="2"/>
  <c r="G133" i="2"/>
  <c r="N132" i="2"/>
  <c r="I132" i="2"/>
  <c r="G132" i="2"/>
  <c r="N131" i="2"/>
  <c r="I131" i="2"/>
  <c r="G131" i="2"/>
  <c r="N130" i="2"/>
  <c r="I130" i="2"/>
  <c r="G130" i="2"/>
  <c r="I129" i="2"/>
  <c r="G129" i="2"/>
  <c r="N128" i="2"/>
  <c r="I128" i="2"/>
  <c r="G128" i="2"/>
  <c r="N127" i="2"/>
  <c r="I127" i="2"/>
  <c r="G127" i="2"/>
  <c r="N126" i="2"/>
  <c r="I126" i="2"/>
  <c r="G126" i="2"/>
  <c r="N125" i="2"/>
  <c r="I125" i="2"/>
  <c r="G125" i="2"/>
  <c r="I124" i="2"/>
  <c r="G124" i="2"/>
  <c r="I123" i="2"/>
  <c r="G123" i="2"/>
  <c r="I122" i="2"/>
  <c r="G122" i="2"/>
  <c r="I121" i="2"/>
  <c r="G121" i="2"/>
  <c r="I120" i="2"/>
  <c r="G120" i="2"/>
  <c r="I119" i="2"/>
  <c r="G119" i="2"/>
  <c r="I118" i="2"/>
  <c r="G118" i="2"/>
  <c r="I117" i="2"/>
  <c r="G117" i="2"/>
  <c r="I116" i="2"/>
  <c r="G116" i="2"/>
  <c r="I115" i="2"/>
  <c r="G115" i="2"/>
  <c r="I114" i="2"/>
  <c r="G114" i="2"/>
  <c r="I113" i="2"/>
  <c r="G113" i="2"/>
  <c r="I112" i="2"/>
  <c r="G112" i="2"/>
  <c r="I111" i="2"/>
  <c r="G111" i="2"/>
  <c r="I110" i="2"/>
  <c r="G110" i="2"/>
  <c r="I109" i="2"/>
  <c r="G109" i="2"/>
  <c r="I108" i="2"/>
  <c r="G108" i="2"/>
  <c r="I107" i="2"/>
  <c r="G107" i="2"/>
  <c r="I106" i="2"/>
  <c r="G106" i="2"/>
  <c r="I105" i="2"/>
  <c r="G105" i="2"/>
  <c r="I104" i="2"/>
  <c r="G104" i="2"/>
  <c r="I103" i="2"/>
  <c r="G103" i="2"/>
  <c r="I102" i="2"/>
  <c r="G102" i="2"/>
  <c r="I101" i="2"/>
  <c r="G101" i="2"/>
  <c r="I100" i="2"/>
  <c r="G100" i="2"/>
  <c r="I99" i="2"/>
  <c r="G99" i="2"/>
  <c r="I98" i="2"/>
  <c r="G98" i="2"/>
  <c r="I97" i="2"/>
  <c r="G97" i="2"/>
  <c r="I96" i="2"/>
  <c r="G96" i="2"/>
  <c r="I95" i="2"/>
  <c r="G95" i="2"/>
  <c r="I94" i="2"/>
  <c r="G94" i="2"/>
  <c r="I93" i="2"/>
  <c r="G93" i="2"/>
  <c r="I92" i="2"/>
  <c r="G92" i="2"/>
  <c r="I91" i="2"/>
  <c r="G91" i="2"/>
  <c r="I90" i="2"/>
  <c r="G90" i="2"/>
  <c r="I89" i="2"/>
  <c r="G89" i="2"/>
  <c r="I88" i="2"/>
  <c r="G88" i="2"/>
  <c r="I87" i="2"/>
  <c r="G87" i="2"/>
  <c r="I86" i="2"/>
  <c r="G86" i="2"/>
  <c r="I85" i="2"/>
  <c r="G85" i="2"/>
  <c r="I84" i="2"/>
  <c r="G84" i="2"/>
  <c r="I83" i="2"/>
  <c r="G83" i="2"/>
  <c r="I82" i="2"/>
  <c r="G82" i="2"/>
  <c r="I81" i="2"/>
  <c r="G81" i="2"/>
  <c r="I80" i="2"/>
  <c r="G80" i="2"/>
  <c r="I79" i="2"/>
  <c r="G79" i="2"/>
  <c r="I78" i="2"/>
  <c r="G78" i="2"/>
  <c r="I77" i="2"/>
  <c r="G77" i="2"/>
  <c r="I76" i="2"/>
  <c r="G76" i="2"/>
  <c r="I75" i="2"/>
  <c r="G75" i="2"/>
  <c r="I74" i="2"/>
  <c r="G74" i="2"/>
  <c r="I73" i="2"/>
  <c r="G73" i="2"/>
  <c r="I72" i="2"/>
  <c r="G72" i="2"/>
  <c r="I71" i="2"/>
  <c r="G71" i="2"/>
  <c r="I70" i="2"/>
  <c r="G70" i="2"/>
  <c r="I69" i="2"/>
  <c r="G69" i="2"/>
  <c r="I68" i="2"/>
  <c r="G68" i="2"/>
  <c r="I67" i="2"/>
  <c r="G67" i="2"/>
  <c r="I66" i="2"/>
  <c r="G66" i="2"/>
  <c r="I65" i="2"/>
  <c r="G65" i="2"/>
  <c r="I64" i="2"/>
  <c r="G64" i="2"/>
  <c r="I63" i="2"/>
  <c r="G63" i="2"/>
  <c r="I62" i="2"/>
  <c r="G62" i="2"/>
  <c r="I61" i="2"/>
  <c r="G61" i="2"/>
  <c r="I60" i="2"/>
  <c r="G60" i="2"/>
  <c r="N59" i="2"/>
  <c r="I59" i="2"/>
  <c r="G59" i="2"/>
  <c r="I58" i="2"/>
  <c r="G58" i="2"/>
  <c r="I57" i="2"/>
  <c r="G57" i="2"/>
  <c r="N56" i="2"/>
  <c r="I56" i="2"/>
  <c r="G56" i="2"/>
  <c r="N55" i="2"/>
  <c r="I55" i="2"/>
  <c r="G55" i="2"/>
  <c r="I54" i="2"/>
  <c r="G54" i="2"/>
  <c r="N53" i="2"/>
  <c r="I53" i="2"/>
  <c r="G53" i="2"/>
  <c r="N52" i="2"/>
  <c r="I52" i="2"/>
  <c r="G52" i="2"/>
  <c r="N51" i="2"/>
  <c r="I51" i="2"/>
  <c r="G51" i="2"/>
  <c r="I50" i="2"/>
  <c r="G50" i="2"/>
  <c r="I49" i="2"/>
  <c r="G49" i="2"/>
  <c r="I48" i="2"/>
  <c r="G48" i="2"/>
  <c r="N47" i="2"/>
  <c r="I47" i="2"/>
  <c r="G47" i="2"/>
  <c r="I46" i="2"/>
  <c r="G46" i="2"/>
  <c r="I45" i="2"/>
  <c r="G45" i="2"/>
  <c r="I44" i="2"/>
  <c r="F44" i="2"/>
  <c r="R44" i="2" s="1"/>
  <c r="I43" i="2"/>
  <c r="G43" i="2"/>
  <c r="I42" i="2"/>
  <c r="G42" i="2"/>
  <c r="I41" i="2"/>
  <c r="G41" i="2"/>
  <c r="N40" i="2"/>
  <c r="I40" i="2"/>
  <c r="G40" i="2"/>
  <c r="N39" i="2"/>
  <c r="I39" i="2"/>
  <c r="G39" i="2"/>
  <c r="I38" i="2"/>
  <c r="G38" i="2"/>
  <c r="N37" i="2"/>
  <c r="I37" i="2"/>
  <c r="G37" i="2"/>
  <c r="I36" i="2"/>
  <c r="G36" i="2"/>
  <c r="N35" i="2"/>
  <c r="I35" i="2"/>
  <c r="G35" i="2"/>
  <c r="I34" i="2"/>
  <c r="G34" i="2"/>
  <c r="I33" i="2"/>
  <c r="G33" i="2"/>
  <c r="I32" i="2"/>
  <c r="G32" i="2"/>
  <c r="N31" i="2"/>
  <c r="I31" i="2"/>
  <c r="G31" i="2"/>
  <c r="I30" i="2"/>
  <c r="G30" i="2"/>
  <c r="I29" i="2"/>
  <c r="G29" i="2"/>
  <c r="N28" i="2"/>
  <c r="I28" i="2"/>
  <c r="G28" i="2"/>
  <c r="N27" i="2"/>
  <c r="I27" i="2"/>
  <c r="G27" i="2"/>
  <c r="I26" i="2"/>
  <c r="G26" i="2"/>
  <c r="N25" i="2"/>
  <c r="I25" i="2"/>
  <c r="G25" i="2"/>
  <c r="I24" i="2"/>
  <c r="G24" i="2"/>
  <c r="N23" i="2"/>
  <c r="I23" i="2"/>
  <c r="G23" i="2"/>
  <c r="I22" i="2"/>
  <c r="G22" i="2"/>
  <c r="I21" i="2"/>
  <c r="G21" i="2"/>
  <c r="N20" i="2"/>
  <c r="I20" i="2"/>
  <c r="G20" i="2"/>
  <c r="N19" i="2"/>
  <c r="I19" i="2"/>
  <c r="G19" i="2"/>
  <c r="I18" i="2"/>
  <c r="G18" i="2"/>
  <c r="I17" i="2"/>
  <c r="G17" i="2"/>
  <c r="N16" i="2"/>
  <c r="I16" i="2"/>
  <c r="G16" i="2"/>
  <c r="N15" i="2"/>
  <c r="I15" i="2"/>
  <c r="G15" i="2"/>
  <c r="I14" i="2"/>
  <c r="G14" i="2"/>
  <c r="N13" i="2"/>
  <c r="I13" i="2"/>
  <c r="G13" i="2"/>
  <c r="I12" i="2"/>
  <c r="G12" i="2"/>
  <c r="N11" i="2"/>
  <c r="I11" i="2"/>
  <c r="G11" i="2"/>
  <c r="I10" i="2"/>
  <c r="G10" i="2"/>
  <c r="I9" i="2"/>
  <c r="G9" i="2"/>
  <c r="I8" i="2"/>
  <c r="G8" i="2"/>
  <c r="I7" i="2"/>
  <c r="G7" i="2"/>
  <c r="I6" i="2"/>
  <c r="F6" i="2"/>
  <c r="R6" i="2" s="1"/>
  <c r="J5" i="2"/>
  <c r="K5" i="2" s="1"/>
  <c r="I5" i="2"/>
  <c r="G5" i="2"/>
  <c r="I246" i="2" l="1"/>
  <c r="N5" i="2"/>
  <c r="N43" i="2"/>
  <c r="N61" i="2"/>
  <c r="N77" i="2"/>
  <c r="N81" i="2"/>
  <c r="N85" i="2"/>
  <c r="N89" i="2"/>
  <c r="N93" i="2"/>
  <c r="N97" i="2"/>
  <c r="N101" i="2"/>
  <c r="N8" i="2"/>
  <c r="N45" i="2"/>
  <c r="N72" i="2"/>
  <c r="N92" i="2"/>
  <c r="N107" i="2"/>
  <c r="N111" i="2"/>
  <c r="N63" i="2"/>
  <c r="N67" i="2"/>
  <c r="N75" i="2"/>
  <c r="N79" i="2"/>
  <c r="N87" i="2"/>
  <c r="N95" i="2"/>
  <c r="N99" i="2"/>
  <c r="N103" i="2"/>
  <c r="N122" i="2"/>
  <c r="N9" i="2"/>
  <c r="G6" i="2"/>
  <c r="J6" i="2"/>
  <c r="G44" i="2"/>
  <c r="J44" i="2"/>
  <c r="N46" i="2"/>
  <c r="N102" i="2"/>
  <c r="N109" i="2"/>
  <c r="N117" i="2"/>
  <c r="N129" i="2"/>
  <c r="G218" i="2"/>
  <c r="J218" i="2"/>
  <c r="O7" i="2"/>
  <c r="N7" i="2"/>
  <c r="O17" i="2"/>
  <c r="N17" i="2"/>
  <c r="O21" i="2"/>
  <c r="N21" i="2"/>
  <c r="O29" i="2"/>
  <c r="N29" i="2"/>
  <c r="O33" i="2"/>
  <c r="N33" i="2"/>
  <c r="O41" i="2"/>
  <c r="N41" i="2"/>
  <c r="O49" i="2"/>
  <c r="N49" i="2"/>
  <c r="O57" i="2"/>
  <c r="N57" i="2"/>
  <c r="O135" i="2"/>
  <c r="N135" i="2"/>
  <c r="O139" i="2"/>
  <c r="N139" i="2"/>
  <c r="O143" i="2"/>
  <c r="N143" i="2"/>
  <c r="O145" i="2"/>
  <c r="N145" i="2"/>
  <c r="O147" i="2"/>
  <c r="N147" i="2"/>
  <c r="O183" i="2"/>
  <c r="N183" i="2"/>
  <c r="O193" i="2"/>
  <c r="N193" i="2"/>
  <c r="O201" i="2"/>
  <c r="N201" i="2"/>
  <c r="O10" i="2"/>
  <c r="N10" i="2"/>
  <c r="O12" i="2"/>
  <c r="N12" i="2"/>
  <c r="O14" i="2"/>
  <c r="N14" i="2"/>
  <c r="O18" i="2"/>
  <c r="N18" i="2"/>
  <c r="O22" i="2"/>
  <c r="N22" i="2"/>
  <c r="O24" i="2"/>
  <c r="N24" i="2"/>
  <c r="O26" i="2"/>
  <c r="N26" i="2"/>
  <c r="O30" i="2"/>
  <c r="N30" i="2"/>
  <c r="O32" i="2"/>
  <c r="N32" i="2"/>
  <c r="O34" i="2"/>
  <c r="N34" i="2"/>
  <c r="O36" i="2"/>
  <c r="N36" i="2"/>
  <c r="O38" i="2"/>
  <c r="N38" i="2"/>
  <c r="O42" i="2"/>
  <c r="N42" i="2"/>
  <c r="O48" i="2"/>
  <c r="N48" i="2"/>
  <c r="O50" i="2"/>
  <c r="N50" i="2"/>
  <c r="O54" i="2"/>
  <c r="N54" i="2"/>
  <c r="O58" i="2"/>
  <c r="N58" i="2"/>
  <c r="O134" i="2"/>
  <c r="N134" i="2"/>
  <c r="O138" i="2"/>
  <c r="N138" i="2"/>
  <c r="O142" i="2"/>
  <c r="N142" i="2"/>
  <c r="O146" i="2"/>
  <c r="N146" i="2"/>
  <c r="O186" i="2"/>
  <c r="N186" i="2"/>
  <c r="O190" i="2"/>
  <c r="N190" i="2"/>
  <c r="O192" i="2"/>
  <c r="N192" i="2"/>
  <c r="O194" i="2"/>
  <c r="N194" i="2"/>
  <c r="O206" i="2"/>
  <c r="N206" i="2"/>
  <c r="L259" i="2"/>
  <c r="M259" i="2" s="1"/>
  <c r="L260" i="2"/>
  <c r="M260" i="2" s="1"/>
  <c r="O140" i="2"/>
  <c r="O144" i="2"/>
  <c r="O188" i="2"/>
  <c r="O196" i="2"/>
  <c r="O204" i="2"/>
  <c r="O52" i="2"/>
  <c r="O56" i="2"/>
  <c r="O16" i="2"/>
  <c r="O20" i="2"/>
  <c r="O28" i="2"/>
  <c r="O40" i="2"/>
  <c r="O128" i="2"/>
  <c r="O152" i="2"/>
  <c r="O137" i="2"/>
  <c r="O141" i="2"/>
  <c r="O185" i="2"/>
  <c r="O187" i="2"/>
  <c r="O189" i="2"/>
  <c r="O191" i="2"/>
  <c r="O195" i="2"/>
  <c r="O197" i="2"/>
  <c r="O205" i="2"/>
  <c r="O47" i="2"/>
  <c r="O51" i="2"/>
  <c r="O53" i="2"/>
  <c r="O55" i="2"/>
  <c r="O59" i="2"/>
  <c r="O136" i="2"/>
  <c r="O11" i="2"/>
  <c r="O13" i="2"/>
  <c r="O15" i="2"/>
  <c r="O19" i="2"/>
  <c r="O23" i="2"/>
  <c r="O25" i="2"/>
  <c r="O27" i="2"/>
  <c r="O31" i="2"/>
  <c r="O35" i="2"/>
  <c r="O37" i="2"/>
  <c r="O39" i="2"/>
  <c r="N100" i="2"/>
  <c r="N114" i="2"/>
  <c r="N96" i="2"/>
  <c r="N120" i="2"/>
  <c r="N80" i="2"/>
  <c r="N69" i="2"/>
  <c r="N74" i="2"/>
  <c r="N88" i="2"/>
  <c r="N60" i="2"/>
  <c r="N86" i="2"/>
  <c r="N113" i="2"/>
  <c r="N121" i="2"/>
  <c r="N90" i="2"/>
  <c r="N116" i="2"/>
  <c r="N105" i="2"/>
  <c r="N119" i="2"/>
  <c r="N76" i="2"/>
  <c r="N73" i="2"/>
  <c r="N70" i="2"/>
  <c r="N82" i="2"/>
  <c r="N84" i="2"/>
  <c r="N106" i="2"/>
  <c r="N94" i="2"/>
  <c r="N108" i="2"/>
  <c r="N124" i="2"/>
  <c r="N64" i="2"/>
  <c r="N66" i="2"/>
  <c r="N68" i="2"/>
  <c r="N78" i="2"/>
  <c r="N98" i="2"/>
  <c r="N110" i="2"/>
  <c r="N91" i="2"/>
  <c r="N83" i="2"/>
  <c r="N71" i="2"/>
  <c r="N65" i="2"/>
  <c r="N112" i="2"/>
  <c r="N62" i="2"/>
  <c r="N118" i="2"/>
  <c r="N115" i="2"/>
  <c r="N123" i="2"/>
  <c r="G246" i="2" l="1"/>
  <c r="K44" i="2"/>
  <c r="K6" i="2"/>
  <c r="M271" i="2"/>
  <c r="K218" i="2"/>
  <c r="M246" i="2"/>
  <c r="M308" i="2" s="1"/>
  <c r="O231" i="2"/>
  <c r="O227" i="2"/>
  <c r="O217" i="2"/>
  <c r="O219" i="2"/>
  <c r="O209" i="2"/>
  <c r="O245" i="2"/>
  <c r="O203" i="2"/>
  <c r="O234" i="2"/>
  <c r="O179" i="2"/>
  <c r="O222" i="2"/>
  <c r="O167" i="2"/>
  <c r="O154" i="2"/>
  <c r="O159" i="2"/>
  <c r="O155" i="2"/>
  <c r="O243" i="2"/>
  <c r="O67" i="2"/>
  <c r="O239" i="2"/>
  <c r="O240" i="2"/>
  <c r="O95" i="2"/>
  <c r="O130" i="2"/>
  <c r="O161" i="2"/>
  <c r="O131" i="2"/>
  <c r="O174" i="2"/>
  <c r="O126" i="2"/>
  <c r="O208" i="2"/>
  <c r="O180" i="2"/>
  <c r="O238" i="2"/>
  <c r="O199" i="2"/>
  <c r="O129" i="2"/>
  <c r="O5" i="2"/>
  <c r="O229" i="2"/>
  <c r="O107" i="2"/>
  <c r="O93" i="2"/>
  <c r="O178" i="2"/>
  <c r="O236" i="2"/>
  <c r="O181" i="2"/>
  <c r="O157" i="2"/>
  <c r="O127" i="2"/>
  <c r="O81" i="2"/>
  <c r="O176" i="2"/>
  <c r="O43" i="2"/>
  <c r="O125" i="2"/>
  <c r="O225" i="2"/>
  <c r="O202" i="2"/>
  <c r="O166" i="2"/>
  <c r="O232" i="2"/>
  <c r="O9" i="2"/>
  <c r="O111" i="2"/>
  <c r="O177" i="2"/>
  <c r="O153" i="2"/>
  <c r="O223" i="2"/>
  <c r="O170" i="2"/>
  <c r="O200" i="2"/>
  <c r="O164" i="2"/>
  <c r="O230" i="2"/>
  <c r="O104" i="2"/>
  <c r="O215" i="2"/>
  <c r="O175" i="2"/>
  <c r="O151" i="2"/>
  <c r="O221" i="2"/>
  <c r="O72" i="2"/>
  <c r="O122" i="2"/>
  <c r="O172" i="2"/>
  <c r="O198" i="2"/>
  <c r="O162" i="2"/>
  <c r="O228" i="2"/>
  <c r="O97" i="2"/>
  <c r="O92" i="2"/>
  <c r="O99" i="2"/>
  <c r="O213" i="2"/>
  <c r="O173" i="2"/>
  <c r="O149" i="2"/>
  <c r="O158" i="2"/>
  <c r="O226" i="2"/>
  <c r="O109" i="2"/>
  <c r="O85" i="2"/>
  <c r="O87" i="2"/>
  <c r="O211" i="2"/>
  <c r="O171" i="2"/>
  <c r="O241" i="2"/>
  <c r="O103" i="2"/>
  <c r="O150" i="2"/>
  <c r="O224" i="2"/>
  <c r="O102" i="2"/>
  <c r="O75" i="2"/>
  <c r="O169" i="2"/>
  <c r="O216" i="2"/>
  <c r="O61" i="2"/>
  <c r="O160" i="2"/>
  <c r="O63" i="2"/>
  <c r="O207" i="2"/>
  <c r="O237" i="2"/>
  <c r="O101" i="2"/>
  <c r="O8" i="2"/>
  <c r="O79" i="2"/>
  <c r="O214" i="2"/>
  <c r="O244" i="2"/>
  <c r="O220" i="2"/>
  <c r="O45" i="2"/>
  <c r="O156" i="2"/>
  <c r="O165" i="2"/>
  <c r="O235" i="2"/>
  <c r="O89" i="2"/>
  <c r="O212" i="2"/>
  <c r="O184" i="2"/>
  <c r="O242" i="2"/>
  <c r="O148" i="2"/>
  <c r="O132" i="2"/>
  <c r="O163" i="2"/>
  <c r="O133" i="2"/>
  <c r="O233" i="2"/>
  <c r="O77" i="2"/>
  <c r="O46" i="2"/>
  <c r="O168" i="2"/>
  <c r="O117" i="2"/>
  <c r="O210" i="2"/>
  <c r="O182" i="2"/>
  <c r="K246" i="2" l="1"/>
  <c r="O44" i="2"/>
  <c r="N44" i="2"/>
  <c r="O6" i="2"/>
  <c r="N218" i="2"/>
  <c r="O218" i="2"/>
  <c r="N6" i="2"/>
  <c r="O100" i="2"/>
  <c r="O124" i="2"/>
  <c r="O66" i="2"/>
  <c r="O118" i="2"/>
  <c r="O80" i="2"/>
  <c r="O76" i="2"/>
  <c r="O86" i="2"/>
  <c r="O91" i="2"/>
  <c r="O83" i="2"/>
  <c r="O106" i="2"/>
  <c r="O64" i="2"/>
  <c r="O88" i="2"/>
  <c r="O69" i="2"/>
  <c r="O115" i="2"/>
  <c r="O123" i="2"/>
  <c r="O78" i="2"/>
  <c r="O74" i="2"/>
  <c r="O98" i="2"/>
  <c r="O96" i="2"/>
  <c r="O60" i="2"/>
  <c r="O116" i="2"/>
  <c r="O121" i="2"/>
  <c r="O68" i="2"/>
  <c r="O120" i="2"/>
  <c r="O110" i="2"/>
  <c r="O113" i="2"/>
  <c r="O71" i="2"/>
  <c r="O94" i="2"/>
  <c r="O70" i="2"/>
  <c r="O65" i="2"/>
  <c r="O114" i="2"/>
  <c r="O82" i="2"/>
  <c r="O105" i="2"/>
  <c r="O90" i="2"/>
  <c r="O119" i="2"/>
  <c r="O84" i="2"/>
  <c r="O112" i="2"/>
  <c r="O108" i="2"/>
  <c r="O62" i="2"/>
  <c r="O73" i="2"/>
  <c r="O246" i="2" l="1"/>
  <c r="N246" i="2"/>
  <c r="R246" i="2" l="1"/>
</calcChain>
</file>

<file path=xl/sharedStrings.xml><?xml version="1.0" encoding="utf-8"?>
<sst xmlns="http://schemas.openxmlformats.org/spreadsheetml/2006/main" count="1767" uniqueCount="616">
  <si>
    <t>S.No</t>
  </si>
  <si>
    <t>Item Code</t>
  </si>
  <si>
    <t>Item Name</t>
  </si>
  <si>
    <t>Actual Quantities for agreement items (with 4 Ots)</t>
  </si>
  <si>
    <t>Variation</t>
  </si>
  <si>
    <t>Actual QTY for Additional 2 OTs</t>
  </si>
  <si>
    <t>As Per Work Done/To Be Done</t>
  </si>
  <si>
    <t>UOM</t>
  </si>
  <si>
    <t>Unit Rate (Rs.)</t>
  </si>
  <si>
    <t>QTY</t>
  </si>
  <si>
    <t>Amount (Rs.)</t>
  </si>
  <si>
    <t>Excess</t>
  </si>
  <si>
    <t>Less</t>
  </si>
  <si>
    <t>SOTC001</t>
  </si>
  <si>
    <t>Stainless Steel Pre-fabricated Wall panels in MOTs1) Make: SS 304 medical grade JINDAL certified by a notified body NABL Lab.2) Not less than 50mm thick (0.80mm thick sheet on both sides).3) 41Kg/Cum density PUF, fine grain surface, treated with anti bacterial/anti fungal paint, shall be made with single sheet without any joints/welding, should be covered with a protective sheet. Certified by a notified body NABL Lab.</t>
  </si>
  <si>
    <t>Sqm</t>
  </si>
  <si>
    <t>SOTC002</t>
  </si>
  <si>
    <t>Stainless Steel Pre-fabricated Ceiling panels In MOTs &amp; MOTs Corridor</t>
  </si>
  <si>
    <t>SOTC003</t>
  </si>
  <si>
    <t xml:space="preserve">Dynamic Hatch Box </t>
  </si>
  <si>
    <t>Nos</t>
  </si>
  <si>
    <t>SOTC004</t>
  </si>
  <si>
    <t>Electro conductive Flooring inside MOTs</t>
  </si>
  <si>
    <t>SOTC005</t>
  </si>
  <si>
    <t>Flooring with Vinyl Sheets In MOT Corridor</t>
  </si>
  <si>
    <t>SOTC006</t>
  </si>
  <si>
    <t xml:space="preserve">Uni Directional Ceiling Laminar Airflow Systems  </t>
  </si>
  <si>
    <t>SOTC007</t>
  </si>
  <si>
    <t>Air Handling Units (AHUs) 11 TR</t>
  </si>
  <si>
    <t>SOTC008</t>
  </si>
  <si>
    <t>Condensing Units</t>
  </si>
  <si>
    <t>SOTC009</t>
  </si>
  <si>
    <t xml:space="preserve">Pressure Relief Dampers </t>
  </si>
  <si>
    <t>SOTC010</t>
  </si>
  <si>
    <t>Single arm Anesthesia Pendants (Imported)</t>
  </si>
  <si>
    <t>SOTC011</t>
  </si>
  <si>
    <t>Triple Dome Ceiling  OT LED Lights  (Imported)</t>
  </si>
  <si>
    <t>SOTC012</t>
  </si>
  <si>
    <t>Double Dome Ceiling  OT LED Lights  (Imported)</t>
  </si>
  <si>
    <t>SOTC013</t>
  </si>
  <si>
    <t xml:space="preserve">Detachable Hi Definition Cameras in Triple Dome Ceiling OT  Lights  </t>
  </si>
  <si>
    <t>SOTC014</t>
  </si>
  <si>
    <t>Ceiling/Wall mounted CCTV Room Camera</t>
  </si>
  <si>
    <t>SOTC015</t>
  </si>
  <si>
    <t xml:space="preserve">LED Peripheral Lights cum clean room (OT) luminaries  </t>
  </si>
  <si>
    <t>SOTC016</t>
  </si>
  <si>
    <t>View Window with Motorised Blinds of 1 Mt Length &amp; 1 Mt Height</t>
  </si>
  <si>
    <t>SOTC017</t>
  </si>
  <si>
    <t xml:space="preserve">Hermetically Sealed Doors (1.80mt x 2.10 mt)  </t>
  </si>
  <si>
    <t>SOTC018</t>
  </si>
  <si>
    <t>SOTC019</t>
  </si>
  <si>
    <t xml:space="preserve">Storage Units  </t>
  </si>
  <si>
    <t>SOTC020</t>
  </si>
  <si>
    <t>Writing Board (List Board)</t>
  </si>
  <si>
    <t>SOTC021</t>
  </si>
  <si>
    <t>X-Ray CT Scan LED viewing Screen</t>
  </si>
  <si>
    <t>SOTC022</t>
  </si>
  <si>
    <t xml:space="preserve">Touch Screen Surgeon Control Panels </t>
  </si>
  <si>
    <t>SOTC023</t>
  </si>
  <si>
    <t xml:space="preserve">3-Bay Scrub Stations/Sinks </t>
  </si>
  <si>
    <t>SOTC024</t>
  </si>
  <si>
    <t xml:space="preserve">Video and Image Management system </t>
  </si>
  <si>
    <t>SOTC025</t>
  </si>
  <si>
    <t xml:space="preserve">Medical Grade Monitors 32 inch 4 K Resolution  </t>
  </si>
  <si>
    <t>SOTC026</t>
  </si>
  <si>
    <t xml:space="preserve">Wall mounted large screen display 55 inch (Commercial Grade)  </t>
  </si>
  <si>
    <t>SOTC027</t>
  </si>
  <si>
    <t>Cable connections for integration within MOTs and with Workshop Projector Hall, Networks with OFC Cable</t>
  </si>
  <si>
    <t>Job</t>
  </si>
  <si>
    <t>SOTC028</t>
  </si>
  <si>
    <t xml:space="preserve">Wireless Microphone  </t>
  </si>
  <si>
    <t>SOTC029</t>
  </si>
  <si>
    <t xml:space="preserve">Digital mixer Amplifier  </t>
  </si>
  <si>
    <t>SOTC030</t>
  </si>
  <si>
    <t xml:space="preserve">Ceiling Mounted Speakers  </t>
  </si>
  <si>
    <t>SOTC031</t>
  </si>
  <si>
    <t>Video Conferencing System</t>
  </si>
  <si>
    <t>SOTC032</t>
  </si>
  <si>
    <t>Home Theatre Power Conditioner, 230 V</t>
  </si>
  <si>
    <t>SOTC033</t>
  </si>
  <si>
    <t>Amplifier (8 Channel)</t>
  </si>
  <si>
    <t>SOTC034</t>
  </si>
  <si>
    <t>HiFi Active Sub Woofer</t>
  </si>
  <si>
    <t>SOTC035</t>
  </si>
  <si>
    <t>4K Laser Projection TV</t>
  </si>
  <si>
    <t>SOTC036</t>
  </si>
  <si>
    <t>Equalization &amp; Loud Speaker Control System</t>
  </si>
  <si>
    <t>SOTC037</t>
  </si>
  <si>
    <t>Sound Analog Mixer</t>
  </si>
  <si>
    <t>SOTC038</t>
  </si>
  <si>
    <t>Electrical Installations in MOTs &amp; TIRs</t>
  </si>
  <si>
    <t>SOTC039</t>
  </si>
  <si>
    <t>Stainless Steel Pre-fabricated Wall panels in TIRs</t>
  </si>
  <si>
    <t>SOTC040</t>
  </si>
  <si>
    <t>Stainless Steel Pre-fabricated Ceiling panels in TIRs and TIR Corridor</t>
  </si>
  <si>
    <t>SOTC041</t>
  </si>
  <si>
    <t>Electro conductive Flooring inside TIRs</t>
  </si>
  <si>
    <t>SOTC042</t>
  </si>
  <si>
    <t>Flooring with Vinyl Sheets In TIR Corridor</t>
  </si>
  <si>
    <t>SOTC043</t>
  </si>
  <si>
    <t>SOTC044</t>
  </si>
  <si>
    <t>SOTC045</t>
  </si>
  <si>
    <t>Air Handling Units (AHUs) 8.5 TR</t>
  </si>
  <si>
    <t>SOTC046</t>
  </si>
  <si>
    <t>SOTC047</t>
  </si>
  <si>
    <t>SOTC049</t>
  </si>
  <si>
    <t>SOTC050</t>
  </si>
  <si>
    <t>12mm thick glazed Glass partition walls in TIRs</t>
  </si>
  <si>
    <t>SOTC051</t>
  </si>
  <si>
    <t>Wall mounted LED TV43 inchesFull HD</t>
  </si>
  <si>
    <t>SOTC052</t>
  </si>
  <si>
    <t>SOTC053</t>
  </si>
  <si>
    <t>BED HEAD PANEL FOR TIR WITH DOUBLE OUTLETS AND ELECTRICAL OUTLETS</t>
  </si>
  <si>
    <t>SOTC054</t>
  </si>
  <si>
    <t>X-RAY VIEWERS FOR ALL ICUS AND PRE OPP AREAS  AND  DOCTORS ROOMS</t>
  </si>
  <si>
    <t>SOTC055</t>
  </si>
  <si>
    <t>WRITING BOARDS FOR ICUS, PRE OPP</t>
  </si>
  <si>
    <t>SOTC056</t>
  </si>
  <si>
    <t xml:space="preserve">CCTV CEILING CAMERA </t>
  </si>
  <si>
    <t>SOTC057</t>
  </si>
  <si>
    <t>Supply and Fixing of 25mm dia Conduit Pipes surface on wall.</t>
  </si>
  <si>
    <t>Rmt</t>
  </si>
  <si>
    <t>SOTC058</t>
  </si>
  <si>
    <t>Supply and Fixing of 25mm dia Conduit Pipes Concealed on wall.</t>
  </si>
  <si>
    <t>SOTC059</t>
  </si>
  <si>
    <t xml:space="preserve">Wiring with run of 2 of 1.5 Sqmm  Copper cable for points wiring.   
</t>
  </si>
  <si>
    <t>Pts</t>
  </si>
  <si>
    <t>SOTC060</t>
  </si>
  <si>
    <t xml:space="preserve">Wiring with run of 2 of 1.5 Sqmm  Copper cable for stairecase points wiring.   
</t>
  </si>
  <si>
    <t>SOTC061</t>
  </si>
  <si>
    <t xml:space="preserve">Supply and fixing of 6A/10A ISI Mark 3/2 pin Modular socket  Common switch board </t>
  </si>
  <si>
    <t>SOTC062</t>
  </si>
  <si>
    <t>Wiring with  3 of 1.5 sq.mm with 6A switch  and  6A, 3/2 pin socket Modular type with 6A switch control  fixing on separate board.</t>
  </si>
  <si>
    <t>SOTC063</t>
  </si>
  <si>
    <t xml:space="preserve">Supply and fixing of  6A switchs - 2 Nos  and 6A 3/2 pin socket - 3 Nos Modular type with cover plate  </t>
  </si>
  <si>
    <t>SOTC064</t>
  </si>
  <si>
    <t xml:space="preserve">Supply &amp; fixing of 16A/6A, 2 in one  socket with 16A switch control modular type </t>
  </si>
  <si>
    <t>SOTC065</t>
  </si>
  <si>
    <t>Supply &amp; fixing of 32A, socket with switch control modular</t>
  </si>
  <si>
    <t>SOTC066</t>
  </si>
  <si>
    <t>Supply &amp; fixing of 64A, socket with 64A switch control modular type</t>
  </si>
  <si>
    <t>SOTC067</t>
  </si>
  <si>
    <t>Supply and  Run of 1 of 1.5 sq.mm (phase, neutral and earth) FRLSH / HFFR PVC insulated 1100V grade as per IS:694/1990, IS 17048 specifications for Copper cable.</t>
  </si>
  <si>
    <t>SOTC068</t>
  </si>
  <si>
    <t>Supply and  Run of   3 of 1.5 sq.mm (phase, neutral and earth) FRLSH / HFFR PVC insulated 1100V grade as per IS:694/1990, IS 17048 specifications for Copper cable .</t>
  </si>
  <si>
    <t>SOTC069</t>
  </si>
  <si>
    <t xml:space="preserve">Supply and  Run of 3 of 2.5 sq.mm (phase, neutral and earth) FRLSH / HFFR PVC insulated 1100V grade as per IS:694/1990, IS 17048 specifications for Copper cable. </t>
  </si>
  <si>
    <t>SOTC070</t>
  </si>
  <si>
    <t>Supply and  Run of 3 runs of 4.0 sq mm (phase neutral and earth) FRLSH / HFFR PVC insulated 1100V grade as per IS:694/1990, IS 17048 specifications for Copper cable.</t>
  </si>
  <si>
    <t>SOTC071</t>
  </si>
  <si>
    <t>Supply and  Run of  3 of 6.0 Sq.mm FRLSH / HFFR PVC insulated 1100V grade as per IS:694/1990, IS 17048 specifications for Copper cable.</t>
  </si>
  <si>
    <t>SOTC072</t>
  </si>
  <si>
    <t>Supply and  Run of 5 of 6.0 Sq.mm FRLSH / HFFR PVC insulated 1100V grade as per IS:694/1990, IS 17048 specifications for Copper cable.</t>
  </si>
  <si>
    <t>SOTC073</t>
  </si>
  <si>
    <t>Supply and  Run of 5 of 10.0 Sq.mm FRLSH / HFFR PVC insulated 1100V grade as per IS:694/1990, IS 17048 specifications for Copper cable.</t>
  </si>
  <si>
    <t>SOTC074</t>
  </si>
  <si>
    <t xml:space="preserve">Supply and fixing of DP Metal Enclosure with IP 20 Protection DB Make with 1 No 20A, 10 KA DP MCB   </t>
  </si>
  <si>
    <t>SOTC075</t>
  </si>
  <si>
    <t xml:space="preserve">Supply and fixing of 4 Way TPN DB Horizontal with IP 43 Protection as per IS:13032   (For Lighting DBs)  
</t>
  </si>
  <si>
    <t>SOTC076</t>
  </si>
  <si>
    <t xml:space="preserve">Supply and fixing of 4 Way TPN DB Horizontal with IP 43 Protection as per IS:13032  (For Power DB's)
</t>
  </si>
  <si>
    <t>SOTC077</t>
  </si>
  <si>
    <t xml:space="preserve">Supply and fixing of 8 Way VTPN DB with IP 43 Protection as per IS:13032 </t>
  </si>
  <si>
    <t>SOTC078</t>
  </si>
  <si>
    <t xml:space="preserve">Supply and fixing of cable  adopteres box with cover for DBs including, massanory work etc., complete.,
</t>
  </si>
  <si>
    <t>SOTC079</t>
  </si>
  <si>
    <t>Providing independent earthing for Important equipment with 40mm dia 'B' class 2.5m long G.I pipe (GI Earthing)</t>
  </si>
  <si>
    <t>SOTC080</t>
  </si>
  <si>
    <t>Providing independent earthing by exacavating a pit to a depth of 2.25Mtr in all soils as per size specified in the data for Sophisticated Electronic equipment (Copper Earthing)</t>
  </si>
  <si>
    <t>SOTC081</t>
  </si>
  <si>
    <t>Providing independent earthing for Important equipment with 100mm dia Heavy gauge C.I Earthing</t>
  </si>
  <si>
    <t>SOTC082</t>
  </si>
  <si>
    <t xml:space="preserve">Supply and Run of  50mm x 6mm G.I Strip </t>
  </si>
  <si>
    <t>SOTC083</t>
  </si>
  <si>
    <t>Supply and Run of  25mm x 3mm copper strip</t>
  </si>
  <si>
    <t>SOTC084</t>
  </si>
  <si>
    <t xml:space="preserve">Supply, transportation and fixing   of    22W +/ 10% , &gt;/    2300      lumens, 1200mm length LED light </t>
  </si>
  <si>
    <t>SOTC085</t>
  </si>
  <si>
    <t xml:space="preserve">Supply, transportation and fixing  32-36W (&gt;=3600 Lumens), 2' x2'  (600mm x 600mm) slim panel LED luminaire </t>
  </si>
  <si>
    <t>SOTC086</t>
  </si>
  <si>
    <t xml:space="preserve">Supply, transportation and fixing 12 W +/-10% (&gt;= 1200 Lumens)  Down lighter back lit LED Down Light Recessed / Surface </t>
  </si>
  <si>
    <t>SOTC087</t>
  </si>
  <si>
    <t xml:space="preserve">Supply, transportation and fixing 18 W +/-10% (&gt;= 1800 Lumens)  Down lighter back lit LED Down Light </t>
  </si>
  <si>
    <t>SOTC088</t>
  </si>
  <si>
    <t xml:space="preserve">Supply, transportation and fixing  ISI mark batten holder / slanting holder </t>
  </si>
  <si>
    <t>SOTC089</t>
  </si>
  <si>
    <t xml:space="preserve">Supply, Transportation of energy efficient fan, 1200 mm sweep, aluminium body, consuming 28
W, BEE 5 star rated, ceiling fan </t>
  </si>
  <si>
    <t>SOTC090</t>
  </si>
  <si>
    <t xml:space="preserve">Supply and fixing of Modular type Stepped  electronic  regulator. </t>
  </si>
  <si>
    <t>SOTC091</t>
  </si>
  <si>
    <t>Labour charges for fixing of ceiling fan and regulator</t>
  </si>
  <si>
    <t>SOTC092</t>
  </si>
  <si>
    <t xml:space="preserve">Supply and erecting 19/20mm steel tube down rod of one meter length </t>
  </si>
  <si>
    <t>SOTC093</t>
  </si>
  <si>
    <t xml:space="preserve">Supply  of  12" (300mm)  Light  duty  exhaust fan </t>
  </si>
  <si>
    <t>SOTC094</t>
  </si>
  <si>
    <t>Supply,Transportation  of 12" (300mm) ISI, 900 RPM Heavy duty exhaust fan</t>
  </si>
  <si>
    <t>SOTC095</t>
  </si>
  <si>
    <t>Labour charges for fixing the  exhaust fan in wall with necessary connections</t>
  </si>
  <si>
    <t>SOTC096</t>
  </si>
  <si>
    <t>Supply and fixing of GI louver shutter including GI mesh</t>
  </si>
  <si>
    <t>SOTC097</t>
  </si>
  <si>
    <t>Main Power Panel with 1000A 4 Pole ACB as incomer - 1 No and out goings  800 A 4P MCCB - 1 No., 630 A 4P MCCB - 1 No., 400A 4P MCCB - 4 Nos &amp; 250A 4P MCCB - 3 No's with required Digital Ammeter and Voltmer, LED Indicators</t>
  </si>
  <si>
    <t>SOTC098</t>
  </si>
  <si>
    <t>Floor Power Panel :  Incomer: 630A 4 Pole MCCB,- 1 No Outgoings 250 A 4P MCCB - 4 No's 125 A 4P MCCB - 10 No's, 63 A 4P MCCB - 4 No's with required Digital Ammeter and Voltmer, LED Indicators</t>
  </si>
  <si>
    <t>SOTC099</t>
  </si>
  <si>
    <t>Electrical Lighting Panels : Incomer: 250 A 4 Pole MCCB - 1 No, Out Goings  125 A 4P MCCB - 4 No's 63 A 4P MCCB - 3 No's with required Digital Ammeter and Voltmer, LED Indicators</t>
  </si>
  <si>
    <t>SOTC100</t>
  </si>
  <si>
    <t xml:space="preserve">130KVAR  Out Door Capacitor panel : Incomer: 250A FP MCCB - 1 No, 63A 10KA TP MCB - 9 Nos. 20 KVAR Capacitor Duty contactors  - 5 Nos.,  10 KVAR Capacitor Duty contactors - 2 Nos, .5 KVAR Capacitor Duty contactors - 2 Nos. 12 stage APFC Relay - 1 No </t>
  </si>
  <si>
    <t>SOTC101</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</si>
  <si>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</si>
  <si>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SOTC102</t>
  </si>
  <si>
    <t>Supply of 25 Sqmm 3.5 Core XLPE insulated UG Cable.</t>
  </si>
  <si>
    <t>SOTC103</t>
  </si>
  <si>
    <t>Supply of 50 Sqmm 3.5 Core XLPE insulated UG Cable.</t>
  </si>
  <si>
    <t>SOTC104</t>
  </si>
  <si>
    <t>Supply of 70 Sqmm 3.5 Core XLPE insulated UG Cable.</t>
  </si>
  <si>
    <t>SOTC105</t>
  </si>
  <si>
    <t>Supply of 120 Sqmm 3.5 Core XLPE insulated UG Cable.</t>
  </si>
  <si>
    <t>SOTC106</t>
  </si>
  <si>
    <t>Supply of 185 Sqmm 3.5 Core XLPE insulated UG Cable.</t>
  </si>
  <si>
    <t>SOTC107</t>
  </si>
  <si>
    <t>Supply of 240 Sqmm 3.5 Core XLPE insulated UG Cable.</t>
  </si>
  <si>
    <t>SOTC108</t>
  </si>
  <si>
    <t>Supply of 300 Sqmm 3.5 Core XLPE insulated UG Cable.</t>
  </si>
  <si>
    <t>SOTC109</t>
  </si>
  <si>
    <t xml:space="preserve">Termination of UG cables of 3.5 core 25 Sq.mm </t>
  </si>
  <si>
    <t>SOTC110</t>
  </si>
  <si>
    <t>Termination of UG cables of 3.5 core 50 Sq.mm</t>
  </si>
  <si>
    <t>SOTC111</t>
  </si>
  <si>
    <t xml:space="preserve">Termination of UG cables of 3.5 core 70 Sq.mm </t>
  </si>
  <si>
    <t>SOTC112</t>
  </si>
  <si>
    <t>Termination of UG cables of 3.5 core 120 Sq.mm</t>
  </si>
  <si>
    <t>SOTC113</t>
  </si>
  <si>
    <t>Termination of UG cables of 3.5 core 185 Sq.mm</t>
  </si>
  <si>
    <t>SOTC114</t>
  </si>
  <si>
    <t xml:space="preserve">Termination of UG cables of 3.5 core 240 Sq.mm </t>
  </si>
  <si>
    <t>SOTC115</t>
  </si>
  <si>
    <t>Termination of UG cables of 3.5 core 300 Sq.mm</t>
  </si>
  <si>
    <t>SOTC116</t>
  </si>
  <si>
    <t xml:space="preserve">Earth work excavation of Trench  laying of U.G cables up to 70 sqmm </t>
  </si>
  <si>
    <t>SOTC117</t>
  </si>
  <si>
    <t xml:space="preserve">Earth work excavation of Trench  laying of U.G cables from 95 Sqmm </t>
  </si>
  <si>
    <t>SOTC118</t>
  </si>
  <si>
    <t xml:space="preserve">Laying of PVC armoured under ground cable up to 95 Sqmm on wall  </t>
  </si>
  <si>
    <t>SOTC119</t>
  </si>
  <si>
    <t xml:space="preserve">Laying of PVC armoured under ground cable from 120 Sq.mm to 400 Sqmm saddles on wall </t>
  </si>
  <si>
    <t>SOTC120</t>
  </si>
  <si>
    <t xml:space="preserve">Supply, Transportation and Installation of 150mm x 50mm x 2mm thick  hot dip GI perforated cable tray </t>
  </si>
  <si>
    <t>SOTC121</t>
  </si>
  <si>
    <t>Supply, Transportation and Installation of 300mm x 50mm x 2mm thick  thick hot dip GI perforated cable tray</t>
  </si>
  <si>
    <t>SOTC122</t>
  </si>
  <si>
    <t xml:space="preserve">Supply, Transportation and installation of 10KVA / 312V DC on line UPS system </t>
  </si>
  <si>
    <t>SOTC123</t>
  </si>
  <si>
    <t>Supply and fixing of 12V, 150 AH  MF battery</t>
  </si>
  <si>
    <t>SOTC124</t>
  </si>
  <si>
    <t>Supply and providing of UPS cum battery rack 20 batteries</t>
  </si>
  <si>
    <t>SOTC125</t>
  </si>
  <si>
    <t xml:space="preserve">Supply, Transportation, Installation, Testing and commissioning of storage / Pressure type  5 Star rated water heater with ABS plastic body of 15 Ltrs  </t>
  </si>
  <si>
    <t>SOTC126</t>
  </si>
  <si>
    <t>26 persons ICU bed cum passenger  lift (1768 Kgs)   G+8 Floors, 9 stops,9 Openings (Cost Includes amount for Construction of Shaft / Cladding from Ground to 8th Floor)</t>
  </si>
  <si>
    <t>SOTC127</t>
  </si>
  <si>
    <t xml:space="preserve">1.50 TR with , 18000 BTU/Hr High Wall mount Split Air Conditioners   </t>
  </si>
  <si>
    <t>SOTC128</t>
  </si>
  <si>
    <t xml:space="preserve">2.0 TR with , 24000 BTU/Hr High Wall mount Split Air Conditioners </t>
  </si>
  <si>
    <t>SOTC129</t>
  </si>
  <si>
    <t xml:space="preserve">Voltage stabilizer for 4 KVA  maximum load </t>
  </si>
  <si>
    <t>SOTC130</t>
  </si>
  <si>
    <t xml:space="preserve">Voltage stabilizer for 5 KVA  maximum load </t>
  </si>
  <si>
    <t>SOTC131</t>
  </si>
  <si>
    <t>Ductable Air Conditioners 11.0 TR with ISEER ≥ 4</t>
  </si>
  <si>
    <t>SOTC132</t>
  </si>
  <si>
    <t>Ductable Air Conditioners 8.5 TR with ISEER ≥ 4</t>
  </si>
  <si>
    <t>SOTC133</t>
  </si>
  <si>
    <t>Ductable Air Conditioners 5.5 TR with ISEER ≥ 4</t>
  </si>
  <si>
    <t>SOTC134</t>
  </si>
  <si>
    <t xml:space="preserve">Automatic Smoke Detection System   </t>
  </si>
  <si>
    <t>SOTC135</t>
  </si>
  <si>
    <t xml:space="preserve">Automatic  Fire Alarm System   </t>
  </si>
  <si>
    <t>SOTC136</t>
  </si>
  <si>
    <t>Supply &amp; Fixing of 4.5Kg, CO2 Type Fire Extinguisher.</t>
  </si>
  <si>
    <t>SOTC137</t>
  </si>
  <si>
    <t>Supply and fixing of ABC stored pressure squeeze grip type fire extinguishers, 9 kg capacity.</t>
  </si>
  <si>
    <t>SOTC138</t>
  </si>
  <si>
    <t xml:space="preserve">Supply and fixing of ABC Powder MAP 4 Kg Fire extinguisher </t>
  </si>
  <si>
    <t>SOTC139</t>
  </si>
  <si>
    <t xml:space="preserve">Supply and fixing of 2 Kg Fire extinguisher Clean Agent </t>
  </si>
  <si>
    <t>SOTC140</t>
  </si>
  <si>
    <t>Supply and fixing of Escape signage boards in Rigid Photo luminescent based glow</t>
  </si>
  <si>
    <t>SOTC141</t>
  </si>
  <si>
    <t>Supply &amp; Fixing of Powder Coated Fire Rated doors.</t>
  </si>
  <si>
    <t>SOTC142</t>
  </si>
  <si>
    <t xml:space="preserve">Telephone &amp; EPABX System   </t>
  </si>
  <si>
    <t>SOTC143</t>
  </si>
  <si>
    <t xml:space="preserve">Local Area Network (LAN) System   </t>
  </si>
  <si>
    <t>SOTC144</t>
  </si>
  <si>
    <t>Biometric Access Control System</t>
  </si>
  <si>
    <t>SOTC145</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</si>
  <si>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</si>
  <si>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</si>
  <si>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SOTC146</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</si>
  <si>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</si>
  <si>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SOTC147</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</si>
  <si>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</si>
  <si>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SOTC148</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</si>
  <si>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</si>
  <si>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SOTC149</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</si>
  <si>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</si>
  <si>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SOTC150</t>
  </si>
  <si>
    <t>Conveyance of un-useful excavated earth to a distance of 16 KM for disposal including  hire charges of T and P, labour charges etc., complete for finished item of work.</t>
  </si>
  <si>
    <t>SOTC151</t>
  </si>
  <si>
    <t>RCC M 25 grade design mix  (For lintels)</t>
  </si>
  <si>
    <t>SOTC152</t>
  </si>
  <si>
    <t>RCC  M 20 grade design mix  (50mm thick platforms)</t>
  </si>
  <si>
    <t>SOTC153</t>
  </si>
  <si>
    <t>RCC  M 20 grade design mix  (25 mm thick Shelves)</t>
  </si>
  <si>
    <t>SOTC154</t>
  </si>
  <si>
    <t xml:space="preserve">Brick Masonry work in CM (1:6) prop in superstructure </t>
  </si>
  <si>
    <t>SOTC155</t>
  </si>
  <si>
    <t>Reinforced  Masonry for partition walls (100 mm thick) in CM (1:4)</t>
  </si>
  <si>
    <t>SOTC156</t>
  </si>
  <si>
    <t>PCC (1:3:6) nominal mix using 20mm size graded m/c (For bed blocks and hold fasts) (OTs screed)</t>
  </si>
  <si>
    <t>SOTC157</t>
  </si>
  <si>
    <t xml:space="preserve">Filling with light weight concrete in Cement Concrete (1:5:10) proportion  using brick jelly for low roofs  </t>
  </si>
  <si>
    <t>SOTC158</t>
  </si>
  <si>
    <t>Thermo Mechanically Treated (Fe -500/500D/550D) for RCC works</t>
  </si>
  <si>
    <t>MT</t>
  </si>
  <si>
    <t>SOTC159</t>
  </si>
  <si>
    <t>Plastering 12mm thick in two coats  with base coat of 8mm thick in CM (1:6) and top coat of 4mm thick in CM (1:4). for Internal walls.</t>
  </si>
  <si>
    <t>SOTC160</t>
  </si>
  <si>
    <t>Impervious coat to exposed RCC roof slab surfaces (APSS No. 901 and 903) For Toilets</t>
  </si>
  <si>
    <t>SOTC161</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</si>
  <si>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</si>
  <si>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SOTC162</t>
  </si>
  <si>
    <t xml:space="preserve">Flooring with non-skid full body ceramic floor tiles  </t>
  </si>
  <si>
    <t>SOTC163</t>
  </si>
  <si>
    <t xml:space="preserve">Dadooing to walls with  glazed full body Porcelain wall tiles </t>
  </si>
  <si>
    <t>SOTC164</t>
  </si>
  <si>
    <t xml:space="preserve">Dadooing to walls with  glazed full body Ceramic tiles </t>
  </si>
  <si>
    <t>SOTC165</t>
  </si>
  <si>
    <t>Painting one coat water based cement primer of interior grade I and two coats of  acrylic emulsion paint for ceiling and Walls</t>
  </si>
  <si>
    <t>SOTC166</t>
  </si>
  <si>
    <t xml:space="preserve">Painting to new wood work  </t>
  </si>
  <si>
    <t>SOTC167</t>
  </si>
  <si>
    <t xml:space="preserve">Painting to new iron work  </t>
  </si>
  <si>
    <t>SOTC168</t>
  </si>
  <si>
    <t xml:space="preserve">Two shutter cupboards  </t>
  </si>
  <si>
    <t>SOTC169</t>
  </si>
  <si>
    <t xml:space="preserve">UPVC Fixed Louvered Ventilator </t>
  </si>
  <si>
    <t>SOTC170</t>
  </si>
  <si>
    <t>UPVC 3 track Sliding Windows</t>
  </si>
  <si>
    <t>SOTC171</t>
  </si>
  <si>
    <t>MS Grills to Windows</t>
  </si>
  <si>
    <t>SOTC172</t>
  </si>
  <si>
    <t xml:space="preserve">Flooring with  16 to 18 mm  thick high polished granite stone slabs black colour  for platforms (S.S.701 and special) </t>
  </si>
  <si>
    <t>SOTC173</t>
  </si>
  <si>
    <t xml:space="preserve">Doors as per approved drawings with medium teak wood frame (1500mm x 2600mm) </t>
  </si>
  <si>
    <t>SOTC174</t>
  </si>
  <si>
    <t xml:space="preserve">Doors as per approved drawings with medium teak wood frame (1000mm x 2100mm) </t>
  </si>
  <si>
    <t>SOTC175</t>
  </si>
  <si>
    <t xml:space="preserve">Doors Shutters  WPC(800mm x 2100mm) </t>
  </si>
  <si>
    <t>SOTC176</t>
  </si>
  <si>
    <t xml:space="preserve">Scientific Doors with metal door frames and door shutters made of galvanize steel </t>
  </si>
  <si>
    <t>SOTC177</t>
  </si>
  <si>
    <t>False ceiling as per Technical specification</t>
  </si>
  <si>
    <t>SOTC178</t>
  </si>
  <si>
    <t>Vinyl flooring</t>
  </si>
  <si>
    <t>SOTC179</t>
  </si>
  <si>
    <t>Impervious coat to exposed RCC roof slab surfacesof 20mm thick (APSS No. 901 and 903)</t>
  </si>
  <si>
    <t>SOTC180</t>
  </si>
  <si>
    <t>Fixed Glass Window – 1200 x 1200</t>
  </si>
  <si>
    <t>SOTC181</t>
  </si>
  <si>
    <t>Grouting the holes with neat cement slurry of 20mm dia with all required accessories of all materials etc., including cost &amp; Conveyance of all labour Charges etc., complete finished item of work (*As per SSR2021-22 of S.NO:-8)</t>
  </si>
  <si>
    <t>SOTC182</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</si>
  <si>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</si>
  <si>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SOTC183</t>
  </si>
  <si>
    <t>Supply and fabricating,erecting and fixing inposition trusses of approved design with structural steel other than MS.</t>
  </si>
  <si>
    <t>Kgs</t>
  </si>
  <si>
    <t>SOTC184</t>
  </si>
  <si>
    <t>Supply and fixing of pre painted Galvalume Trapezoidal Profile Roofing with 0.50mm Thickness.</t>
  </si>
  <si>
    <t>SOTC185</t>
  </si>
  <si>
    <t xml:space="preserve">4" (101.6mm) multi floor trap with jali - UPVC/SWR   </t>
  </si>
  <si>
    <t>SOTC186</t>
  </si>
  <si>
    <t xml:space="preserve">580mm x 440mm long Orissa pan white glazed Water Closet </t>
  </si>
  <si>
    <t>SOTC187</t>
  </si>
  <si>
    <t xml:space="preserve">European Water Closet of 1st quality </t>
  </si>
  <si>
    <t>SOTC188</t>
  </si>
  <si>
    <t xml:space="preserve">Indian make Flat Back Wash Hand Basin 1st quality </t>
  </si>
  <si>
    <t>SOTC189</t>
  </si>
  <si>
    <t xml:space="preserve">CP finish brass soap dish   </t>
  </si>
  <si>
    <t>SOTC190</t>
  </si>
  <si>
    <t xml:space="preserve">TV shape mirror with plastic frame of size 609.6mm x 457.2mm </t>
  </si>
  <si>
    <t>SOTC191</t>
  </si>
  <si>
    <t xml:space="preserve">25.4mm dia , 609.6mm long aluminium anodized towel rods  </t>
  </si>
  <si>
    <t>SOTC192</t>
  </si>
  <si>
    <t xml:space="preserve">15 mm brass body CP finish bib tap of not less than 300 grams weight </t>
  </si>
  <si>
    <t>SOTC193</t>
  </si>
  <si>
    <t>Self Closing Tap - Push Type</t>
  </si>
  <si>
    <t>SOTC194</t>
  </si>
  <si>
    <t xml:space="preserve">Chromium plated finish brass body quarter turn Bibcock cum Health Faucet </t>
  </si>
  <si>
    <t>SOTC195</t>
  </si>
  <si>
    <t>Ashirvad/ Ajay/ Astral Flowguard or equivalent CPVC Pipes and Fittings  - 15.90mm OD pipe</t>
  </si>
  <si>
    <t>SOTC196</t>
  </si>
  <si>
    <t>Ashirvad/Ajay/Astral Flowguard or equivalent CPVC Pipes and Fittings  - 22.20mm OD pipe</t>
  </si>
  <si>
    <t>SOTC197</t>
  </si>
  <si>
    <t>Ashirvad/ Ajay/ Astral Flowguard or equivalent CPVC Pipes and Fittings  -28.60mm OD pipe</t>
  </si>
  <si>
    <t>SOTC198</t>
  </si>
  <si>
    <t>Bronze Gate/ Globe valve   - 25mm Nominal bore</t>
  </si>
  <si>
    <t>SOTC199</t>
  </si>
  <si>
    <t>SWR PVC pipes (Prince/ Sudhakar/ Kisan/ Supreme or any ISI brand) 4 Kg/Sq.cm. - 75mmdia</t>
  </si>
  <si>
    <t>SOTC200</t>
  </si>
  <si>
    <t>SWR PVC pipes (Prince/ Sudhakar/ Kisan/ Supreme or any ISI brand) 4 Kg/Sq.cm. -110mmdia</t>
  </si>
  <si>
    <t>SOTC201</t>
  </si>
  <si>
    <t>Supplying and fixing15 mm nominal size 152.0 mm CP finish iron body shower rose 1st quality including cost and conveyance of all materials, labour charges , overheads &amp; contractors profit for finished item of work in all floors.</t>
  </si>
  <si>
    <t>SOTC202</t>
  </si>
  <si>
    <t>Supply and Fixing of white glazed flat back bowl urinals</t>
  </si>
  <si>
    <t>SOTC203</t>
  </si>
  <si>
    <t>Supply and fixing of 16mm to 20 mm thick ploished marbles slab partitions of size 4'0"*2'0"</t>
  </si>
  <si>
    <t>SOTC204</t>
  </si>
  <si>
    <t>28 mm dia. and 0.90 mm thick Copper Pipe Lines for Main lines</t>
  </si>
  <si>
    <t>SOTC205</t>
  </si>
  <si>
    <t>42 mm dia. and 1.20 mm thick Copper Pipe Lines for Main lines</t>
  </si>
  <si>
    <t>SOTC206</t>
  </si>
  <si>
    <t>54 mm dia. and 1.20 mm thick Copper Pipe Lines for Main lines</t>
  </si>
  <si>
    <t>SOTC207</t>
  </si>
  <si>
    <t>12 mm dia. and 0.70 mm thick Copper Pipe Lines for distribution lines</t>
  </si>
  <si>
    <t>SOTC208</t>
  </si>
  <si>
    <t>15 mm dia. and 0.90 mm thick Copper Pipe Lines for distribution lines</t>
  </si>
  <si>
    <t>SOTC209</t>
  </si>
  <si>
    <t>22 mm dia. and 0.90 mm thick Copper Pipe Lines for distribution lines</t>
  </si>
  <si>
    <t>SOTC210</t>
  </si>
  <si>
    <t>15 mm (1/2") Isolation Valves</t>
  </si>
  <si>
    <t>SOTC211</t>
  </si>
  <si>
    <t>22 mm (3/4") Isolation Valves</t>
  </si>
  <si>
    <t>SOTC212</t>
  </si>
  <si>
    <t>28 mm Isolation Valves</t>
  </si>
  <si>
    <t>SOTC213</t>
  </si>
  <si>
    <t>42 mm Isolation Valves</t>
  </si>
  <si>
    <t>SOTC214</t>
  </si>
  <si>
    <t xml:space="preserve">54 mm Isolation Valves </t>
  </si>
  <si>
    <t>SOTC215</t>
  </si>
  <si>
    <t>Gas Outlet Points with probes for Oxygen with S Brackets</t>
  </si>
  <si>
    <t>SOTC216</t>
  </si>
  <si>
    <t>2 Gas Digital Area Alarm Panels</t>
  </si>
  <si>
    <t>SOTC217</t>
  </si>
  <si>
    <t>3 Gas Digital Area Alarm Panels</t>
  </si>
  <si>
    <t>SOTC218</t>
  </si>
  <si>
    <t>5 Gas Digital Area Alarm Panels</t>
  </si>
  <si>
    <t>SOTC219</t>
  </si>
  <si>
    <t>Master Digital Alarm Panels</t>
  </si>
  <si>
    <t>SOTC220</t>
  </si>
  <si>
    <t>BPC Flow meter with Humidifier bottle and L adapter</t>
  </si>
  <si>
    <t>SOTC221</t>
  </si>
  <si>
    <t>L Type Adapter for Oxygen Flow meters</t>
  </si>
  <si>
    <t>SOTC222</t>
  </si>
  <si>
    <t>Kit for conversion of Oxygen</t>
  </si>
  <si>
    <t>SOTC223</t>
  </si>
  <si>
    <t>Suction Jars  of 600 ml capacity</t>
  </si>
  <si>
    <t>SOTC224</t>
  </si>
  <si>
    <t>Adapters for Vacuum</t>
  </si>
  <si>
    <t>SOTC225</t>
  </si>
  <si>
    <t>Adapters for Air</t>
  </si>
  <si>
    <t>SOTC226</t>
  </si>
  <si>
    <t>Adapters for Nitrous Oxide</t>
  </si>
  <si>
    <t>SOTC227</t>
  </si>
  <si>
    <t>Vacuum Tube</t>
  </si>
  <si>
    <t>SOTC228</t>
  </si>
  <si>
    <t>Bed Head wall panel horizontal 1500 mm long single railing</t>
  </si>
  <si>
    <t>SOTC229</t>
  </si>
  <si>
    <t>Valve box -2 services</t>
  </si>
  <si>
    <t>SOTC230</t>
  </si>
  <si>
    <t xml:space="preserve">Valve box -3 services </t>
  </si>
  <si>
    <t>SOTC231</t>
  </si>
  <si>
    <t>Valve box -6 services</t>
  </si>
  <si>
    <t>SOTC232</t>
  </si>
  <si>
    <t>4 + 4 size of CO2 manifold System</t>
  </si>
  <si>
    <t>SOTC233</t>
  </si>
  <si>
    <t>2 cylinder emergency manifold</t>
  </si>
  <si>
    <t>SOTC234</t>
  </si>
  <si>
    <t>Fully Automatic CO2  Control System</t>
  </si>
  <si>
    <t>SOTC235</t>
  </si>
  <si>
    <t>Aneste Iwata Make TFS 150 C9 Model, Compresso Two stage, Motor 15 HP &amp; 57.18 CFM, 60 CFM Air Dryer with 2000 Ltrs Receiver Twin System (For Air4, Air7)</t>
  </si>
  <si>
    <t>SOTC236</t>
  </si>
  <si>
    <t xml:space="preserve">Supporting structure for MGPS lines with Ismb Columns, beams, MS angles, Flats and square rods </t>
  </si>
  <si>
    <t>SOTC237</t>
  </si>
  <si>
    <t>2x20 Oxygen Main manifold System</t>
  </si>
  <si>
    <t>SOTC238</t>
  </si>
  <si>
    <t>Electrical Control Panel for MGPS</t>
  </si>
  <si>
    <t>SOTC239</t>
  </si>
  <si>
    <t>Vaccum system  Ingersoll Rand Make Model 15V x 10 Model with 5 HP Motor with 1000 Liters Reciever, Filters, Electricals, Etc Secretion Trap and Bacteria Filter</t>
  </si>
  <si>
    <t>SOTC240</t>
  </si>
  <si>
    <t>Validation By Third Party Agency Charges per Each MOT</t>
  </si>
  <si>
    <t>Each</t>
  </si>
  <si>
    <t>SOTC241</t>
  </si>
  <si>
    <t>Anesthetic Gas Scavenging System (AGSS)</t>
  </si>
  <si>
    <t>Double Arm Surgical Pendants (Imported)</t>
  </si>
  <si>
    <t>Item Description</t>
  </si>
  <si>
    <t>PCC (1:3:6) nominal mix using 20mm size graded m/c (OTs screed)</t>
  </si>
  <si>
    <t>4 Gas Digital Alarm Panels</t>
  </si>
  <si>
    <t>6 Gas Digital Alarm Panels</t>
  </si>
  <si>
    <t>Valve box 4 series</t>
  </si>
  <si>
    <t>4 + 4 O2 manifold system</t>
  </si>
  <si>
    <t>Fully automatic O2 control system</t>
  </si>
  <si>
    <t>Glass Sliding Doors in TIR-2 &amp; TIR-3</t>
  </si>
  <si>
    <t>Monitor Stand beside Bed in ICUs &amp; TIRs</t>
  </si>
  <si>
    <t>2 way AV communictaion in counselling room</t>
  </si>
  <si>
    <t xml:space="preserve">Removal of old Cement Mortor of Wall cladding </t>
  </si>
  <si>
    <t>Supply and installation of 4-shelf shoe rack made of Grade 202 stainless steel, featuring an open design, perfectly upright frame, shelves fitted parallel at right angles, dimensions 900mm W x 325mm D x 900mm H, welded with MIG welding, buffed surface, and packaged in five ply corrugated board with 12mm HDPE strapping</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</si>
  <si>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</si>
  <si>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 xml:space="preserve">Supply, Transportation and installation of 20KVA / 312V DC on line UPS system </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</si>
  <si>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1000 ltr/hr (Before Snd filter and after SS tank out-let) for supply for 10 beds in Post ICU, 4 beds in Transplant ICU and 1 for each TIR with drinage system for used water.)</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</si>
  <si>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</si>
  <si>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(1.50mt x 2.10 mt)  Sliding Automatic Sliding Doors with View Window of 1 Mt x 1 Mt</t>
  </si>
  <si>
    <r>
      <t>REVISED ESTIMATE OF SOTC AT 8</t>
    </r>
    <r>
      <rPr>
        <b/>
        <u/>
        <vertAlign val="superscript"/>
        <sz val="14"/>
        <color theme="1"/>
        <rFont val="Arial"/>
        <family val="2"/>
      </rPr>
      <t>TH</t>
    </r>
    <r>
      <rPr>
        <b/>
        <u/>
        <sz val="14"/>
        <color theme="1"/>
        <rFont val="Arial"/>
        <family val="2"/>
      </rPr>
      <t xml:space="preserve"> FLOOR, SOUTH-WEST BLOCK, GANDHI HOSPITAL</t>
    </r>
  </si>
  <si>
    <t>SUPPLEMENTAL ITEMS</t>
  </si>
  <si>
    <r>
      <t>Supply and installation of Under-deck insulation sheets of 40 mm thick having more than 30 Kg/m</t>
    </r>
    <r>
      <rPr>
        <vertAlign val="superscript"/>
        <sz val="12"/>
        <color theme="1"/>
        <rFont val="Arial"/>
        <family val="2"/>
      </rPr>
      <t>3</t>
    </r>
    <r>
      <rPr>
        <sz val="12"/>
        <color theme="1"/>
        <rFont val="Arial"/>
        <family val="2"/>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</si>
  <si>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2"/>
        <color theme="1"/>
        <rFont val="Arial"/>
        <family val="2"/>
      </rPr>
      <t>2</t>
    </r>
    <r>
      <rPr>
        <sz val="12"/>
        <color theme="1"/>
        <rFont val="Arial"/>
        <family val="2"/>
      </rPr>
      <t>, initial setting time not more than 40 minutes and offer a 25 minutes working time, The surface should be walkabe after 30 min of laying.</t>
    </r>
  </si>
  <si>
    <r>
      <t>Supply  and  installation  of  80mm  thick  double  skin  modular  wall  Panels made of 0.8 mm thick powder coated GI on both the sides, with  40  plus or minus  2  kg/m</t>
    </r>
    <r>
      <rPr>
        <vertAlign val="superscript"/>
        <sz val="12"/>
        <rFont val="Arial"/>
        <family val="2"/>
      </rPr>
      <t>3</t>
    </r>
    <r>
      <rPr>
        <sz val="12"/>
        <rFont val="Arial"/>
        <family val="2"/>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</si>
  <si>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2"/>
        <rFont val="Arial"/>
        <family val="2"/>
      </rPr>
      <t>3</t>
    </r>
    <r>
      <rPr>
        <sz val="12"/>
        <rFont val="Arial"/>
        <family val="2"/>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</si>
  <si>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Water Proofing of roof and peripheral walls of south west block, 8</t>
    </r>
    <r>
      <rPr>
        <vertAlign val="superscript"/>
        <sz val="12"/>
        <color theme="1"/>
        <rFont val="Arial"/>
        <family val="2"/>
      </rPr>
      <t>th</t>
    </r>
    <r>
      <rPr>
        <sz val="12"/>
        <color theme="1"/>
        <rFont val="Arial"/>
        <family val="2"/>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2"/>
        <color theme="1"/>
        <rFont val="Arial"/>
        <family val="2"/>
      </rPr>
      <t xml:space="preserve">20 </t>
    </r>
    <r>
      <rPr>
        <sz val="12"/>
        <color theme="1"/>
        <rFont val="Arial"/>
        <family val="2"/>
      </rPr>
      <t xml:space="preserve">grade protective concrete screed on terrace, Control joints treatment and External walls repair with window Frame-walls joints/Gaps treatment. </t>
    </r>
    <r>
      <rPr>
        <b/>
        <sz val="12"/>
        <color theme="1"/>
        <rFont val="Arial"/>
        <family val="2"/>
      </rPr>
      <t>(Considered 7th floor peripheral walls also for water proofing)</t>
    </r>
  </si>
  <si>
    <t>As per price bid CAMC unit rate</t>
  </si>
  <si>
    <t>As Per Agmt.
 (4- OTs &amp; 3-TIRs)</t>
  </si>
  <si>
    <t>As Per Work Done
/To Be Done</t>
  </si>
  <si>
    <t>Total</t>
  </si>
  <si>
    <t>As per Agmt. - CAMC</t>
  </si>
  <si>
    <t>Revised CAMC</t>
  </si>
  <si>
    <t>Addl. Sanction 
(2- OTs)</t>
  </si>
  <si>
    <t>New item</t>
  </si>
  <si>
    <t>GRAND TOTAL</t>
  </si>
  <si>
    <t>Wiring with run of 2 of 1.5 Sqmm  Copper cable for stairecase points wiring.</t>
  </si>
  <si>
    <t>Impervious coat to exposed RCC roof slab surfaces of 20mm thick (APSS No. 901 and 903)</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</si>
  <si>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</si>
  <si>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</si>
  <si>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</si>
  <si>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</si>
  <si>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</si>
  <si>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</si>
  <si>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</si>
  <si>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Glass Sliding Door in TIR-2 &amp; TIR-3
*Size 1.8mt x 2.1mt.
*The door will be sliding.
”The material of door will be Glass.
*The door will be operate by sensor.
*The door movement will be easy and smooth.</t>
  </si>
  <si>
    <t>Recording in counselling room</t>
  </si>
  <si>
    <t>V-Board Partitions on top of false ceiling for partitioning of sterile corridor and non-sterile corridor</t>
  </si>
  <si>
    <t>Manual Hermetically Sealed Sliding Doors (1.20mt x 2.10 mt)
the    door shall be a hermetically sealed, single sliding. ”The track shall be of stainless stœl/Aluminum and the running surface for the top rollers shall be suitably angled to reduce resistanœ to movement ”Door opening handle tower bolt 2 Nos. of 100mm x 10mm, 2 Nos of handles 100mm Iong and Heavy duty and shall be strong and sturdy. h4aterial shall be of SS (gloss/Matt finish). Shall be provided withhigh quality cylindrical/ESPG lock. “The door material shall be of HPL Color shall match me interior and care shall be taken to make the leaf strong and light weight “One shall be able to open and Öose the door effortlessly manually Operated. “Door opening handle shall be strong and sturdy. Matenal shall be of SS (gloss/Matt finish). Shall be provided with high quality cylindrical/ESPG lock. “Door leaf shall have high quality synthetic rubber gasket with kmg life to ensure hermetic sealing (to maintain air pressure differential). Air tightriess99.99% at a pressure of 75Pa. the    finished floor on either side of the door shall be perfectly level (maximum permissible difference +1mm). “The overall thickness of the fînished door shall be 55 to 60mm. The inner part of the door shall be filled with CFC free polyurethane foam thickness of48mm or nearby.(SeaIed airtight to prevent fui1her ingress of any microbial organism). The door and controls shall œmply with IEE regulation. Æl motors used shall be DC brushless / PMDC motors with essenôal isolaüon from mains. Door shall be with vision window 300 mm x 300 mm with doubte glazed Smm thick panels and hermetically sealed with lead line protection. Door movement shall have  minimum noise.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</si>
  <si>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</si>
  <si>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</si>
  <si>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Fully Automate N2O Combat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(Yetlow indication). “C-Empty Bank (Red indication). “Control Panel has build in LED display to indicate Normal. High &amp; Lou line Pressure. ”It has facility to test all above indicators working perfectly. the   Control Panel includes Pressure gauge (63 mm) to indicate the gas pressure of each header and pipe line diistribution pressure. Capable to provide a distribution flow rate of 5tXl LPM or more for N2O. The control panel incorporte safety puncture system in case pressure exceeds 100 Psi. “In ease of failure of electronic pneumatics system, contrbl can be used manually through by pass system.
” CE CERTIFIED.</t>
  </si>
  <si>
    <t>S. No</t>
  </si>
  <si>
    <r>
      <t>Supply and Laying of Floor leveller compund (self smoothing mortar) to level the surface, having bulk density not less than 2 Kg/l for a fresh mortor, compressive strength not less than 20 N/mm</t>
    </r>
    <r>
      <rPr>
        <vertAlign val="superscript"/>
        <sz val="12"/>
        <color theme="1"/>
        <rFont val="Arial"/>
        <family val="2"/>
      </rPr>
      <t>2</t>
    </r>
    <r>
      <rPr>
        <sz val="12"/>
        <color theme="1"/>
        <rFont val="Arial"/>
        <family val="2"/>
      </rPr>
      <t>, initial setting time not more than 40 minutes and offer a 25 minutes working time, The surface should be walkabe after 30 min of laying. (ICUs)</t>
    </r>
  </si>
  <si>
    <r>
      <t>Supply and installation of Under-deck Thermocol insulation sheets of 40 mm thick having more than 30 Kg/m</t>
    </r>
    <r>
      <rPr>
        <vertAlign val="superscript"/>
        <sz val="12"/>
        <color theme="1"/>
        <rFont val="Arial"/>
        <family val="2"/>
      </rPr>
      <t>3</t>
    </r>
    <r>
      <rPr>
        <sz val="12"/>
        <color theme="1"/>
        <rFont val="Arial"/>
        <family val="2"/>
      </rPr>
      <t xml:space="preserve"> density to ceiling by brush application of bituminous adhesive to the sheets and secured with screw along with washer at the centre of the sheet supported with GI wire running diagonally to the sheet of 2mm dia.</t>
    </r>
  </si>
  <si>
    <t xml:space="preserve">             </t>
  </si>
  <si>
    <r>
      <t xml:space="preserve">CAMC unit rate </t>
    </r>
    <r>
      <rPr>
        <b/>
        <sz val="11"/>
        <color theme="1"/>
        <rFont val="Arial"/>
        <family val="2"/>
      </rPr>
      <t>(As per price bid )</t>
    </r>
  </si>
  <si>
    <t>CAMC (As per Original Agmt.)</t>
  </si>
  <si>
    <t>Supplemental Items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</si>
  <si>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</si>
  <si>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</si>
  <si>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t>4 Gas Digital Alarm Panels : 4  Gas Digital Alarm Panel consisting of atl necessary accessories ie Pressure sensors,reguIators,hand valves ,pressure gauges ecL(Oxygen, Nitrous oxide, Medical Air, Vacuum) (for TIRs)</t>
  </si>
  <si>
    <t>6 Gas Digital Alarm Panele : 6  Gas Digital Alarm Panel(Oxygen, Nitrous oxide, Medical Air, Surgical Air, Vacuum, Carbon dieoxide) consisting of all necessary accessories ie pressure sensors, regulators, hand vatves, pressure gauges etc. (for OTs)</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</si>
  <si>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</si>
  <si>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</si>
  <si>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Supply, Transportation and installation of 20KVA / 312V DC on line UPS system (for emergency lighting in all rooms &amp; Corridor except OTs &amp; TIRs)</t>
  </si>
  <si>
    <t>V-Board Partitions on top of false ceiling for partitioning of sterile corridor and non-sterile corridor (for dividing corridors into zones above ceiling)</t>
  </si>
  <si>
    <r>
      <t>Supply and installation of Under-deck Thermocol insulation sheets of 40 mm thick having more than 30 Kg/m</t>
    </r>
    <r>
      <rPr>
        <vertAlign val="superscript"/>
        <sz val="12"/>
        <color theme="1"/>
        <rFont val="Arial"/>
        <family val="2"/>
      </rPr>
      <t>3</t>
    </r>
    <r>
      <rPr>
        <sz val="12"/>
        <color theme="1"/>
        <rFont val="Arial"/>
        <family val="2"/>
      </rPr>
      <t xml:space="preserve"> density to ceiling by brush application of bituminous adhesive to the sheets and secured with screw along with washer at the centre of the sheet supported with GI wire running diagonally to the sheet of 2mm dia. (in ICUs &amp; MOTs Integration Room)</t>
    </r>
  </si>
  <si>
    <r>
      <t>Supply and Laying of Floor leveller compund (self smoothing mortar) to level the surface, having bulk density not less than 2 Kg/l for a fresh mortor, compressive strength not less than 20 N/mm</t>
    </r>
    <r>
      <rPr>
        <vertAlign val="superscript"/>
        <sz val="12"/>
        <color theme="1"/>
        <rFont val="Arial"/>
        <family val="2"/>
      </rPr>
      <t>2</t>
    </r>
    <r>
      <rPr>
        <sz val="12"/>
        <color theme="1"/>
        <rFont val="Arial"/>
        <family val="2"/>
      </rPr>
      <t>, initial setting time not more than 40 minutes and offer a 25 minutes working time, The surface should be walkabe after 30 min of laying. (all rooms &amp; corridors except OTs, TIRs and Sterile corridor)</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</si>
  <si>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</si>
  <si>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1000 ltr/hr (Before Snd filter and after SS tank out-let) with cPVC pipeline recirculation loop to avoid contamination in pipe to supply for 10 beds in Post ICU, 4 beds in Transplant ICU and 1 for each TIR.) Drinage outlet to be provided near each RO outlet.</t>
  </si>
  <si>
    <r>
      <t>Water Proofing of roof and peripheral walls of south west block, 8</t>
    </r>
    <r>
      <rPr>
        <vertAlign val="superscript"/>
        <sz val="12"/>
        <color indexed="8"/>
        <rFont val="Arial"/>
        <family val="2"/>
      </rPr>
      <t>th</t>
    </r>
    <r>
      <rPr>
        <sz val="12"/>
        <color indexed="8"/>
        <rFont val="Arial"/>
        <family val="2"/>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2"/>
        <color indexed="8"/>
        <rFont val="Arial"/>
        <family val="2"/>
      </rPr>
      <t xml:space="preserve">20 </t>
    </r>
    <r>
      <rPr>
        <sz val="12"/>
        <color indexed="8"/>
        <rFont val="Arial"/>
        <family val="2"/>
      </rPr>
      <t>grade protective concrete screed on terrace, Control joints treatment and External walls repair with window Frame-walls joints/Gaps treatment.</t>
    </r>
  </si>
  <si>
    <t>Sub-Total</t>
  </si>
  <si>
    <t>As per work to be done</t>
  </si>
  <si>
    <t>As per work done
/to be done</t>
  </si>
  <si>
    <t>Providing (1500 X 2100) single sliding door operated by elbow switches / foot switch as well as touchless sensor of 10mm thick toughened glass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in SS 304 - In TIRs</t>
  </si>
  <si>
    <t>GI Powder Coated Sliding Doors (0.8mm shutter sheet thk &amp; 1.2mm frame sheet thk with Single Rebate and Honeycomb Infill) Double Leaf Door 1200 x 2100mm with Accessories (Sliding Track for Double Door, Sliding Dead Lock, Concealed Handles 100mm, Flush Bolt 300mm, SS304 Kick Plate upto 350mm ht, DG Clear Float Glass 350x750x6mm with Adhesive Tape &amp; Silicon Sealant) (change rooms to TIR corridor)</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</si>
  <si>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</si>
  <si>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Acoustic Wall paneling (MOTs Integration Room)</t>
  </si>
  <si>
    <t>Acoustic Ceiling paneling (MOTs Integration Room)</t>
  </si>
  <si>
    <t>Wooden Flooring (MOTs Integration Room)</t>
  </si>
  <si>
    <r>
      <t>Supply  and  installation  of  50mm  thick  double  skin  modular  wall  Panels made of 0.8 mm thick powder coated GI on both the sides, with  40  plus or minus  2  kg/m</t>
    </r>
    <r>
      <rPr>
        <vertAlign val="superscript"/>
        <sz val="12"/>
        <rFont val="Arial"/>
        <family val="2"/>
      </rPr>
      <t>3</t>
    </r>
    <r>
      <rPr>
        <sz val="12"/>
        <rFont val="Arial"/>
        <family val="2"/>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</si>
  <si>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Skirting  for wooden flooring with engineered wood planks of 12mm thick (MOTs Integration Room)</t>
  </si>
  <si>
    <t xml:space="preserve">80% blockout ruler blinds for MOTs Integration Room windows </t>
  </si>
  <si>
    <r>
      <t xml:space="preserve">CAMC unit rate </t>
    </r>
    <r>
      <rPr>
        <b/>
        <sz val="11"/>
        <color theme="1"/>
        <rFont val="Arial"/>
        <family val="2"/>
      </rPr>
      <t>(As per L1 Quote)</t>
    </r>
  </si>
  <si>
    <t>Unit Rate (As per L1 Quote) (Rs.)</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</si>
  <si>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</si>
  <si>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</si>
  <si>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Under deck insulation</t>
  </si>
  <si>
    <t>OT Screed</t>
  </si>
  <si>
    <t>Floor Leveller</t>
  </si>
  <si>
    <t>800 KVA</t>
  </si>
  <si>
    <t>4 Gas</t>
  </si>
  <si>
    <t>6 Gas</t>
  </si>
  <si>
    <t>Valve box 4</t>
  </si>
  <si>
    <t>4+4 O2 manifold</t>
  </si>
  <si>
    <t>O2 Control system</t>
  </si>
  <si>
    <t>dado</t>
  </si>
  <si>
    <t>glass sliding door</t>
  </si>
  <si>
    <t>Monitor Stand</t>
  </si>
  <si>
    <t>LAN</t>
  </si>
  <si>
    <t>UPS</t>
  </si>
  <si>
    <t>V-Board</t>
  </si>
  <si>
    <t>GI Sliding Door</t>
  </si>
  <si>
    <t>4+4 N2O manifold</t>
  </si>
  <si>
    <t>2 cylinder emg manifold</t>
  </si>
  <si>
    <t>N2O conrol system</t>
  </si>
  <si>
    <t>DG</t>
  </si>
  <si>
    <t>RO</t>
  </si>
  <si>
    <t>Water proofing</t>
  </si>
  <si>
    <t>Accoustic Wall Paneling</t>
  </si>
  <si>
    <t>Accoustic Ceiling Paneling</t>
  </si>
  <si>
    <t>Wooden flooring</t>
  </si>
  <si>
    <t>PCGI Wall Paneling</t>
  </si>
  <si>
    <t>PCGI Ceiling Paneling</t>
  </si>
  <si>
    <t>Skirting for wooden flooring</t>
  </si>
  <si>
    <t>Blinds</t>
  </si>
  <si>
    <t>Tiles</t>
  </si>
  <si>
    <t>Skirting for tile</t>
  </si>
  <si>
    <t>Reduced Amount</t>
  </si>
  <si>
    <t>Actual Amount</t>
  </si>
  <si>
    <t>Difference</t>
  </si>
  <si>
    <t>(=Reduced Amount/5)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</si>
</sst>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0.00_);_(* \(#,##0.00\);_(* &quot;-&quot;??_);_(@_)"/>
    <numFmt numFmtId="165" formatCode="_ * #,##0_ ;_ * \-#,##0_ ;_ * &quot;-&quot;??_ ;_ @_ "/>
    <numFmt numFmtId="166" formatCode="#,##0.0"/>
    <numFmt numFmtId="167" formatCode="&quot;$&quot;#,##0.00"/>
    <numFmt numFmtId="168" formatCode="_(* #,##0_);_(* \(#,##0\);_(* &quot;-&quot;??_);_(@_)"/>
  </numFmts>
  <fonts count="24">
    <font>
      <sz val="11"/>
      <color theme="1"/>
      <name val="Calibri"/>
      <family val="2"/>
      <scheme val="minor"/>
    </font>
    <font>
      <sz val="11"/>
      <color theme="1"/>
      <name val="Calibri"/>
      <family val="2"/>
      <scheme val="minor"/>
    </font>
    <font>
      <sz val="10"/>
      <name val="Arial"/>
      <family val="2"/>
    </font>
    <font>
      <sz val="10"/>
      <name val="Helv"/>
      <charset val="204"/>
    </font>
    <font>
      <sz val="11"/>
      <name val="Times New Roman"/>
      <family val="1"/>
    </font>
    <font>
      <b/>
      <sz val="12"/>
      <color theme="1"/>
      <name val="Arial"/>
      <family val="2"/>
    </font>
    <font>
      <sz val="12"/>
      <color theme="1"/>
      <name val="Arial"/>
      <family val="2"/>
    </font>
    <font>
      <b/>
      <u/>
      <sz val="14"/>
      <color theme="1"/>
      <name val="Arial"/>
      <family val="2"/>
    </font>
    <font>
      <b/>
      <u/>
      <vertAlign val="superscript"/>
      <sz val="14"/>
      <color theme="1"/>
      <name val="Arial"/>
      <family val="2"/>
    </font>
    <font>
      <vertAlign val="superscript"/>
      <sz val="12"/>
      <color theme="1"/>
      <name val="Arial"/>
      <family val="2"/>
    </font>
    <font>
      <sz val="12"/>
      <name val="Arial"/>
      <family val="2"/>
    </font>
    <font>
      <vertAlign val="superscript"/>
      <sz val="12"/>
      <name val="Arial"/>
      <family val="2"/>
    </font>
    <font>
      <sz val="12"/>
      <color rgb="FF0F0F0F"/>
      <name val="Arial"/>
      <family val="2"/>
    </font>
    <font>
      <vertAlign val="subscript"/>
      <sz val="12"/>
      <color theme="1"/>
      <name val="Arial"/>
      <family val="2"/>
    </font>
    <font>
      <sz val="11"/>
      <name val="Calibri"/>
      <family val="2"/>
      <scheme val="minor"/>
    </font>
    <font>
      <vertAlign val="superscript"/>
      <sz val="11"/>
      <name val="Calibri"/>
      <family val="2"/>
      <scheme val="minor"/>
    </font>
    <font>
      <b/>
      <sz val="11"/>
      <color theme="1"/>
      <name val="Arial"/>
      <family val="2"/>
    </font>
    <font>
      <b/>
      <sz val="16"/>
      <color theme="1"/>
      <name val="Calibri"/>
      <family val="2"/>
      <scheme val="minor"/>
    </font>
    <font>
      <vertAlign val="superscript"/>
      <sz val="11"/>
      <color theme="1"/>
      <name val="Calibri"/>
      <family val="2"/>
      <scheme val="minor"/>
    </font>
    <font>
      <b/>
      <u/>
      <sz val="18"/>
      <color theme="1"/>
      <name val="Calibri"/>
      <family val="2"/>
      <scheme val="minor"/>
    </font>
    <font>
      <vertAlign val="superscript"/>
      <sz val="12"/>
      <color indexed="8"/>
      <name val="Arial"/>
      <family val="2"/>
    </font>
    <font>
      <sz val="12"/>
      <color indexed="8"/>
      <name val="Arial"/>
      <family val="2"/>
    </font>
    <font>
      <vertAlign val="subscript"/>
      <sz val="12"/>
      <color indexed="8"/>
      <name val="Arial"/>
      <family val="2"/>
    </font>
    <font>
      <b/>
      <sz val="11"/>
      <color theme="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ck">
        <color indexed="64"/>
      </right>
      <top/>
      <bottom/>
      <diagonal/>
    </border>
  </borders>
  <cellStyleXfs count="7">
    <xf numFmtId="0" fontId="0" fillId="0" borderId="0"/>
    <xf numFmtId="43" fontId="1" fillId="0" borderId="0" applyFont="0" applyFill="0" applyBorder="0" applyAlignment="0" applyProtection="0"/>
    <xf numFmtId="0" fontId="2" fillId="0" borderId="0"/>
    <xf numFmtId="0" fontId="3" fillId="0" borderId="0"/>
    <xf numFmtId="0" fontId="1" fillId="0" borderId="0"/>
    <xf numFmtId="0" fontId="4" fillId="0" borderId="0"/>
    <xf numFmtId="164" fontId="1" fillId="0" borderId="0" applyFont="0" applyFill="0" applyBorder="0" applyAlignment="0" applyProtection="0"/>
  </cellStyleXfs>
  <cellXfs count="239">
    <xf numFmtId="0" fontId="0" fillId="0" borderId="0" xfId="0"/>
    <xf numFmtId="0" fontId="5" fillId="0" borderId="1" xfId="0" applyFont="1" applyBorder="1" applyAlignment="1">
      <alignment horizontal="center" vertical="center"/>
    </xf>
    <xf numFmtId="0" fontId="5" fillId="0" borderId="0" xfId="0" applyFont="1" applyAlignment="1">
      <alignment vertical="center" wrapText="1"/>
    </xf>
    <xf numFmtId="0" fontId="6" fillId="0" borderId="0" xfId="0" applyFont="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top" wrapText="1"/>
    </xf>
    <xf numFmtId="0" fontId="6" fillId="0" borderId="1" xfId="0" applyFont="1" applyBorder="1" applyAlignment="1">
      <alignment vertical="center" wrapText="1"/>
    </xf>
    <xf numFmtId="0" fontId="6" fillId="7" borderId="1" xfId="0" applyFont="1" applyFill="1" applyBorder="1" applyAlignment="1">
      <alignment vertical="center" wrapText="1"/>
    </xf>
    <xf numFmtId="0" fontId="6" fillId="0" borderId="1" xfId="2" applyFont="1" applyBorder="1" applyAlignment="1">
      <alignment vertical="center" wrapText="1"/>
    </xf>
    <xf numFmtId="0" fontId="6" fillId="0" borderId="1" xfId="3" applyFont="1" applyBorder="1" applyAlignment="1">
      <alignment vertical="center" wrapText="1"/>
    </xf>
    <xf numFmtId="0" fontId="6" fillId="0" borderId="1" xfId="4" applyFont="1" applyBorder="1" applyAlignment="1">
      <alignment vertical="center" wrapText="1"/>
    </xf>
    <xf numFmtId="0" fontId="6" fillId="0" borderId="1" xfId="5"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wrapText="1"/>
    </xf>
    <xf numFmtId="0" fontId="10" fillId="0" borderId="1" xfId="0" applyFont="1" applyBorder="1" applyAlignment="1">
      <alignment horizontal="left" vertical="top" wrapText="1"/>
    </xf>
    <xf numFmtId="0" fontId="10" fillId="0" borderId="1" xfId="0" applyFont="1" applyBorder="1" applyAlignment="1">
      <alignment wrapText="1"/>
    </xf>
    <xf numFmtId="0" fontId="10" fillId="0" borderId="1" xfId="0" applyFont="1" applyBorder="1" applyAlignment="1">
      <alignment vertical="center" wrapText="1"/>
    </xf>
    <xf numFmtId="0" fontId="6" fillId="0" borderId="0" xfId="0" applyFont="1" applyAlignment="1">
      <alignment wrapText="1"/>
    </xf>
    <xf numFmtId="0" fontId="6" fillId="0" borderId="0" xfId="0" applyFont="1"/>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wrapText="1"/>
    </xf>
    <xf numFmtId="2" fontId="5" fillId="4"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2" fontId="5" fillId="5"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4" borderId="1" xfId="0" applyFont="1" applyFill="1" applyBorder="1" applyAlignment="1">
      <alignment horizontal="center" vertical="center"/>
    </xf>
    <xf numFmtId="3" fontId="5" fillId="4"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xf>
    <xf numFmtId="3" fontId="5" fillId="5" borderId="1" xfId="0" applyNumberFormat="1" applyFont="1" applyFill="1" applyBorder="1" applyAlignment="1">
      <alignment horizontal="center" vertical="center" wrapText="1"/>
    </xf>
    <xf numFmtId="1" fontId="5" fillId="6" borderId="1" xfId="0" applyNumberFormat="1" applyFont="1" applyFill="1" applyBorder="1" applyAlignment="1">
      <alignment horizontal="center" vertical="center"/>
    </xf>
    <xf numFmtId="0" fontId="6" fillId="0" borderId="1" xfId="0" applyFont="1" applyBorder="1"/>
    <xf numFmtId="0" fontId="6" fillId="0" borderId="1" xfId="0" applyFont="1" applyBorder="1" applyAlignment="1">
      <alignment horizontal="center" vertical="center" wrapText="1"/>
    </xf>
    <xf numFmtId="49" fontId="6" fillId="2" borderId="1" xfId="0" applyNumberFormat="1" applyFont="1" applyFill="1" applyBorder="1" applyAlignment="1">
      <alignment horizontal="center" vertical="center" wrapText="1"/>
    </xf>
    <xf numFmtId="3" fontId="6" fillId="3" borderId="1" xfId="0" applyNumberFormat="1" applyFont="1" applyFill="1" applyBorder="1" applyAlignment="1">
      <alignment horizontal="right" vertical="center" wrapText="1"/>
    </xf>
    <xf numFmtId="0" fontId="6" fillId="4" borderId="1" xfId="0" applyFont="1" applyFill="1" applyBorder="1" applyAlignment="1">
      <alignment horizontal="center" vertical="center" wrapText="1"/>
    </xf>
    <xf numFmtId="165" fontId="6" fillId="4" borderId="1" xfId="1" applyNumberFormat="1" applyFont="1" applyFill="1" applyBorder="1" applyAlignment="1">
      <alignment horizontal="right" vertical="center" wrapText="1"/>
    </xf>
    <xf numFmtId="2" fontId="6" fillId="4" borderId="1" xfId="1" applyNumberFormat="1" applyFont="1" applyFill="1" applyBorder="1" applyAlignment="1">
      <alignment horizontal="center" vertical="center" wrapText="1"/>
    </xf>
    <xf numFmtId="0" fontId="6" fillId="5" borderId="1" xfId="0" applyFont="1" applyFill="1" applyBorder="1" applyAlignment="1">
      <alignment horizontal="center" vertical="center"/>
    </xf>
    <xf numFmtId="43" fontId="6" fillId="5" borderId="1" xfId="0" applyNumberFormat="1" applyFont="1" applyFill="1" applyBorder="1" applyAlignment="1">
      <alignment horizontal="right" vertical="center"/>
    </xf>
    <xf numFmtId="2" fontId="6" fillId="5" borderId="1" xfId="0" applyNumberFormat="1" applyFont="1" applyFill="1" applyBorder="1" applyAlignment="1">
      <alignment horizontal="center" vertical="center"/>
    </xf>
    <xf numFmtId="43" fontId="6" fillId="5" borderId="1" xfId="0" applyNumberFormat="1" applyFont="1" applyFill="1" applyBorder="1" applyAlignment="1">
      <alignment horizontal="center" vertical="center"/>
    </xf>
    <xf numFmtId="0" fontId="6" fillId="6" borderId="1" xfId="1" applyNumberFormat="1" applyFont="1" applyFill="1" applyBorder="1" applyAlignment="1">
      <alignment horizontal="center" vertical="center" wrapText="1"/>
    </xf>
    <xf numFmtId="2" fontId="6" fillId="6" borderId="1" xfId="0" applyNumberFormat="1" applyFont="1" applyFill="1" applyBorder="1" applyAlignment="1">
      <alignment horizontal="center" vertical="center"/>
    </xf>
    <xf numFmtId="43" fontId="6" fillId="6" borderId="1" xfId="0" applyNumberFormat="1" applyFont="1" applyFill="1" applyBorder="1" applyAlignment="1">
      <alignment horizontal="right" vertical="center"/>
    </xf>
    <xf numFmtId="0" fontId="6" fillId="6" borderId="1" xfId="0" applyFont="1" applyFill="1" applyBorder="1" applyAlignment="1">
      <alignment horizontal="right" vertical="center"/>
    </xf>
    <xf numFmtId="2" fontId="6" fillId="4" borderId="1" xfId="1" applyNumberFormat="1" applyFont="1" applyFill="1" applyBorder="1" applyAlignment="1">
      <alignment horizontal="right" vertical="center" wrapText="1"/>
    </xf>
    <xf numFmtId="49" fontId="6" fillId="2" borderId="1" xfId="2" applyNumberFormat="1" applyFont="1" applyFill="1" applyBorder="1" applyAlignment="1">
      <alignment horizontal="center" vertical="center" wrapText="1"/>
    </xf>
    <xf numFmtId="3" fontId="6" fillId="3" borderId="1" xfId="2" applyNumberFormat="1" applyFont="1" applyFill="1" applyBorder="1" applyAlignment="1">
      <alignment horizontal="right" vertical="center" wrapText="1"/>
    </xf>
    <xf numFmtId="0" fontId="6" fillId="4" borderId="1" xfId="2" applyFont="1" applyFill="1" applyBorder="1" applyAlignment="1">
      <alignment horizontal="center" vertical="center" wrapText="1"/>
    </xf>
    <xf numFmtId="165" fontId="6" fillId="4" borderId="1" xfId="1" applyNumberFormat="1" applyFont="1" applyFill="1" applyBorder="1" applyAlignment="1">
      <alignment horizontal="right" vertical="center"/>
    </xf>
    <xf numFmtId="0" fontId="6" fillId="4" borderId="1" xfId="2" applyFont="1" applyFill="1" applyBorder="1" applyAlignment="1">
      <alignment horizontal="center" vertical="center"/>
    </xf>
    <xf numFmtId="2" fontId="6" fillId="8" borderId="1" xfId="1" applyNumberFormat="1" applyFont="1" applyFill="1" applyBorder="1" applyAlignment="1">
      <alignment horizontal="center" vertical="center" wrapText="1"/>
    </xf>
    <xf numFmtId="2" fontId="6" fillId="4" borderId="1" xfId="1" applyNumberFormat="1" applyFont="1" applyFill="1" applyBorder="1" applyAlignment="1">
      <alignment horizontal="center" vertical="center"/>
    </xf>
    <xf numFmtId="49" fontId="6" fillId="2" borderId="1" xfId="0" applyNumberFormat="1" applyFont="1" applyFill="1" applyBorder="1" applyAlignment="1">
      <alignment horizontal="center"/>
    </xf>
    <xf numFmtId="3" fontId="6" fillId="3" borderId="1" xfId="0" applyNumberFormat="1" applyFont="1" applyFill="1" applyBorder="1" applyAlignment="1">
      <alignment horizontal="right" vertical="center"/>
    </xf>
    <xf numFmtId="0" fontId="6" fillId="4" borderId="1" xfId="0" applyFont="1" applyFill="1" applyBorder="1" applyAlignment="1">
      <alignment horizontal="center" vertical="center"/>
    </xf>
    <xf numFmtId="4" fontId="6" fillId="4" borderId="1" xfId="0" applyNumberFormat="1" applyFont="1" applyFill="1" applyBorder="1" applyAlignment="1">
      <alignment horizontal="right"/>
    </xf>
    <xf numFmtId="0" fontId="6" fillId="4" borderId="1" xfId="0" applyFont="1" applyFill="1" applyBorder="1" applyAlignment="1">
      <alignment horizontal="right"/>
    </xf>
    <xf numFmtId="165" fontId="5" fillId="4" borderId="1" xfId="0" applyNumberFormat="1" applyFont="1" applyFill="1" applyBorder="1" applyAlignment="1">
      <alignment horizontal="right" vertical="center"/>
    </xf>
    <xf numFmtId="43" fontId="5" fillId="5" borderId="1" xfId="0" applyNumberFormat="1" applyFont="1" applyFill="1" applyBorder="1" applyAlignment="1">
      <alignment horizontal="right" vertical="center"/>
    </xf>
    <xf numFmtId="0" fontId="6" fillId="6" borderId="1" xfId="0" applyFont="1" applyFill="1" applyBorder="1"/>
    <xf numFmtId="4" fontId="6" fillId="6" borderId="1" xfId="0" applyNumberFormat="1" applyFont="1" applyFill="1" applyBorder="1"/>
    <xf numFmtId="0" fontId="5" fillId="0" borderId="1" xfId="0" applyFont="1" applyBorder="1"/>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3" fontId="6" fillId="8" borderId="1" xfId="0" applyNumberFormat="1" applyFont="1" applyFill="1" applyBorder="1" applyAlignment="1">
      <alignment horizontal="right" vertical="center"/>
    </xf>
    <xf numFmtId="0" fontId="6" fillId="9" borderId="1" xfId="0" applyFont="1" applyFill="1" applyBorder="1" applyAlignment="1">
      <alignment horizontal="center" vertical="center"/>
    </xf>
    <xf numFmtId="3" fontId="6" fillId="9" borderId="1" xfId="0" applyNumberFormat="1" applyFont="1" applyFill="1" applyBorder="1" applyAlignment="1">
      <alignment horizontal="right" vertical="center"/>
    </xf>
    <xf numFmtId="0" fontId="6" fillId="2" borderId="1" xfId="0" applyFont="1" applyFill="1" applyBorder="1" applyAlignment="1">
      <alignment horizontal="center" vertical="center" wrapText="1"/>
    </xf>
    <xf numFmtId="3" fontId="6" fillId="8" borderId="1" xfId="0" applyNumberFormat="1" applyFont="1" applyFill="1" applyBorder="1" applyAlignment="1">
      <alignment horizontal="right" vertical="center" wrapText="1"/>
    </xf>
    <xf numFmtId="43" fontId="6" fillId="6" borderId="1" xfId="0" applyNumberFormat="1" applyFont="1" applyFill="1" applyBorder="1"/>
    <xf numFmtId="0" fontId="6" fillId="9" borderId="1" xfId="0" applyFont="1" applyFill="1" applyBorder="1" applyAlignment="1">
      <alignment horizontal="center"/>
    </xf>
    <xf numFmtId="0" fontId="6" fillId="0" borderId="0" xfId="0" applyFont="1" applyAlignment="1">
      <alignment horizontal="right"/>
    </xf>
    <xf numFmtId="2" fontId="6" fillId="0" borderId="0" xfId="0" applyNumberFormat="1" applyFont="1" applyAlignment="1">
      <alignment horizontal="right"/>
    </xf>
    <xf numFmtId="43" fontId="6" fillId="0" borderId="0" xfId="0" applyNumberFormat="1" applyFont="1"/>
    <xf numFmtId="2" fontId="6" fillId="0" borderId="0" xfId="0" applyNumberFormat="1" applyFont="1"/>
    <xf numFmtId="0" fontId="6" fillId="0" borderId="0" xfId="0" applyFont="1" applyAlignment="1">
      <alignment horizontal="center"/>
    </xf>
    <xf numFmtId="0" fontId="6" fillId="0" borderId="0" xfId="0" applyFont="1" applyAlignment="1">
      <alignment horizontal="center" vertical="center"/>
    </xf>
    <xf numFmtId="4" fontId="6" fillId="0" borderId="0" xfId="0" applyNumberFormat="1" applyFont="1" applyAlignment="1">
      <alignment horizontal="right"/>
    </xf>
    <xf numFmtId="4" fontId="6" fillId="0" borderId="0" xfId="0" applyNumberFormat="1" applyFont="1"/>
    <xf numFmtId="4" fontId="6" fillId="0" borderId="0" xfId="0" applyNumberFormat="1" applyFont="1" applyAlignment="1">
      <alignment horizontal="center"/>
    </xf>
    <xf numFmtId="2" fontId="6" fillId="0" borderId="0" xfId="0" applyNumberFormat="1" applyFont="1" applyAlignment="1">
      <alignment horizontal="center"/>
    </xf>
    <xf numFmtId="4" fontId="6" fillId="0" borderId="0" xfId="0" applyNumberFormat="1"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center" wrapText="1"/>
    </xf>
    <xf numFmtId="2" fontId="6" fillId="0" borderId="0" xfId="0" applyNumberFormat="1" applyFont="1" applyAlignment="1">
      <alignment horizontal="center" vertical="center"/>
    </xf>
    <xf numFmtId="166" fontId="6" fillId="0" borderId="0" xfId="0" applyNumberFormat="1" applyFont="1" applyAlignment="1">
      <alignment horizontal="right"/>
    </xf>
    <xf numFmtId="3" fontId="6" fillId="0" borderId="0" xfId="0" applyNumberFormat="1" applyFont="1"/>
    <xf numFmtId="0" fontId="6" fillId="4" borderId="0" xfId="0" applyFont="1" applyFill="1" applyAlignment="1">
      <alignment horizontal="right"/>
    </xf>
    <xf numFmtId="2" fontId="6" fillId="4" borderId="0" xfId="0" applyNumberFormat="1" applyFont="1" applyFill="1" applyAlignment="1">
      <alignment horizontal="right"/>
    </xf>
    <xf numFmtId="0" fontId="6" fillId="5" borderId="0" xfId="0" applyFont="1" applyFill="1"/>
    <xf numFmtId="2" fontId="6" fillId="5" borderId="0" xfId="0" applyNumberFormat="1" applyFont="1" applyFill="1"/>
    <xf numFmtId="0" fontId="6" fillId="6" borderId="0" xfId="0" applyFont="1" applyFill="1"/>
    <xf numFmtId="165" fontId="6" fillId="9" borderId="1" xfId="0" applyNumberFormat="1" applyFont="1" applyFill="1" applyBorder="1" applyAlignment="1">
      <alignment horizontal="right" vertical="center"/>
    </xf>
    <xf numFmtId="1" fontId="6" fillId="9" borderId="1" xfId="0" applyNumberFormat="1" applyFont="1" applyFill="1" applyBorder="1" applyAlignment="1">
      <alignment horizontal="center" vertical="center"/>
    </xf>
    <xf numFmtId="165" fontId="6" fillId="6" borderId="1" xfId="1" applyNumberFormat="1" applyFont="1" applyFill="1" applyBorder="1" applyAlignment="1">
      <alignment horizontal="right" vertical="center" wrapText="1"/>
    </xf>
    <xf numFmtId="165" fontId="6" fillId="5" borderId="1" xfId="0" applyNumberFormat="1" applyFont="1" applyFill="1" applyBorder="1" applyAlignment="1">
      <alignment horizontal="right" vertical="center"/>
    </xf>
    <xf numFmtId="165" fontId="5" fillId="5" borderId="1" xfId="0" applyNumberFormat="1" applyFont="1" applyFill="1" applyBorder="1" applyAlignment="1">
      <alignment horizontal="right" vertical="center"/>
    </xf>
    <xf numFmtId="2" fontId="5" fillId="4" borderId="1" xfId="0" applyNumberFormat="1" applyFont="1" applyFill="1" applyBorder="1" applyAlignment="1">
      <alignment horizontal="right" vertical="center"/>
    </xf>
    <xf numFmtId="0" fontId="6" fillId="5" borderId="1" xfId="0" applyFont="1" applyFill="1" applyBorder="1" applyAlignment="1">
      <alignment horizontal="right" vertical="center"/>
    </xf>
    <xf numFmtId="2" fontId="5" fillId="5" borderId="1" xfId="0" applyNumberFormat="1" applyFont="1" applyFill="1" applyBorder="1" applyAlignment="1">
      <alignment horizontal="right" vertical="center"/>
    </xf>
    <xf numFmtId="165" fontId="5" fillId="6" borderId="1" xfId="1" applyNumberFormat="1" applyFont="1" applyFill="1" applyBorder="1" applyAlignment="1">
      <alignment horizontal="right" vertical="center" wrapText="1"/>
    </xf>
    <xf numFmtId="168" fontId="5" fillId="9" borderId="1" xfId="6" applyNumberFormat="1" applyFont="1" applyFill="1" applyBorder="1" applyAlignment="1">
      <alignment horizontal="right" vertical="center"/>
    </xf>
    <xf numFmtId="3" fontId="5" fillId="9" borderId="1" xfId="6" applyNumberFormat="1" applyFont="1" applyFill="1" applyBorder="1" applyAlignment="1">
      <alignment horizontal="right" vertical="center"/>
    </xf>
    <xf numFmtId="0" fontId="6" fillId="2" borderId="1" xfId="0" applyFont="1" applyFill="1" applyBorder="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2" borderId="0" xfId="0" applyFont="1" applyFill="1" applyAlignment="1">
      <alignment horizontal="center" wrapText="1"/>
    </xf>
    <xf numFmtId="3" fontId="5" fillId="3" borderId="1" xfId="0" applyNumberFormat="1" applyFont="1" applyFill="1" applyBorder="1" applyAlignment="1">
      <alignment horizontal="right" vertical="center" wrapText="1"/>
    </xf>
    <xf numFmtId="3" fontId="6" fillId="3" borderId="1" xfId="0" applyNumberFormat="1" applyFont="1" applyFill="1" applyBorder="1" applyAlignment="1">
      <alignment horizontal="right" wrapText="1"/>
    </xf>
    <xf numFmtId="167" fontId="6" fillId="3" borderId="1" xfId="0" applyNumberFormat="1" applyFont="1" applyFill="1" applyBorder="1" applyAlignment="1">
      <alignment horizontal="right" wrapText="1"/>
    </xf>
    <xf numFmtId="3" fontId="6" fillId="0" borderId="0" xfId="0" applyNumberFormat="1" applyFont="1" applyAlignment="1">
      <alignment horizontal="right" wrapText="1"/>
    </xf>
    <xf numFmtId="3" fontId="5" fillId="0" borderId="0" xfId="0" applyNumberFormat="1" applyFont="1" applyAlignment="1">
      <alignment horizontal="right" vertical="center" wrapText="1"/>
    </xf>
    <xf numFmtId="3" fontId="6" fillId="0" borderId="0" xfId="0" applyNumberFormat="1" applyFont="1" applyAlignment="1">
      <alignment horizontal="right" vertical="center" wrapText="1"/>
    </xf>
    <xf numFmtId="3" fontId="6" fillId="3" borderId="0" xfId="0" applyNumberFormat="1" applyFont="1" applyFill="1" applyAlignment="1">
      <alignment horizontal="right" wrapText="1"/>
    </xf>
    <xf numFmtId="0" fontId="6" fillId="4" borderId="1" xfId="0" applyFont="1" applyFill="1" applyBorder="1" applyAlignment="1">
      <alignment horizontal="center"/>
    </xf>
    <xf numFmtId="0" fontId="6" fillId="4" borderId="0" xfId="0" applyFont="1" applyFill="1" applyAlignment="1">
      <alignment horizontal="center"/>
    </xf>
    <xf numFmtId="0" fontId="5" fillId="4" borderId="1" xfId="0" applyFont="1" applyFill="1" applyBorder="1" applyAlignment="1">
      <alignment horizontal="right" vertical="center"/>
    </xf>
    <xf numFmtId="0" fontId="6" fillId="5" borderId="1" xfId="0" applyFont="1" applyFill="1" applyBorder="1" applyAlignment="1">
      <alignment horizontal="center"/>
    </xf>
    <xf numFmtId="0" fontId="6" fillId="5" borderId="0" xfId="0" applyFont="1" applyFill="1" applyAlignment="1">
      <alignment horizontal="center"/>
    </xf>
    <xf numFmtId="0" fontId="5" fillId="5" borderId="1" xfId="0" applyFont="1" applyFill="1" applyBorder="1" applyAlignment="1">
      <alignment horizontal="right"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xf>
    <xf numFmtId="0" fontId="6" fillId="6" borderId="0" xfId="0" applyFont="1" applyFill="1" applyAlignment="1">
      <alignment horizontal="center"/>
    </xf>
    <xf numFmtId="1" fontId="5" fillId="9" borderId="1" xfId="0" applyNumberFormat="1" applyFont="1" applyFill="1" applyBorder="1" applyAlignment="1">
      <alignment horizontal="center" vertical="center"/>
    </xf>
    <xf numFmtId="0" fontId="5" fillId="6" borderId="1" xfId="0" applyFont="1" applyFill="1" applyBorder="1" applyAlignment="1">
      <alignment horizontal="right" vertical="center"/>
    </xf>
    <xf numFmtId="0" fontId="5" fillId="9" borderId="1" xfId="0" applyFont="1" applyFill="1" applyBorder="1" applyAlignment="1">
      <alignment horizontal="right" vertical="center" wrapText="1"/>
    </xf>
    <xf numFmtId="0" fontId="6" fillId="0" borderId="0" xfId="0" applyFont="1" applyAlignment="1">
      <alignment horizontal="right" vertical="center"/>
    </xf>
    <xf numFmtId="4" fontId="6" fillId="0" borderId="0" xfId="0" applyNumberFormat="1" applyFont="1" applyAlignment="1">
      <alignment horizontal="right" vertical="center"/>
    </xf>
    <xf numFmtId="0" fontId="6" fillId="6" borderId="0" xfId="0" applyFont="1" applyFill="1" applyAlignment="1">
      <alignment horizontal="right" vertical="center"/>
    </xf>
    <xf numFmtId="0" fontId="6" fillId="9" borderId="1" xfId="0" applyFont="1" applyFill="1" applyBorder="1" applyAlignment="1">
      <alignment horizontal="right" vertical="center"/>
    </xf>
    <xf numFmtId="43" fontId="6" fillId="0" borderId="0" xfId="0" applyNumberFormat="1" applyFont="1" applyAlignment="1">
      <alignment horizontal="right" vertical="center"/>
    </xf>
    <xf numFmtId="0" fontId="6" fillId="5" borderId="0" xfId="0" applyFont="1" applyFill="1" applyAlignment="1">
      <alignment horizontal="right" vertical="center"/>
    </xf>
    <xf numFmtId="0" fontId="6" fillId="0" borderId="3" xfId="0" applyFont="1" applyBorder="1"/>
    <xf numFmtId="0" fontId="6" fillId="0" borderId="4" xfId="0" applyFont="1" applyBorder="1"/>
    <xf numFmtId="0" fontId="6" fillId="0" borderId="4" xfId="0" applyFont="1" applyBorder="1" applyAlignment="1">
      <alignment wrapText="1"/>
    </xf>
    <xf numFmtId="0" fontId="6" fillId="2" borderId="4" xfId="0" applyFont="1" applyFill="1" applyBorder="1" applyAlignment="1">
      <alignment horizontal="center" wrapText="1"/>
    </xf>
    <xf numFmtId="3" fontId="6" fillId="3" borderId="4" xfId="0" applyNumberFormat="1" applyFont="1" applyFill="1" applyBorder="1" applyAlignment="1">
      <alignment horizontal="right" wrapText="1"/>
    </xf>
    <xf numFmtId="165" fontId="5" fillId="5" borderId="4" xfId="0" applyNumberFormat="1" applyFont="1" applyFill="1" applyBorder="1" applyAlignment="1">
      <alignment horizontal="right" vertical="center"/>
    </xf>
    <xf numFmtId="2" fontId="6" fillId="5" borderId="4" xfId="0" applyNumberFormat="1" applyFont="1" applyFill="1" applyBorder="1"/>
    <xf numFmtId="0" fontId="6" fillId="5" borderId="4" xfId="0" applyFont="1" applyFill="1" applyBorder="1"/>
    <xf numFmtId="43" fontId="6" fillId="5" borderId="4" xfId="0" applyNumberFormat="1" applyFont="1" applyFill="1" applyBorder="1"/>
    <xf numFmtId="0" fontId="6" fillId="6" borderId="4" xfId="0" applyFont="1" applyFill="1" applyBorder="1"/>
    <xf numFmtId="43" fontId="6" fillId="6" borderId="4" xfId="0" applyNumberFormat="1" applyFont="1" applyFill="1" applyBorder="1" applyAlignment="1">
      <alignment horizontal="right" vertical="center"/>
    </xf>
    <xf numFmtId="4" fontId="6" fillId="6" borderId="4" xfId="0" applyNumberFormat="1" applyFont="1" applyFill="1" applyBorder="1"/>
    <xf numFmtId="165" fontId="6" fillId="6" borderId="4" xfId="1" applyNumberFormat="1" applyFont="1" applyFill="1" applyBorder="1" applyAlignment="1">
      <alignment horizontal="right" vertical="center" wrapText="1"/>
    </xf>
    <xf numFmtId="43" fontId="6" fillId="9" borderId="4" xfId="0" applyNumberFormat="1" applyFont="1" applyFill="1" applyBorder="1" applyAlignment="1">
      <alignment horizontal="center"/>
    </xf>
    <xf numFmtId="0" fontId="6" fillId="9" borderId="4" xfId="0" applyFont="1" applyFill="1" applyBorder="1" applyAlignment="1">
      <alignment horizontal="right" vertical="center"/>
    </xf>
    <xf numFmtId="0" fontId="6" fillId="9" borderId="2" xfId="0" applyFont="1" applyFill="1" applyBorder="1" applyAlignment="1">
      <alignment horizontal="right" vertical="center"/>
    </xf>
    <xf numFmtId="0" fontId="5" fillId="6" borderId="4" xfId="0" applyFont="1" applyFill="1" applyBorder="1" applyAlignment="1">
      <alignment horizontal="center"/>
    </xf>
    <xf numFmtId="165" fontId="5" fillId="6" borderId="4" xfId="0" applyNumberFormat="1" applyFont="1" applyFill="1" applyBorder="1" applyAlignment="1">
      <alignment horizontal="righ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6" fillId="0" borderId="1" xfId="0" applyFont="1" applyBorder="1" applyAlignment="1">
      <alignment horizontal="right" vertical="center"/>
    </xf>
    <xf numFmtId="3" fontId="6" fillId="0" borderId="1" xfId="0" applyNumberFormat="1" applyFont="1" applyBorder="1" applyAlignment="1">
      <alignment horizontal="right" vertical="center"/>
    </xf>
    <xf numFmtId="3" fontId="5" fillId="0" borderId="1" xfId="6" applyNumberFormat="1" applyFont="1" applyFill="1" applyBorder="1" applyAlignment="1">
      <alignment horizontal="right" vertical="center"/>
    </xf>
    <xf numFmtId="0" fontId="6" fillId="0" borderId="4" xfId="0" applyFont="1" applyBorder="1" applyAlignment="1">
      <alignment horizontal="right" vertical="center"/>
    </xf>
    <xf numFmtId="43" fontId="6" fillId="6" borderId="4" xfId="1" applyFont="1" applyFill="1" applyBorder="1" applyAlignment="1">
      <alignment horizontal="right" vertical="center" wrapText="1"/>
    </xf>
    <xf numFmtId="43" fontId="6" fillId="6" borderId="0" xfId="0" applyNumberFormat="1" applyFont="1" applyFill="1"/>
    <xf numFmtId="164" fontId="6" fillId="6" borderId="1" xfId="6" applyFont="1" applyFill="1" applyBorder="1" applyAlignment="1">
      <alignment horizontal="right" vertical="center" wrapText="1"/>
    </xf>
    <xf numFmtId="164" fontId="5" fillId="6" borderId="1" xfId="6" applyFont="1" applyFill="1" applyBorder="1" applyAlignment="1">
      <alignment horizontal="right" vertical="center" wrapText="1"/>
    </xf>
    <xf numFmtId="0" fontId="6" fillId="0" borderId="1" xfId="0" applyFont="1" applyBorder="1" applyAlignment="1">
      <alignment horizontal="left" vertical="top" wrapText="1"/>
    </xf>
    <xf numFmtId="0" fontId="5" fillId="0" borderId="1" xfId="0" applyFont="1" applyBorder="1" applyAlignment="1">
      <alignment wrapText="1"/>
    </xf>
    <xf numFmtId="168" fontId="6" fillId="6" borderId="1" xfId="6" applyNumberFormat="1" applyFont="1" applyFill="1" applyBorder="1" applyAlignment="1">
      <alignment horizontal="right" vertical="center" wrapText="1"/>
    </xf>
    <xf numFmtId="168" fontId="5" fillId="6" borderId="1" xfId="6" applyNumberFormat="1" applyFont="1" applyFill="1" applyBorder="1" applyAlignment="1">
      <alignment horizontal="right" vertical="center" wrapText="1"/>
    </xf>
    <xf numFmtId="0" fontId="6" fillId="8" borderId="1" xfId="0" applyFont="1" applyFill="1" applyBorder="1" applyAlignment="1">
      <alignment horizontal="center" vertical="center" wrapText="1"/>
    </xf>
    <xf numFmtId="165" fontId="5" fillId="9" borderId="1" xfId="0" applyNumberFormat="1" applyFont="1" applyFill="1" applyBorder="1" applyAlignment="1">
      <alignment horizontal="right" vertical="center"/>
    </xf>
    <xf numFmtId="168" fontId="6" fillId="6" borderId="3" xfId="6" applyNumberFormat="1" applyFont="1" applyFill="1" applyBorder="1" applyAlignment="1">
      <alignment horizontal="right" vertical="center" wrapText="1"/>
    </xf>
    <xf numFmtId="0" fontId="6" fillId="0" borderId="3" xfId="0" applyFont="1" applyBorder="1" applyAlignment="1">
      <alignment wrapText="1"/>
    </xf>
    <xf numFmtId="168" fontId="6" fillId="0" borderId="0" xfId="0" applyNumberFormat="1" applyFont="1"/>
    <xf numFmtId="0" fontId="6" fillId="8" borderId="1" xfId="0" applyFont="1" applyFill="1" applyBorder="1" applyAlignment="1">
      <alignment vertical="center" wrapText="1"/>
    </xf>
    <xf numFmtId="49" fontId="6" fillId="8" borderId="1" xfId="0" applyNumberFormat="1" applyFont="1" applyFill="1" applyBorder="1" applyAlignment="1">
      <alignment horizontal="center" vertical="center" wrapText="1"/>
    </xf>
    <xf numFmtId="1" fontId="6" fillId="8" borderId="1" xfId="0" applyNumberFormat="1" applyFont="1" applyFill="1" applyBorder="1" applyAlignment="1">
      <alignment horizontal="center" vertical="center"/>
    </xf>
    <xf numFmtId="165" fontId="6" fillId="8" borderId="1" xfId="0" applyNumberFormat="1" applyFont="1" applyFill="1" applyBorder="1" applyAlignment="1">
      <alignment horizontal="right" vertical="center"/>
    </xf>
    <xf numFmtId="0" fontId="6" fillId="8" borderId="0" xfId="0" applyFont="1" applyFill="1"/>
    <xf numFmtId="0" fontId="6" fillId="8" borderId="1" xfId="2" applyFont="1" applyFill="1" applyBorder="1" applyAlignment="1">
      <alignment vertical="center" wrapText="1"/>
    </xf>
    <xf numFmtId="165" fontId="6" fillId="8" borderId="1" xfId="1" applyNumberFormat="1" applyFont="1" applyFill="1" applyBorder="1" applyAlignment="1">
      <alignment horizontal="right" vertical="center"/>
    </xf>
    <xf numFmtId="165" fontId="6" fillId="8" borderId="1" xfId="1" applyNumberFormat="1" applyFont="1" applyFill="1" applyBorder="1" applyAlignment="1">
      <alignment horizontal="right" vertical="center" wrapText="1"/>
    </xf>
    <xf numFmtId="0" fontId="6" fillId="8" borderId="1" xfId="0" applyFont="1" applyFill="1" applyBorder="1" applyAlignment="1">
      <alignment horizontal="center" vertical="center"/>
    </xf>
    <xf numFmtId="2" fontId="6" fillId="8" borderId="1" xfId="0" applyNumberFormat="1" applyFont="1" applyFill="1" applyBorder="1" applyAlignment="1">
      <alignment horizontal="center" vertical="center"/>
    </xf>
    <xf numFmtId="43" fontId="6" fillId="8" borderId="1" xfId="0" applyNumberFormat="1" applyFont="1" applyFill="1" applyBorder="1" applyAlignment="1">
      <alignment horizontal="center" vertical="center"/>
    </xf>
    <xf numFmtId="0" fontId="6" fillId="8" borderId="1" xfId="1" applyNumberFormat="1" applyFont="1" applyFill="1" applyBorder="1" applyAlignment="1">
      <alignment horizontal="center" vertical="center" wrapText="1"/>
    </xf>
    <xf numFmtId="43" fontId="6" fillId="8" borderId="1" xfId="0" applyNumberFormat="1" applyFont="1" applyFill="1" applyBorder="1" applyAlignment="1">
      <alignment horizontal="right" vertical="center"/>
    </xf>
    <xf numFmtId="0" fontId="6" fillId="8" borderId="1" xfId="0" applyFont="1" applyFill="1" applyBorder="1" applyAlignment="1">
      <alignment horizontal="right" vertical="center"/>
    </xf>
    <xf numFmtId="0" fontId="17" fillId="0" borderId="0" xfId="0" applyFont="1" applyAlignment="1">
      <alignment vertical="center"/>
    </xf>
    <xf numFmtId="0" fontId="17" fillId="0" borderId="7" xfId="0" applyFont="1" applyBorder="1" applyAlignment="1">
      <alignment vertical="center"/>
    </xf>
    <xf numFmtId="49" fontId="6" fillId="2" borderId="1" xfId="0" applyNumberFormat="1" applyFont="1" applyFill="1" applyBorder="1" applyAlignment="1">
      <alignment horizontal="center" vertical="center"/>
    </xf>
    <xf numFmtId="0" fontId="7" fillId="0" borderId="1" xfId="0" applyFont="1" applyBorder="1" applyAlignment="1">
      <alignment vertical="center"/>
    </xf>
    <xf numFmtId="43" fontId="7" fillId="0" borderId="1" xfId="0" applyNumberFormat="1" applyFont="1" applyBorder="1" applyAlignment="1">
      <alignment vertical="center"/>
    </xf>
    <xf numFmtId="0" fontId="12" fillId="0" borderId="1" xfId="0" applyFont="1" applyBorder="1" applyAlignment="1">
      <alignment wrapText="1"/>
    </xf>
    <xf numFmtId="0" fontId="6" fillId="7" borderId="1" xfId="0" applyFont="1" applyFill="1" applyBorder="1" applyAlignment="1">
      <alignment horizontal="left" vertical="center" wrapText="1"/>
    </xf>
    <xf numFmtId="0" fontId="6" fillId="0" borderId="1" xfId="0" applyFont="1" applyBorder="1" applyAlignment="1">
      <alignment vertical="center"/>
    </xf>
    <xf numFmtId="0" fontId="6" fillId="0" borderId="3" xfId="0" applyFont="1" applyBorder="1" applyAlignment="1">
      <alignment vertical="center"/>
    </xf>
    <xf numFmtId="49" fontId="6" fillId="2" borderId="2" xfId="0" applyNumberFormat="1" applyFont="1" applyFill="1" applyBorder="1" applyAlignment="1">
      <alignment horizontal="center" vertical="center"/>
    </xf>
    <xf numFmtId="0" fontId="10" fillId="0" borderId="1" xfId="0" applyFont="1" applyBorder="1" applyAlignment="1">
      <alignment horizontal="left" vertical="center" wrapText="1"/>
    </xf>
    <xf numFmtId="165" fontId="6" fillId="6" borderId="3" xfId="1" applyNumberFormat="1" applyFont="1" applyFill="1" applyBorder="1" applyAlignment="1">
      <alignment horizontal="right" vertical="center" wrapText="1"/>
    </xf>
    <xf numFmtId="1" fontId="6" fillId="9" borderId="2" xfId="0" applyNumberFormat="1" applyFont="1" applyFill="1" applyBorder="1" applyAlignment="1">
      <alignment horizontal="center" vertical="center"/>
    </xf>
    <xf numFmtId="165" fontId="6" fillId="0" borderId="0" xfId="0" applyNumberFormat="1" applyFont="1"/>
    <xf numFmtId="165" fontId="6" fillId="6" borderId="1" xfId="0" applyNumberFormat="1" applyFont="1" applyFill="1" applyBorder="1" applyAlignment="1">
      <alignment horizontal="right" vertical="center"/>
    </xf>
    <xf numFmtId="168" fontId="5" fillId="9" borderId="3" xfId="6" applyNumberFormat="1" applyFont="1" applyFill="1" applyBorder="1" applyAlignment="1">
      <alignment horizontal="right" vertical="center"/>
    </xf>
    <xf numFmtId="168" fontId="5" fillId="9" borderId="2" xfId="6" applyNumberFormat="1" applyFont="1" applyFill="1" applyBorder="1" applyAlignment="1">
      <alignment horizontal="right"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19" fillId="0" borderId="1" xfId="0" applyFont="1" applyBorder="1" applyAlignment="1">
      <alignment horizontal="center" vertical="center"/>
    </xf>
    <xf numFmtId="0" fontId="5" fillId="9"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wrapText="1"/>
    </xf>
    <xf numFmtId="0" fontId="5" fillId="4" borderId="4" xfId="0" applyFont="1" applyFill="1" applyBorder="1" applyAlignment="1">
      <alignment horizontal="center" wrapText="1"/>
    </xf>
    <xf numFmtId="44" fontId="0" fillId="0" borderId="0" xfId="0" applyNumberFormat="1"/>
    <xf numFmtId="164" fontId="0" fillId="0" borderId="0" xfId="6" applyFont="1"/>
    <xf numFmtId="43" fontId="0" fillId="0" borderId="0" xfId="0" applyNumberFormat="1"/>
    <xf numFmtId="0" fontId="0" fillId="12" borderId="3" xfId="0" applyFill="1" applyBorder="1"/>
    <xf numFmtId="0" fontId="0" fillId="12" borderId="4" xfId="0" applyFill="1" applyBorder="1"/>
    <xf numFmtId="0" fontId="0" fillId="12" borderId="2" xfId="0" applyFill="1" applyBorder="1"/>
    <xf numFmtId="0" fontId="0" fillId="0" borderId="3" xfId="0" applyBorder="1"/>
    <xf numFmtId="164" fontId="0" fillId="0" borderId="4" xfId="6" applyFont="1" applyBorder="1"/>
    <xf numFmtId="43" fontId="0" fillId="0" borderId="4" xfId="0" applyNumberFormat="1" applyBorder="1"/>
    <xf numFmtId="43" fontId="0" fillId="0" borderId="2" xfId="0" applyNumberFormat="1" applyBorder="1"/>
    <xf numFmtId="164" fontId="23" fillId="10" borderId="4" xfId="6" applyFont="1" applyFill="1" applyBorder="1"/>
    <xf numFmtId="164" fontId="0" fillId="11" borderId="4" xfId="6" applyFont="1" applyFill="1" applyBorder="1"/>
    <xf numFmtId="44" fontId="23" fillId="0" borderId="4" xfId="0" applyNumberFormat="1" applyFont="1" applyBorder="1"/>
    <xf numFmtId="164" fontId="23" fillId="0" borderId="4" xfId="6" applyFont="1" applyBorder="1"/>
    <xf numFmtId="0" fontId="0" fillId="0" borderId="4" xfId="0" applyBorder="1"/>
  </cellXfs>
  <cellStyles count="7">
    <cellStyle name="Comma" xfId="6" builtinId="3"/>
    <cellStyle name="Comma 2" xfId="1" xr:uid="{00000000-0005-0000-0000-000001000000}"/>
    <cellStyle name="Excel Built-in Normal 1" xfId="2" xr:uid="{00000000-0005-0000-0000-000002000000}"/>
    <cellStyle name="Normal" xfId="0" builtinId="0"/>
    <cellStyle name="Normal 187" xfId="5" xr:uid="{00000000-0005-0000-0000-000004000000}"/>
    <cellStyle name="Normal 4" xfId="4" xr:uid="{00000000-0005-0000-0000-000005000000}"/>
    <cellStyle name="Normal_Sheet1" xfId="3" xr:uid="{00000000-0005-0000-0000-000006000000}"/>
  </cellStyles>
  <dxfs count="3">
    <dxf>
      <fill>
        <patternFill>
          <bgColor theme="5" tint="0.59996337778862885"/>
        </patternFill>
      </fill>
    </dxf>
    <dxf>
      <fill>
        <patternFill>
          <bgColor theme="6" tint="0.39994506668294322"/>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eserver\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eserver\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eserver\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eserver\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eserver\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server\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server\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554"/>
  <sheetViews>
    <sheetView tabSelected="1" view="pageBreakPreview" zoomScale="89" zoomScaleNormal="89" zoomScaleSheetLayoutView="89" workbookViewId="0">
      <pane xSplit="3" ySplit="4" topLeftCell="D5" activePane="bottomRight" state="frozen"/>
      <selection pane="topRight" activeCell="D1" sqref="D1"/>
      <selection pane="bottomLeft" activeCell="A5" sqref="A5"/>
      <selection pane="bottomRight" activeCell="M11" sqref="M11"/>
    </sheetView>
  </sheetViews>
  <sheetFormatPr defaultColWidth="9.109375" defaultRowHeight="15"/>
  <cols>
    <col min="1" max="1" width="6.109375" style="18" customWidth="1"/>
    <col min="2" max="2" width="11.6640625" style="18" customWidth="1"/>
    <col min="3" max="3" width="50.5546875" style="17" customWidth="1"/>
    <col min="4" max="4" width="6.88671875" style="110" customWidth="1"/>
    <col min="5" max="5" width="13.6640625" style="117" bestFit="1" customWidth="1"/>
    <col min="6" max="6" width="7.6640625" style="119" customWidth="1"/>
    <col min="7" max="7" width="18.5546875" style="91" customWidth="1"/>
    <col min="8" max="8" width="5.88671875" style="122" customWidth="1"/>
    <col min="9" max="9" width="17.33203125" style="135" customWidth="1"/>
    <col min="10" max="10" width="7.6640625" style="126" customWidth="1"/>
    <col min="11" max="11" width="18" style="132" customWidth="1"/>
    <col min="12" max="12" width="10.33203125" style="79" bestFit="1" customWidth="1"/>
    <col min="13" max="13" width="19.5546875" style="130" bestFit="1" customWidth="1"/>
    <col min="14" max="14" width="18.5546875" style="130" bestFit="1" customWidth="1"/>
    <col min="15" max="15" width="16.33203125" style="130" bestFit="1" customWidth="1"/>
    <col min="16" max="16" width="1.5546875" style="130" customWidth="1"/>
    <col min="17" max="17" width="19.44140625" style="161" bestFit="1" customWidth="1"/>
    <col min="18" max="18" width="17.5546875" style="95" bestFit="1" customWidth="1"/>
    <col min="19" max="19" width="18" style="95" bestFit="1" customWidth="1"/>
    <col min="20" max="20" width="9.109375" style="18"/>
    <col min="21" max="21" width="14.33203125" style="18" bestFit="1" customWidth="1"/>
    <col min="22" max="22" width="15.5546875" style="18" bestFit="1" customWidth="1"/>
    <col min="23" max="16384" width="9.109375" style="18"/>
  </cols>
  <sheetData>
    <row r="1" spans="1:19" ht="28.5" customHeight="1">
      <c r="A1" s="214" t="s">
        <v>513</v>
      </c>
      <c r="B1" s="215"/>
      <c r="C1" s="215"/>
      <c r="D1" s="215"/>
      <c r="E1" s="215"/>
      <c r="F1" s="215"/>
      <c r="G1" s="215"/>
      <c r="H1" s="215"/>
      <c r="I1" s="215"/>
      <c r="J1" s="215"/>
      <c r="K1" s="215"/>
      <c r="L1" s="215"/>
      <c r="M1" s="215"/>
      <c r="N1" s="215"/>
      <c r="O1" s="215"/>
      <c r="P1" s="215"/>
      <c r="Q1" s="215"/>
      <c r="R1" s="215"/>
      <c r="S1" s="215"/>
    </row>
    <row r="2" spans="1:19" s="13" customFormat="1" ht="34.5" customHeight="1">
      <c r="A2" s="204" t="s">
        <v>0</v>
      </c>
      <c r="B2" s="204" t="s">
        <v>1</v>
      </c>
      <c r="C2" s="204" t="s">
        <v>2</v>
      </c>
      <c r="D2" s="208" t="s">
        <v>7</v>
      </c>
      <c r="E2" s="206" t="s">
        <v>8</v>
      </c>
      <c r="F2" s="205" t="s">
        <v>521</v>
      </c>
      <c r="G2" s="205"/>
      <c r="H2" s="212" t="s">
        <v>526</v>
      </c>
      <c r="I2" s="212"/>
      <c r="J2" s="213" t="s">
        <v>523</v>
      </c>
      <c r="K2" s="213"/>
      <c r="L2" s="211" t="s">
        <v>567</v>
      </c>
      <c r="M2" s="211"/>
      <c r="N2" s="211" t="s">
        <v>4</v>
      </c>
      <c r="O2" s="211"/>
      <c r="P2" s="154"/>
      <c r="Q2" s="218" t="s">
        <v>549</v>
      </c>
      <c r="R2" s="218" t="s">
        <v>550</v>
      </c>
      <c r="S2" s="218" t="s">
        <v>525</v>
      </c>
    </row>
    <row r="3" spans="1:19" s="13" customFormat="1" ht="32.25" customHeight="1">
      <c r="A3" s="204"/>
      <c r="B3" s="204"/>
      <c r="C3" s="204"/>
      <c r="D3" s="209"/>
      <c r="E3" s="207"/>
      <c r="F3" s="21" t="s">
        <v>9</v>
      </c>
      <c r="G3" s="21" t="s">
        <v>10</v>
      </c>
      <c r="H3" s="24" t="s">
        <v>9</v>
      </c>
      <c r="I3" s="24" t="s">
        <v>10</v>
      </c>
      <c r="J3" s="26" t="s">
        <v>9</v>
      </c>
      <c r="K3" s="26" t="s">
        <v>10</v>
      </c>
      <c r="L3" s="27" t="s">
        <v>9</v>
      </c>
      <c r="M3" s="27" t="s">
        <v>10</v>
      </c>
      <c r="N3" s="27" t="s">
        <v>11</v>
      </c>
      <c r="O3" s="27" t="s">
        <v>12</v>
      </c>
      <c r="P3" s="155"/>
      <c r="Q3" s="219"/>
      <c r="R3" s="219"/>
      <c r="S3" s="219"/>
    </row>
    <row r="4" spans="1:19" s="33" customFormat="1" ht="14.25" hidden="1" customHeight="1">
      <c r="A4" s="1">
        <v>1</v>
      </c>
      <c r="B4" s="1">
        <v>3</v>
      </c>
      <c r="C4" s="4">
        <v>4</v>
      </c>
      <c r="D4" s="19">
        <v>5</v>
      </c>
      <c r="E4" s="111">
        <v>6</v>
      </c>
      <c r="F4" s="28">
        <v>7</v>
      </c>
      <c r="G4" s="120">
        <v>9</v>
      </c>
      <c r="H4" s="24">
        <v>14</v>
      </c>
      <c r="I4" s="123">
        <v>15</v>
      </c>
      <c r="J4" s="26">
        <v>20</v>
      </c>
      <c r="K4" s="128">
        <v>21</v>
      </c>
      <c r="L4" s="74"/>
      <c r="M4" s="133"/>
      <c r="N4" s="133"/>
      <c r="O4" s="133"/>
      <c r="P4" s="156"/>
      <c r="Q4" s="26"/>
      <c r="R4" s="26"/>
      <c r="S4" s="26"/>
    </row>
    <row r="5" spans="1:19" s="33" customFormat="1" ht="150">
      <c r="A5" s="34">
        <v>1</v>
      </c>
      <c r="B5" s="34" t="s">
        <v>13</v>
      </c>
      <c r="C5" s="5" t="s">
        <v>14</v>
      </c>
      <c r="D5" s="35" t="s">
        <v>15</v>
      </c>
      <c r="E5" s="36">
        <v>15010</v>
      </c>
      <c r="F5" s="37">
        <v>400</v>
      </c>
      <c r="G5" s="38">
        <f>E5*F5</f>
        <v>6004000</v>
      </c>
      <c r="H5" s="40">
        <v>350</v>
      </c>
      <c r="I5" s="99">
        <f t="shared" ref="I5:I68" si="0">H5*E5</f>
        <v>5253500</v>
      </c>
      <c r="J5" s="44">
        <f t="shared" ref="J5:J68" si="1">F5+H5</f>
        <v>750</v>
      </c>
      <c r="K5" s="98">
        <f t="shared" ref="K5:K68" si="2">J5*E5</f>
        <v>11257500</v>
      </c>
      <c r="L5" s="97">
        <v>491.9486</v>
      </c>
      <c r="M5" s="96">
        <f>L5*E5</f>
        <v>7384148.4859999996</v>
      </c>
      <c r="N5" s="96">
        <f t="shared" ref="N5:N68" si="3">IF(M5&gt;K5,M5-K5,0)</f>
        <v>0</v>
      </c>
      <c r="O5" s="70">
        <f t="shared" ref="O5:O68" si="4">IF(K5&gt;M5,K5-M5,0)</f>
        <v>3873351.5140000004</v>
      </c>
      <c r="P5" s="157"/>
      <c r="Q5" s="166">
        <v>5253.5</v>
      </c>
      <c r="R5" s="166">
        <f t="shared" ref="R5:R68" si="5">F5*Q5</f>
        <v>2101400</v>
      </c>
      <c r="S5" s="166">
        <f>L5*Q5</f>
        <v>2584451.9701</v>
      </c>
    </row>
    <row r="6" spans="1:19" s="33" customFormat="1" ht="30">
      <c r="A6" s="34">
        <v>2</v>
      </c>
      <c r="B6" s="34" t="s">
        <v>16</v>
      </c>
      <c r="C6" s="6" t="s">
        <v>17</v>
      </c>
      <c r="D6" s="35" t="s">
        <v>15</v>
      </c>
      <c r="E6" s="36">
        <v>15010</v>
      </c>
      <c r="F6" s="37">
        <f>200+185</f>
        <v>385</v>
      </c>
      <c r="G6" s="38">
        <f t="shared" ref="G6:G69" si="6">E6*F6</f>
        <v>5778850</v>
      </c>
      <c r="H6" s="40">
        <v>78</v>
      </c>
      <c r="I6" s="99">
        <f t="shared" si="0"/>
        <v>1170780</v>
      </c>
      <c r="J6" s="44">
        <f t="shared" si="1"/>
        <v>463</v>
      </c>
      <c r="K6" s="98">
        <f t="shared" si="2"/>
        <v>6949630</v>
      </c>
      <c r="L6" s="97">
        <v>263.16500000000002</v>
      </c>
      <c r="M6" s="96">
        <f t="shared" ref="M6:M69" si="7">L6*E6</f>
        <v>3950106.6500000004</v>
      </c>
      <c r="N6" s="96">
        <f t="shared" si="3"/>
        <v>0</v>
      </c>
      <c r="O6" s="70">
        <f t="shared" si="4"/>
        <v>2999523.3499999996</v>
      </c>
      <c r="P6" s="157"/>
      <c r="Q6" s="166">
        <v>5253.5</v>
      </c>
      <c r="R6" s="166">
        <f t="shared" si="5"/>
        <v>2022597.5</v>
      </c>
      <c r="S6" s="166">
        <f t="shared" ref="S6:S69" si="8">L6*Q6</f>
        <v>1382537.3275000001</v>
      </c>
    </row>
    <row r="7" spans="1:19" s="33" customFormat="1" ht="19.95" customHeight="1">
      <c r="A7" s="34">
        <v>3</v>
      </c>
      <c r="B7" s="34" t="s">
        <v>18</v>
      </c>
      <c r="C7" s="6" t="s">
        <v>19</v>
      </c>
      <c r="D7" s="35" t="s">
        <v>20</v>
      </c>
      <c r="E7" s="36">
        <v>295000</v>
      </c>
      <c r="F7" s="37">
        <v>2</v>
      </c>
      <c r="G7" s="38">
        <f t="shared" si="6"/>
        <v>590000</v>
      </c>
      <c r="H7" s="40">
        <v>1</v>
      </c>
      <c r="I7" s="99">
        <f t="shared" si="0"/>
        <v>295000</v>
      </c>
      <c r="J7" s="44">
        <f t="shared" si="1"/>
        <v>3</v>
      </c>
      <c r="K7" s="98">
        <f t="shared" si="2"/>
        <v>885000</v>
      </c>
      <c r="L7" s="97">
        <v>0</v>
      </c>
      <c r="M7" s="96">
        <f t="shared" si="7"/>
        <v>0</v>
      </c>
      <c r="N7" s="96">
        <f t="shared" si="3"/>
        <v>0</v>
      </c>
      <c r="O7" s="70">
        <f t="shared" si="4"/>
        <v>885000</v>
      </c>
      <c r="P7" s="157"/>
      <c r="Q7" s="166">
        <v>103250</v>
      </c>
      <c r="R7" s="166">
        <f t="shared" si="5"/>
        <v>206500</v>
      </c>
      <c r="S7" s="166">
        <f t="shared" si="8"/>
        <v>0</v>
      </c>
    </row>
    <row r="8" spans="1:19" s="33" customFormat="1">
      <c r="A8" s="34">
        <v>4</v>
      </c>
      <c r="B8" s="34" t="s">
        <v>21</v>
      </c>
      <c r="C8" s="6" t="s">
        <v>22</v>
      </c>
      <c r="D8" s="35" t="s">
        <v>15</v>
      </c>
      <c r="E8" s="36">
        <v>4035</v>
      </c>
      <c r="F8" s="37">
        <v>160</v>
      </c>
      <c r="G8" s="38">
        <f t="shared" si="6"/>
        <v>645600</v>
      </c>
      <c r="H8" s="40">
        <v>80</v>
      </c>
      <c r="I8" s="99">
        <f t="shared" si="0"/>
        <v>322800</v>
      </c>
      <c r="J8" s="44">
        <f t="shared" si="1"/>
        <v>240</v>
      </c>
      <c r="K8" s="98">
        <f t="shared" si="2"/>
        <v>968400</v>
      </c>
      <c r="L8" s="97">
        <v>217.78020000000001</v>
      </c>
      <c r="M8" s="96">
        <f t="shared" si="7"/>
        <v>878743.10700000008</v>
      </c>
      <c r="N8" s="96">
        <f t="shared" si="3"/>
        <v>0</v>
      </c>
      <c r="O8" s="70">
        <f t="shared" si="4"/>
        <v>89656.892999999924</v>
      </c>
      <c r="P8" s="157"/>
      <c r="Q8" s="166">
        <v>1412.25</v>
      </c>
      <c r="R8" s="166">
        <f t="shared" si="5"/>
        <v>225960</v>
      </c>
      <c r="S8" s="166">
        <f t="shared" si="8"/>
        <v>307560.08744999999</v>
      </c>
    </row>
    <row r="9" spans="1:19" s="33" customFormat="1">
      <c r="A9" s="34">
        <v>5</v>
      </c>
      <c r="B9" s="34" t="s">
        <v>23</v>
      </c>
      <c r="C9" s="6" t="s">
        <v>24</v>
      </c>
      <c r="D9" s="35" t="s">
        <v>15</v>
      </c>
      <c r="E9" s="36">
        <v>3750</v>
      </c>
      <c r="F9" s="37">
        <v>175</v>
      </c>
      <c r="G9" s="38">
        <f t="shared" si="6"/>
        <v>656250</v>
      </c>
      <c r="H9" s="40">
        <v>50</v>
      </c>
      <c r="I9" s="99">
        <f t="shared" si="0"/>
        <v>187500</v>
      </c>
      <c r="J9" s="44">
        <f t="shared" si="1"/>
        <v>225</v>
      </c>
      <c r="K9" s="98">
        <f t="shared" si="2"/>
        <v>843750</v>
      </c>
      <c r="L9" s="97">
        <v>87.032940000000011</v>
      </c>
      <c r="M9" s="96">
        <f t="shared" si="7"/>
        <v>326373.52500000002</v>
      </c>
      <c r="N9" s="96">
        <f t="shared" si="3"/>
        <v>0</v>
      </c>
      <c r="O9" s="70">
        <f t="shared" si="4"/>
        <v>517376.47499999998</v>
      </c>
      <c r="P9" s="157"/>
      <c r="Q9" s="166">
        <v>1312.5</v>
      </c>
      <c r="R9" s="166">
        <f t="shared" si="5"/>
        <v>229687.5</v>
      </c>
      <c r="S9" s="166">
        <f t="shared" si="8"/>
        <v>114230.73375000001</v>
      </c>
    </row>
    <row r="10" spans="1:19" s="33" customFormat="1">
      <c r="A10" s="34">
        <v>6</v>
      </c>
      <c r="B10" s="34" t="s">
        <v>25</v>
      </c>
      <c r="C10" s="6" t="s">
        <v>26</v>
      </c>
      <c r="D10" s="35" t="s">
        <v>20</v>
      </c>
      <c r="E10" s="36">
        <v>465000</v>
      </c>
      <c r="F10" s="37">
        <v>4</v>
      </c>
      <c r="G10" s="38">
        <f t="shared" si="6"/>
        <v>1860000</v>
      </c>
      <c r="H10" s="40">
        <v>2</v>
      </c>
      <c r="I10" s="99">
        <f t="shared" si="0"/>
        <v>930000</v>
      </c>
      <c r="J10" s="44">
        <f t="shared" si="1"/>
        <v>6</v>
      </c>
      <c r="K10" s="98">
        <f t="shared" si="2"/>
        <v>2790000</v>
      </c>
      <c r="L10" s="97">
        <v>6</v>
      </c>
      <c r="M10" s="96">
        <f t="shared" si="7"/>
        <v>2790000</v>
      </c>
      <c r="N10" s="96">
        <f t="shared" si="3"/>
        <v>0</v>
      </c>
      <c r="O10" s="70">
        <f t="shared" si="4"/>
        <v>0</v>
      </c>
      <c r="P10" s="157"/>
      <c r="Q10" s="166">
        <v>162750</v>
      </c>
      <c r="R10" s="166">
        <f t="shared" si="5"/>
        <v>651000</v>
      </c>
      <c r="S10" s="166">
        <f t="shared" si="8"/>
        <v>976500</v>
      </c>
    </row>
    <row r="11" spans="1:19" s="33" customFormat="1">
      <c r="A11" s="34">
        <v>7</v>
      </c>
      <c r="B11" s="34" t="s">
        <v>27</v>
      </c>
      <c r="C11" s="6" t="s">
        <v>28</v>
      </c>
      <c r="D11" s="35" t="s">
        <v>20</v>
      </c>
      <c r="E11" s="36">
        <v>1495000</v>
      </c>
      <c r="F11" s="37">
        <v>4</v>
      </c>
      <c r="G11" s="38">
        <f t="shared" si="6"/>
        <v>5980000</v>
      </c>
      <c r="H11" s="40">
        <v>2</v>
      </c>
      <c r="I11" s="99">
        <f t="shared" si="0"/>
        <v>2990000</v>
      </c>
      <c r="J11" s="44">
        <f t="shared" si="1"/>
        <v>6</v>
      </c>
      <c r="K11" s="98">
        <f t="shared" si="2"/>
        <v>8970000</v>
      </c>
      <c r="L11" s="97">
        <v>6</v>
      </c>
      <c r="M11" s="96">
        <f t="shared" si="7"/>
        <v>8970000</v>
      </c>
      <c r="N11" s="96">
        <f t="shared" si="3"/>
        <v>0</v>
      </c>
      <c r="O11" s="70">
        <f t="shared" si="4"/>
        <v>0</v>
      </c>
      <c r="P11" s="157"/>
      <c r="Q11" s="166">
        <v>523250</v>
      </c>
      <c r="R11" s="166">
        <f t="shared" si="5"/>
        <v>2093000</v>
      </c>
      <c r="S11" s="166">
        <f t="shared" si="8"/>
        <v>3139500</v>
      </c>
    </row>
    <row r="12" spans="1:19" s="33" customFormat="1">
      <c r="A12" s="34">
        <v>8</v>
      </c>
      <c r="B12" s="34" t="s">
        <v>29</v>
      </c>
      <c r="C12" s="6" t="s">
        <v>30</v>
      </c>
      <c r="D12" s="35" t="s">
        <v>20</v>
      </c>
      <c r="E12" s="36">
        <v>345000</v>
      </c>
      <c r="F12" s="37">
        <v>4</v>
      </c>
      <c r="G12" s="38">
        <f t="shared" si="6"/>
        <v>1380000</v>
      </c>
      <c r="H12" s="40">
        <v>2</v>
      </c>
      <c r="I12" s="99">
        <f t="shared" si="0"/>
        <v>690000</v>
      </c>
      <c r="J12" s="44">
        <f t="shared" si="1"/>
        <v>6</v>
      </c>
      <c r="K12" s="98">
        <f t="shared" si="2"/>
        <v>2070000</v>
      </c>
      <c r="L12" s="97">
        <v>10</v>
      </c>
      <c r="M12" s="96">
        <f t="shared" si="7"/>
        <v>3450000</v>
      </c>
      <c r="N12" s="96">
        <f t="shared" si="3"/>
        <v>1380000</v>
      </c>
      <c r="O12" s="70">
        <f t="shared" si="4"/>
        <v>0</v>
      </c>
      <c r="P12" s="157"/>
      <c r="Q12" s="166">
        <v>120750</v>
      </c>
      <c r="R12" s="166">
        <f t="shared" si="5"/>
        <v>483000</v>
      </c>
      <c r="S12" s="166">
        <f t="shared" si="8"/>
        <v>1207500</v>
      </c>
    </row>
    <row r="13" spans="1:19" s="33" customFormat="1">
      <c r="A13" s="34">
        <v>9</v>
      </c>
      <c r="B13" s="34" t="s">
        <v>31</v>
      </c>
      <c r="C13" s="6" t="s">
        <v>32</v>
      </c>
      <c r="D13" s="35" t="s">
        <v>20</v>
      </c>
      <c r="E13" s="36">
        <v>22500</v>
      </c>
      <c r="F13" s="37">
        <v>4</v>
      </c>
      <c r="G13" s="38">
        <f t="shared" si="6"/>
        <v>90000</v>
      </c>
      <c r="H13" s="40">
        <v>2</v>
      </c>
      <c r="I13" s="99">
        <f t="shared" si="0"/>
        <v>45000</v>
      </c>
      <c r="J13" s="44">
        <f t="shared" si="1"/>
        <v>6</v>
      </c>
      <c r="K13" s="98">
        <f t="shared" si="2"/>
        <v>135000</v>
      </c>
      <c r="L13" s="97">
        <v>6</v>
      </c>
      <c r="M13" s="96">
        <f t="shared" si="7"/>
        <v>135000</v>
      </c>
      <c r="N13" s="96">
        <f t="shared" si="3"/>
        <v>0</v>
      </c>
      <c r="O13" s="70">
        <f t="shared" si="4"/>
        <v>0</v>
      </c>
      <c r="P13" s="157"/>
      <c r="Q13" s="166">
        <v>7875</v>
      </c>
      <c r="R13" s="166">
        <f t="shared" si="5"/>
        <v>31500</v>
      </c>
      <c r="S13" s="166">
        <f t="shared" si="8"/>
        <v>47250</v>
      </c>
    </row>
    <row r="14" spans="1:19" s="33" customFormat="1">
      <c r="A14" s="34">
        <v>10</v>
      </c>
      <c r="B14" s="34" t="s">
        <v>33</v>
      </c>
      <c r="C14" s="6" t="s">
        <v>34</v>
      </c>
      <c r="D14" s="35" t="s">
        <v>20</v>
      </c>
      <c r="E14" s="36">
        <v>1195000</v>
      </c>
      <c r="F14" s="37">
        <v>4</v>
      </c>
      <c r="G14" s="38">
        <f t="shared" si="6"/>
        <v>4780000</v>
      </c>
      <c r="H14" s="40">
        <v>2</v>
      </c>
      <c r="I14" s="99">
        <f t="shared" si="0"/>
        <v>2390000</v>
      </c>
      <c r="J14" s="44">
        <f t="shared" si="1"/>
        <v>6</v>
      </c>
      <c r="K14" s="98">
        <f t="shared" si="2"/>
        <v>7170000</v>
      </c>
      <c r="L14" s="97">
        <v>6</v>
      </c>
      <c r="M14" s="96">
        <f t="shared" si="7"/>
        <v>7170000</v>
      </c>
      <c r="N14" s="96">
        <f t="shared" si="3"/>
        <v>0</v>
      </c>
      <c r="O14" s="70">
        <f t="shared" si="4"/>
        <v>0</v>
      </c>
      <c r="P14" s="157"/>
      <c r="Q14" s="166">
        <v>418250</v>
      </c>
      <c r="R14" s="166">
        <f t="shared" si="5"/>
        <v>1673000</v>
      </c>
      <c r="S14" s="166">
        <f t="shared" si="8"/>
        <v>2509500</v>
      </c>
    </row>
    <row r="15" spans="1:19" s="33" customFormat="1">
      <c r="A15" s="34">
        <v>11</v>
      </c>
      <c r="B15" s="34" t="s">
        <v>35</v>
      </c>
      <c r="C15" s="7" t="s">
        <v>36</v>
      </c>
      <c r="D15" s="35" t="s">
        <v>20</v>
      </c>
      <c r="E15" s="36">
        <v>4750000</v>
      </c>
      <c r="F15" s="37">
        <v>2</v>
      </c>
      <c r="G15" s="38">
        <f t="shared" si="6"/>
        <v>9500000</v>
      </c>
      <c r="H15" s="40"/>
      <c r="I15" s="99">
        <f t="shared" si="0"/>
        <v>0</v>
      </c>
      <c r="J15" s="44">
        <f t="shared" si="1"/>
        <v>2</v>
      </c>
      <c r="K15" s="98">
        <f t="shared" si="2"/>
        <v>9500000</v>
      </c>
      <c r="L15" s="97">
        <v>3</v>
      </c>
      <c r="M15" s="96">
        <f t="shared" si="7"/>
        <v>14250000</v>
      </c>
      <c r="N15" s="96">
        <f t="shared" si="3"/>
        <v>4750000</v>
      </c>
      <c r="O15" s="70">
        <f t="shared" si="4"/>
        <v>0</v>
      </c>
      <c r="P15" s="157"/>
      <c r="Q15" s="166">
        <v>1662500</v>
      </c>
      <c r="R15" s="166">
        <f t="shared" si="5"/>
        <v>3325000</v>
      </c>
      <c r="S15" s="166">
        <f t="shared" si="8"/>
        <v>4987500</v>
      </c>
    </row>
    <row r="16" spans="1:19" s="33" customFormat="1">
      <c r="A16" s="34">
        <v>12</v>
      </c>
      <c r="B16" s="34" t="s">
        <v>37</v>
      </c>
      <c r="C16" s="6" t="s">
        <v>38</v>
      </c>
      <c r="D16" s="35" t="s">
        <v>20</v>
      </c>
      <c r="E16" s="36">
        <v>3550000</v>
      </c>
      <c r="F16" s="37">
        <v>2</v>
      </c>
      <c r="G16" s="38">
        <f t="shared" si="6"/>
        <v>7100000</v>
      </c>
      <c r="H16" s="40">
        <v>2</v>
      </c>
      <c r="I16" s="99">
        <f t="shared" si="0"/>
        <v>7100000</v>
      </c>
      <c r="J16" s="44">
        <f t="shared" si="1"/>
        <v>4</v>
      </c>
      <c r="K16" s="98">
        <f t="shared" si="2"/>
        <v>14200000</v>
      </c>
      <c r="L16" s="97">
        <v>3</v>
      </c>
      <c r="M16" s="96">
        <f t="shared" si="7"/>
        <v>10650000</v>
      </c>
      <c r="N16" s="96">
        <f t="shared" si="3"/>
        <v>0</v>
      </c>
      <c r="O16" s="70">
        <f t="shared" si="4"/>
        <v>3550000</v>
      </c>
      <c r="P16" s="157"/>
      <c r="Q16" s="166">
        <v>1242500</v>
      </c>
      <c r="R16" s="166">
        <f t="shared" si="5"/>
        <v>2485000</v>
      </c>
      <c r="S16" s="166">
        <f t="shared" si="8"/>
        <v>3727500</v>
      </c>
    </row>
    <row r="17" spans="1:19" s="33" customFormat="1" ht="30">
      <c r="A17" s="34">
        <v>13</v>
      </c>
      <c r="B17" s="34" t="s">
        <v>39</v>
      </c>
      <c r="C17" s="6" t="s">
        <v>40</v>
      </c>
      <c r="D17" s="35" t="s">
        <v>20</v>
      </c>
      <c r="E17" s="36">
        <v>995000</v>
      </c>
      <c r="F17" s="37">
        <v>2</v>
      </c>
      <c r="G17" s="38">
        <f t="shared" si="6"/>
        <v>1990000</v>
      </c>
      <c r="H17" s="40">
        <v>1</v>
      </c>
      <c r="I17" s="99">
        <f t="shared" si="0"/>
        <v>995000</v>
      </c>
      <c r="J17" s="44">
        <f t="shared" si="1"/>
        <v>3</v>
      </c>
      <c r="K17" s="98">
        <f t="shared" si="2"/>
        <v>2985000</v>
      </c>
      <c r="L17" s="97">
        <v>2</v>
      </c>
      <c r="M17" s="96">
        <f t="shared" si="7"/>
        <v>1990000</v>
      </c>
      <c r="N17" s="96">
        <f t="shared" si="3"/>
        <v>0</v>
      </c>
      <c r="O17" s="70">
        <f t="shared" si="4"/>
        <v>995000</v>
      </c>
      <c r="P17" s="157"/>
      <c r="Q17" s="166">
        <v>348250</v>
      </c>
      <c r="R17" s="166">
        <f t="shared" si="5"/>
        <v>696500</v>
      </c>
      <c r="S17" s="166">
        <f t="shared" si="8"/>
        <v>696500</v>
      </c>
    </row>
    <row r="18" spans="1:19" s="33" customFormat="1">
      <c r="A18" s="34">
        <v>14</v>
      </c>
      <c r="B18" s="34" t="s">
        <v>41</v>
      </c>
      <c r="C18" s="6" t="s">
        <v>42</v>
      </c>
      <c r="D18" s="35" t="s">
        <v>20</v>
      </c>
      <c r="E18" s="36">
        <v>22500</v>
      </c>
      <c r="F18" s="37">
        <v>4</v>
      </c>
      <c r="G18" s="38">
        <f t="shared" si="6"/>
        <v>90000</v>
      </c>
      <c r="H18" s="40">
        <v>2</v>
      </c>
      <c r="I18" s="99">
        <f t="shared" si="0"/>
        <v>45000</v>
      </c>
      <c r="J18" s="44">
        <f t="shared" si="1"/>
        <v>6</v>
      </c>
      <c r="K18" s="98">
        <f t="shared" si="2"/>
        <v>135000</v>
      </c>
      <c r="L18" s="97">
        <v>6</v>
      </c>
      <c r="M18" s="96">
        <f t="shared" si="7"/>
        <v>135000</v>
      </c>
      <c r="N18" s="96">
        <f t="shared" si="3"/>
        <v>0</v>
      </c>
      <c r="O18" s="70">
        <f t="shared" si="4"/>
        <v>0</v>
      </c>
      <c r="P18" s="157"/>
      <c r="Q18" s="166">
        <v>7875</v>
      </c>
      <c r="R18" s="166">
        <f t="shared" si="5"/>
        <v>31500</v>
      </c>
      <c r="S18" s="166">
        <f t="shared" si="8"/>
        <v>47250</v>
      </c>
    </row>
    <row r="19" spans="1:19" s="33" customFormat="1" ht="30">
      <c r="A19" s="34">
        <v>15</v>
      </c>
      <c r="B19" s="34" t="s">
        <v>43</v>
      </c>
      <c r="C19" s="7" t="s">
        <v>44</v>
      </c>
      <c r="D19" s="35" t="s">
        <v>20</v>
      </c>
      <c r="E19" s="36">
        <v>18750</v>
      </c>
      <c r="F19" s="37">
        <v>62</v>
      </c>
      <c r="G19" s="38">
        <f t="shared" si="6"/>
        <v>1162500</v>
      </c>
      <c r="H19" s="40">
        <v>40</v>
      </c>
      <c r="I19" s="99">
        <f t="shared" si="0"/>
        <v>750000</v>
      </c>
      <c r="J19" s="44">
        <f t="shared" si="1"/>
        <v>102</v>
      </c>
      <c r="K19" s="98">
        <f t="shared" si="2"/>
        <v>1912500</v>
      </c>
      <c r="L19" s="97">
        <v>107</v>
      </c>
      <c r="M19" s="96">
        <f t="shared" si="7"/>
        <v>2006250</v>
      </c>
      <c r="N19" s="96">
        <f t="shared" si="3"/>
        <v>93750</v>
      </c>
      <c r="O19" s="70">
        <f t="shared" si="4"/>
        <v>0</v>
      </c>
      <c r="P19" s="157"/>
      <c r="Q19" s="166">
        <v>6562.5</v>
      </c>
      <c r="R19" s="166">
        <f t="shared" si="5"/>
        <v>406875</v>
      </c>
      <c r="S19" s="166">
        <f t="shared" si="8"/>
        <v>702187.5</v>
      </c>
    </row>
    <row r="20" spans="1:19" s="33" customFormat="1" ht="33.75" customHeight="1">
      <c r="A20" s="34">
        <v>16</v>
      </c>
      <c r="B20" s="34" t="s">
        <v>45</v>
      </c>
      <c r="C20" s="7" t="s">
        <v>46</v>
      </c>
      <c r="D20" s="35" t="s">
        <v>20</v>
      </c>
      <c r="E20" s="36">
        <v>115000</v>
      </c>
      <c r="F20" s="37">
        <v>7</v>
      </c>
      <c r="G20" s="38">
        <f t="shared" si="6"/>
        <v>805000</v>
      </c>
      <c r="H20" s="40">
        <v>2</v>
      </c>
      <c r="I20" s="99">
        <f t="shared" si="0"/>
        <v>230000</v>
      </c>
      <c r="J20" s="44">
        <f t="shared" si="1"/>
        <v>9</v>
      </c>
      <c r="K20" s="98">
        <f t="shared" si="2"/>
        <v>1035000</v>
      </c>
      <c r="L20" s="97">
        <v>14</v>
      </c>
      <c r="M20" s="96">
        <f t="shared" si="7"/>
        <v>1610000</v>
      </c>
      <c r="N20" s="96">
        <f t="shared" si="3"/>
        <v>575000</v>
      </c>
      <c r="O20" s="70">
        <f t="shared" si="4"/>
        <v>0</v>
      </c>
      <c r="P20" s="157"/>
      <c r="Q20" s="166">
        <v>40250</v>
      </c>
      <c r="R20" s="166">
        <f t="shared" si="5"/>
        <v>281750</v>
      </c>
      <c r="S20" s="166">
        <f t="shared" si="8"/>
        <v>563500</v>
      </c>
    </row>
    <row r="21" spans="1:19" s="33" customFormat="1">
      <c r="A21" s="34">
        <v>17</v>
      </c>
      <c r="B21" s="34" t="s">
        <v>47</v>
      </c>
      <c r="C21" s="6" t="s">
        <v>48</v>
      </c>
      <c r="D21" s="35" t="s">
        <v>20</v>
      </c>
      <c r="E21" s="36">
        <v>115000</v>
      </c>
      <c r="F21" s="37">
        <v>4</v>
      </c>
      <c r="G21" s="38">
        <f t="shared" si="6"/>
        <v>460000</v>
      </c>
      <c r="H21" s="40">
        <v>2</v>
      </c>
      <c r="I21" s="99">
        <f t="shared" si="0"/>
        <v>230000</v>
      </c>
      <c r="J21" s="44">
        <f t="shared" si="1"/>
        <v>6</v>
      </c>
      <c r="K21" s="98">
        <f t="shared" si="2"/>
        <v>690000</v>
      </c>
      <c r="L21" s="97">
        <v>7</v>
      </c>
      <c r="M21" s="96">
        <f t="shared" si="7"/>
        <v>805000</v>
      </c>
      <c r="N21" s="96">
        <f t="shared" si="3"/>
        <v>115000</v>
      </c>
      <c r="O21" s="70">
        <f t="shared" si="4"/>
        <v>0</v>
      </c>
      <c r="P21" s="157"/>
      <c r="Q21" s="166">
        <v>40250</v>
      </c>
      <c r="R21" s="166">
        <f t="shared" si="5"/>
        <v>161000</v>
      </c>
      <c r="S21" s="166">
        <f t="shared" si="8"/>
        <v>281750</v>
      </c>
    </row>
    <row r="22" spans="1:19" s="33" customFormat="1" ht="33.75" customHeight="1">
      <c r="A22" s="34">
        <v>18</v>
      </c>
      <c r="B22" s="34" t="s">
        <v>49</v>
      </c>
      <c r="C22" s="7" t="s">
        <v>512</v>
      </c>
      <c r="D22" s="35" t="s">
        <v>20</v>
      </c>
      <c r="E22" s="36">
        <v>525000</v>
      </c>
      <c r="F22" s="37">
        <v>2</v>
      </c>
      <c r="G22" s="38">
        <f t="shared" si="6"/>
        <v>1050000</v>
      </c>
      <c r="H22" s="40"/>
      <c r="I22" s="99">
        <f t="shared" si="0"/>
        <v>0</v>
      </c>
      <c r="J22" s="44">
        <f t="shared" si="1"/>
        <v>2</v>
      </c>
      <c r="K22" s="98">
        <f t="shared" si="2"/>
        <v>1050000</v>
      </c>
      <c r="L22" s="97">
        <v>2</v>
      </c>
      <c r="M22" s="96">
        <f t="shared" si="7"/>
        <v>1050000</v>
      </c>
      <c r="N22" s="96">
        <f t="shared" si="3"/>
        <v>0</v>
      </c>
      <c r="O22" s="70">
        <f t="shared" si="4"/>
        <v>0</v>
      </c>
      <c r="P22" s="157"/>
      <c r="Q22" s="166">
        <v>183750</v>
      </c>
      <c r="R22" s="166">
        <f t="shared" si="5"/>
        <v>367500</v>
      </c>
      <c r="S22" s="166">
        <f t="shared" si="8"/>
        <v>367500</v>
      </c>
    </row>
    <row r="23" spans="1:19" s="33" customFormat="1">
      <c r="A23" s="34">
        <v>19</v>
      </c>
      <c r="B23" s="34" t="s">
        <v>50</v>
      </c>
      <c r="C23" s="6" t="s">
        <v>51</v>
      </c>
      <c r="D23" s="35" t="s">
        <v>20</v>
      </c>
      <c r="E23" s="36">
        <v>75000</v>
      </c>
      <c r="F23" s="37">
        <v>4</v>
      </c>
      <c r="G23" s="38">
        <f t="shared" si="6"/>
        <v>300000</v>
      </c>
      <c r="H23" s="40">
        <v>2</v>
      </c>
      <c r="I23" s="99">
        <f t="shared" si="0"/>
        <v>150000</v>
      </c>
      <c r="J23" s="44">
        <f t="shared" si="1"/>
        <v>6</v>
      </c>
      <c r="K23" s="98">
        <f t="shared" si="2"/>
        <v>450000</v>
      </c>
      <c r="L23" s="97">
        <v>6</v>
      </c>
      <c r="M23" s="96">
        <f t="shared" si="7"/>
        <v>450000</v>
      </c>
      <c r="N23" s="96">
        <f t="shared" si="3"/>
        <v>0</v>
      </c>
      <c r="O23" s="70">
        <f t="shared" si="4"/>
        <v>0</v>
      </c>
      <c r="P23" s="157"/>
      <c r="Q23" s="166">
        <v>26250</v>
      </c>
      <c r="R23" s="166">
        <f t="shared" si="5"/>
        <v>105000</v>
      </c>
      <c r="S23" s="166">
        <f t="shared" si="8"/>
        <v>157500</v>
      </c>
    </row>
    <row r="24" spans="1:19" s="33" customFormat="1">
      <c r="A24" s="34">
        <v>20</v>
      </c>
      <c r="B24" s="34" t="s">
        <v>52</v>
      </c>
      <c r="C24" s="6" t="s">
        <v>53</v>
      </c>
      <c r="D24" s="35" t="s">
        <v>20</v>
      </c>
      <c r="E24" s="36">
        <v>18750</v>
      </c>
      <c r="F24" s="37">
        <v>4</v>
      </c>
      <c r="G24" s="38">
        <f t="shared" si="6"/>
        <v>75000</v>
      </c>
      <c r="H24" s="40">
        <v>2</v>
      </c>
      <c r="I24" s="99">
        <f t="shared" si="0"/>
        <v>37500</v>
      </c>
      <c r="J24" s="44">
        <f t="shared" si="1"/>
        <v>6</v>
      </c>
      <c r="K24" s="98">
        <f t="shared" si="2"/>
        <v>112500</v>
      </c>
      <c r="L24" s="97">
        <v>6</v>
      </c>
      <c r="M24" s="96">
        <f t="shared" si="7"/>
        <v>112500</v>
      </c>
      <c r="N24" s="96">
        <f t="shared" si="3"/>
        <v>0</v>
      </c>
      <c r="O24" s="70">
        <f t="shared" si="4"/>
        <v>0</v>
      </c>
      <c r="P24" s="157"/>
      <c r="Q24" s="166">
        <v>6562.5</v>
      </c>
      <c r="R24" s="166">
        <f t="shared" si="5"/>
        <v>26250</v>
      </c>
      <c r="S24" s="166">
        <f t="shared" si="8"/>
        <v>39375</v>
      </c>
    </row>
    <row r="25" spans="1:19" s="33" customFormat="1">
      <c r="A25" s="34">
        <v>21</v>
      </c>
      <c r="B25" s="34" t="s">
        <v>54</v>
      </c>
      <c r="C25" s="6" t="s">
        <v>55</v>
      </c>
      <c r="D25" s="35" t="s">
        <v>20</v>
      </c>
      <c r="E25" s="36">
        <v>37500</v>
      </c>
      <c r="F25" s="37">
        <v>4</v>
      </c>
      <c r="G25" s="38">
        <f t="shared" si="6"/>
        <v>150000</v>
      </c>
      <c r="H25" s="40">
        <v>2</v>
      </c>
      <c r="I25" s="99">
        <f t="shared" si="0"/>
        <v>75000</v>
      </c>
      <c r="J25" s="44">
        <f t="shared" si="1"/>
        <v>6</v>
      </c>
      <c r="K25" s="98">
        <f t="shared" si="2"/>
        <v>225000</v>
      </c>
      <c r="L25" s="97">
        <v>6</v>
      </c>
      <c r="M25" s="96">
        <f t="shared" si="7"/>
        <v>225000</v>
      </c>
      <c r="N25" s="96">
        <f t="shared" si="3"/>
        <v>0</v>
      </c>
      <c r="O25" s="70">
        <f t="shared" si="4"/>
        <v>0</v>
      </c>
      <c r="P25" s="157"/>
      <c r="Q25" s="166">
        <v>13125</v>
      </c>
      <c r="R25" s="166">
        <f t="shared" si="5"/>
        <v>52500</v>
      </c>
      <c r="S25" s="166">
        <f t="shared" si="8"/>
        <v>78750</v>
      </c>
    </row>
    <row r="26" spans="1:19" s="33" customFormat="1">
      <c r="A26" s="34">
        <v>22</v>
      </c>
      <c r="B26" s="34" t="s">
        <v>56</v>
      </c>
      <c r="C26" s="6" t="s">
        <v>57</v>
      </c>
      <c r="D26" s="35" t="s">
        <v>20</v>
      </c>
      <c r="E26" s="36">
        <v>385000</v>
      </c>
      <c r="F26" s="37">
        <v>4</v>
      </c>
      <c r="G26" s="38">
        <f t="shared" si="6"/>
        <v>1540000</v>
      </c>
      <c r="H26" s="40">
        <v>2</v>
      </c>
      <c r="I26" s="99">
        <f t="shared" si="0"/>
        <v>770000</v>
      </c>
      <c r="J26" s="44">
        <f t="shared" si="1"/>
        <v>6</v>
      </c>
      <c r="K26" s="98">
        <f t="shared" si="2"/>
        <v>2310000</v>
      </c>
      <c r="L26" s="97">
        <v>9</v>
      </c>
      <c r="M26" s="96">
        <f t="shared" si="7"/>
        <v>3465000</v>
      </c>
      <c r="N26" s="96">
        <f t="shared" si="3"/>
        <v>1155000</v>
      </c>
      <c r="O26" s="70">
        <f t="shared" si="4"/>
        <v>0</v>
      </c>
      <c r="P26" s="157"/>
      <c r="Q26" s="166">
        <v>134750</v>
      </c>
      <c r="R26" s="166">
        <f t="shared" si="5"/>
        <v>539000</v>
      </c>
      <c r="S26" s="166">
        <f t="shared" si="8"/>
        <v>1212750</v>
      </c>
    </row>
    <row r="27" spans="1:19" s="33" customFormat="1">
      <c r="A27" s="34">
        <v>23</v>
      </c>
      <c r="B27" s="34" t="s">
        <v>58</v>
      </c>
      <c r="C27" s="7" t="s">
        <v>59</v>
      </c>
      <c r="D27" s="35" t="s">
        <v>20</v>
      </c>
      <c r="E27" s="36">
        <v>368750</v>
      </c>
      <c r="F27" s="37">
        <v>2</v>
      </c>
      <c r="G27" s="38">
        <f t="shared" si="6"/>
        <v>737500</v>
      </c>
      <c r="H27" s="40"/>
      <c r="I27" s="99">
        <f t="shared" si="0"/>
        <v>0</v>
      </c>
      <c r="J27" s="44">
        <f t="shared" si="1"/>
        <v>2</v>
      </c>
      <c r="K27" s="98">
        <f t="shared" si="2"/>
        <v>737500</v>
      </c>
      <c r="L27" s="97">
        <v>3</v>
      </c>
      <c r="M27" s="96">
        <f t="shared" si="7"/>
        <v>1106250</v>
      </c>
      <c r="N27" s="96">
        <f t="shared" si="3"/>
        <v>368750</v>
      </c>
      <c r="O27" s="70">
        <f t="shared" si="4"/>
        <v>0</v>
      </c>
      <c r="P27" s="157"/>
      <c r="Q27" s="166">
        <v>129062.5</v>
      </c>
      <c r="R27" s="166">
        <f t="shared" si="5"/>
        <v>258125</v>
      </c>
      <c r="S27" s="166">
        <f t="shared" si="8"/>
        <v>387187.5</v>
      </c>
    </row>
    <row r="28" spans="1:19" s="33" customFormat="1">
      <c r="A28" s="34">
        <v>24</v>
      </c>
      <c r="B28" s="34" t="s">
        <v>60</v>
      </c>
      <c r="C28" s="7" t="s">
        <v>61</v>
      </c>
      <c r="D28" s="35" t="s">
        <v>20</v>
      </c>
      <c r="E28" s="36">
        <v>8000000</v>
      </c>
      <c r="F28" s="37">
        <v>1</v>
      </c>
      <c r="G28" s="38">
        <f t="shared" si="6"/>
        <v>8000000</v>
      </c>
      <c r="H28" s="40"/>
      <c r="I28" s="99">
        <f t="shared" si="0"/>
        <v>0</v>
      </c>
      <c r="J28" s="44">
        <f t="shared" si="1"/>
        <v>1</v>
      </c>
      <c r="K28" s="98">
        <f t="shared" si="2"/>
        <v>8000000</v>
      </c>
      <c r="L28" s="97">
        <v>1</v>
      </c>
      <c r="M28" s="96">
        <f t="shared" si="7"/>
        <v>8000000</v>
      </c>
      <c r="N28" s="96">
        <f t="shared" si="3"/>
        <v>0</v>
      </c>
      <c r="O28" s="70">
        <f t="shared" si="4"/>
        <v>0</v>
      </c>
      <c r="P28" s="157"/>
      <c r="Q28" s="166">
        <v>2800000</v>
      </c>
      <c r="R28" s="166">
        <f t="shared" si="5"/>
        <v>2800000</v>
      </c>
      <c r="S28" s="166">
        <f t="shared" si="8"/>
        <v>2800000</v>
      </c>
    </row>
    <row r="29" spans="1:19" s="33" customFormat="1">
      <c r="A29" s="34">
        <v>25</v>
      </c>
      <c r="B29" s="34" t="s">
        <v>62</v>
      </c>
      <c r="C29" s="6" t="s">
        <v>63</v>
      </c>
      <c r="D29" s="35" t="s">
        <v>20</v>
      </c>
      <c r="E29" s="36">
        <v>1295000</v>
      </c>
      <c r="F29" s="37">
        <v>4</v>
      </c>
      <c r="G29" s="38">
        <f t="shared" si="6"/>
        <v>5180000</v>
      </c>
      <c r="H29" s="40">
        <v>2</v>
      </c>
      <c r="I29" s="99">
        <f t="shared" si="0"/>
        <v>2590000</v>
      </c>
      <c r="J29" s="44">
        <f t="shared" si="1"/>
        <v>6</v>
      </c>
      <c r="K29" s="98">
        <f t="shared" si="2"/>
        <v>7770000</v>
      </c>
      <c r="L29" s="97">
        <v>6</v>
      </c>
      <c r="M29" s="96">
        <f t="shared" si="7"/>
        <v>7770000</v>
      </c>
      <c r="N29" s="96">
        <f t="shared" si="3"/>
        <v>0</v>
      </c>
      <c r="O29" s="70">
        <f t="shared" si="4"/>
        <v>0</v>
      </c>
      <c r="P29" s="157"/>
      <c r="Q29" s="166">
        <v>453250</v>
      </c>
      <c r="R29" s="166">
        <f t="shared" si="5"/>
        <v>1813000</v>
      </c>
      <c r="S29" s="166">
        <f t="shared" si="8"/>
        <v>2719500</v>
      </c>
    </row>
    <row r="30" spans="1:19" s="33" customFormat="1" ht="30">
      <c r="A30" s="34">
        <v>26</v>
      </c>
      <c r="B30" s="34" t="s">
        <v>64</v>
      </c>
      <c r="C30" s="6" t="s">
        <v>65</v>
      </c>
      <c r="D30" s="35" t="s">
        <v>20</v>
      </c>
      <c r="E30" s="36">
        <v>495000.00000000006</v>
      </c>
      <c r="F30" s="37">
        <v>2</v>
      </c>
      <c r="G30" s="38">
        <f t="shared" si="6"/>
        <v>990000.00000000012</v>
      </c>
      <c r="H30" s="40"/>
      <c r="I30" s="99">
        <f t="shared" si="0"/>
        <v>0</v>
      </c>
      <c r="J30" s="44">
        <f t="shared" si="1"/>
        <v>2</v>
      </c>
      <c r="K30" s="98">
        <f t="shared" si="2"/>
        <v>990000.00000000012</v>
      </c>
      <c r="L30" s="97">
        <v>2</v>
      </c>
      <c r="M30" s="96">
        <f t="shared" si="7"/>
        <v>990000.00000000012</v>
      </c>
      <c r="N30" s="96">
        <f t="shared" si="3"/>
        <v>0</v>
      </c>
      <c r="O30" s="70">
        <f t="shared" si="4"/>
        <v>0</v>
      </c>
      <c r="P30" s="157"/>
      <c r="Q30" s="166">
        <v>173250</v>
      </c>
      <c r="R30" s="166">
        <f t="shared" si="5"/>
        <v>346500</v>
      </c>
      <c r="S30" s="166">
        <f t="shared" si="8"/>
        <v>346500</v>
      </c>
    </row>
    <row r="31" spans="1:19" s="33" customFormat="1" ht="45">
      <c r="A31" s="34">
        <v>27</v>
      </c>
      <c r="B31" s="34" t="s">
        <v>66</v>
      </c>
      <c r="C31" s="7" t="s">
        <v>67</v>
      </c>
      <c r="D31" s="35" t="s">
        <v>68</v>
      </c>
      <c r="E31" s="36">
        <v>997500</v>
      </c>
      <c r="F31" s="37">
        <v>4</v>
      </c>
      <c r="G31" s="38">
        <f t="shared" si="6"/>
        <v>3990000</v>
      </c>
      <c r="H31" s="40">
        <v>2</v>
      </c>
      <c r="I31" s="99">
        <f t="shared" si="0"/>
        <v>1995000</v>
      </c>
      <c r="J31" s="44">
        <f t="shared" si="1"/>
        <v>6</v>
      </c>
      <c r="K31" s="98">
        <f t="shared" si="2"/>
        <v>5985000</v>
      </c>
      <c r="L31" s="97">
        <v>6</v>
      </c>
      <c r="M31" s="96">
        <f t="shared" si="7"/>
        <v>5985000</v>
      </c>
      <c r="N31" s="96">
        <f t="shared" si="3"/>
        <v>0</v>
      </c>
      <c r="O31" s="70">
        <f t="shared" si="4"/>
        <v>0</v>
      </c>
      <c r="P31" s="157"/>
      <c r="Q31" s="166">
        <v>349125</v>
      </c>
      <c r="R31" s="166">
        <f t="shared" si="5"/>
        <v>1396500</v>
      </c>
      <c r="S31" s="166">
        <f t="shared" si="8"/>
        <v>2094750</v>
      </c>
    </row>
    <row r="32" spans="1:19" s="33" customFormat="1">
      <c r="A32" s="34">
        <v>28</v>
      </c>
      <c r="B32" s="34" t="s">
        <v>69</v>
      </c>
      <c r="C32" s="6" t="s">
        <v>70</v>
      </c>
      <c r="D32" s="35" t="s">
        <v>20</v>
      </c>
      <c r="E32" s="36">
        <v>255000</v>
      </c>
      <c r="F32" s="37">
        <v>1</v>
      </c>
      <c r="G32" s="38">
        <f t="shared" si="6"/>
        <v>255000</v>
      </c>
      <c r="H32" s="40"/>
      <c r="I32" s="99">
        <f t="shared" si="0"/>
        <v>0</v>
      </c>
      <c r="J32" s="44">
        <f t="shared" si="1"/>
        <v>1</v>
      </c>
      <c r="K32" s="98">
        <f t="shared" si="2"/>
        <v>255000</v>
      </c>
      <c r="L32" s="97">
        <v>1</v>
      </c>
      <c r="M32" s="96">
        <f t="shared" si="7"/>
        <v>255000</v>
      </c>
      <c r="N32" s="96">
        <f t="shared" si="3"/>
        <v>0</v>
      </c>
      <c r="O32" s="70">
        <f t="shared" si="4"/>
        <v>0</v>
      </c>
      <c r="P32" s="157"/>
      <c r="Q32" s="166">
        <v>89250</v>
      </c>
      <c r="R32" s="166">
        <f t="shared" si="5"/>
        <v>89250</v>
      </c>
      <c r="S32" s="166">
        <f t="shared" si="8"/>
        <v>89250</v>
      </c>
    </row>
    <row r="33" spans="1:19" s="33" customFormat="1" ht="31.95" customHeight="1">
      <c r="A33" s="34">
        <v>29</v>
      </c>
      <c r="B33" s="34" t="s">
        <v>71</v>
      </c>
      <c r="C33" s="6" t="s">
        <v>72</v>
      </c>
      <c r="D33" s="35" t="s">
        <v>20</v>
      </c>
      <c r="E33" s="36">
        <v>245000</v>
      </c>
      <c r="F33" s="37">
        <v>1</v>
      </c>
      <c r="G33" s="38">
        <f t="shared" si="6"/>
        <v>245000</v>
      </c>
      <c r="H33" s="40"/>
      <c r="I33" s="99">
        <f t="shared" si="0"/>
        <v>0</v>
      </c>
      <c r="J33" s="44">
        <f t="shared" si="1"/>
        <v>1</v>
      </c>
      <c r="K33" s="98">
        <f t="shared" si="2"/>
        <v>245000</v>
      </c>
      <c r="L33" s="97">
        <v>1</v>
      </c>
      <c r="M33" s="96">
        <f t="shared" si="7"/>
        <v>245000</v>
      </c>
      <c r="N33" s="96">
        <f t="shared" si="3"/>
        <v>0</v>
      </c>
      <c r="O33" s="70">
        <f t="shared" si="4"/>
        <v>0</v>
      </c>
      <c r="P33" s="157"/>
      <c r="Q33" s="166">
        <v>85750</v>
      </c>
      <c r="R33" s="166">
        <f t="shared" si="5"/>
        <v>85750</v>
      </c>
      <c r="S33" s="166">
        <f t="shared" si="8"/>
        <v>85750</v>
      </c>
    </row>
    <row r="34" spans="1:19" s="33" customFormat="1" ht="30" customHeight="1">
      <c r="A34" s="34">
        <v>30</v>
      </c>
      <c r="B34" s="34" t="s">
        <v>73</v>
      </c>
      <c r="C34" s="6" t="s">
        <v>74</v>
      </c>
      <c r="D34" s="35" t="s">
        <v>20</v>
      </c>
      <c r="E34" s="36">
        <v>15000</v>
      </c>
      <c r="F34" s="37">
        <v>4</v>
      </c>
      <c r="G34" s="38">
        <f t="shared" si="6"/>
        <v>60000</v>
      </c>
      <c r="H34" s="40">
        <v>2</v>
      </c>
      <c r="I34" s="99">
        <f t="shared" si="0"/>
        <v>30000</v>
      </c>
      <c r="J34" s="44">
        <f t="shared" si="1"/>
        <v>6</v>
      </c>
      <c r="K34" s="98">
        <f t="shared" si="2"/>
        <v>90000</v>
      </c>
      <c r="L34" s="97">
        <v>6</v>
      </c>
      <c r="M34" s="96">
        <f t="shared" si="7"/>
        <v>90000</v>
      </c>
      <c r="N34" s="96">
        <f t="shared" si="3"/>
        <v>0</v>
      </c>
      <c r="O34" s="70">
        <f t="shared" si="4"/>
        <v>0</v>
      </c>
      <c r="P34" s="157"/>
      <c r="Q34" s="166">
        <v>5250</v>
      </c>
      <c r="R34" s="166">
        <f t="shared" si="5"/>
        <v>21000</v>
      </c>
      <c r="S34" s="166">
        <f t="shared" si="8"/>
        <v>31500</v>
      </c>
    </row>
    <row r="35" spans="1:19" s="33" customFormat="1">
      <c r="A35" s="34">
        <v>31</v>
      </c>
      <c r="B35" s="34" t="s">
        <v>75</v>
      </c>
      <c r="C35" s="6" t="s">
        <v>76</v>
      </c>
      <c r="D35" s="35" t="s">
        <v>20</v>
      </c>
      <c r="E35" s="36">
        <v>1195000</v>
      </c>
      <c r="F35" s="37">
        <v>1</v>
      </c>
      <c r="G35" s="38">
        <f t="shared" si="6"/>
        <v>1195000</v>
      </c>
      <c r="H35" s="40"/>
      <c r="I35" s="99">
        <f t="shared" si="0"/>
        <v>0</v>
      </c>
      <c r="J35" s="44">
        <f t="shared" si="1"/>
        <v>1</v>
      </c>
      <c r="K35" s="98">
        <f t="shared" si="2"/>
        <v>1195000</v>
      </c>
      <c r="L35" s="97">
        <v>1</v>
      </c>
      <c r="M35" s="96">
        <f t="shared" si="7"/>
        <v>1195000</v>
      </c>
      <c r="N35" s="96">
        <f t="shared" si="3"/>
        <v>0</v>
      </c>
      <c r="O35" s="70">
        <f t="shared" si="4"/>
        <v>0</v>
      </c>
      <c r="P35" s="157"/>
      <c r="Q35" s="166">
        <v>418250</v>
      </c>
      <c r="R35" s="166">
        <f t="shared" si="5"/>
        <v>418250</v>
      </c>
      <c r="S35" s="166">
        <f t="shared" si="8"/>
        <v>418250</v>
      </c>
    </row>
    <row r="36" spans="1:19" s="33" customFormat="1">
      <c r="A36" s="34">
        <v>32</v>
      </c>
      <c r="B36" s="34" t="s">
        <v>77</v>
      </c>
      <c r="C36" s="6" t="s">
        <v>78</v>
      </c>
      <c r="D36" s="35" t="s">
        <v>20</v>
      </c>
      <c r="E36" s="36">
        <v>145000</v>
      </c>
      <c r="F36" s="37">
        <v>1</v>
      </c>
      <c r="G36" s="38">
        <f t="shared" si="6"/>
        <v>145000</v>
      </c>
      <c r="H36" s="40"/>
      <c r="I36" s="99">
        <f t="shared" si="0"/>
        <v>0</v>
      </c>
      <c r="J36" s="44">
        <f t="shared" si="1"/>
        <v>1</v>
      </c>
      <c r="K36" s="98">
        <f t="shared" si="2"/>
        <v>145000</v>
      </c>
      <c r="L36" s="97">
        <v>1</v>
      </c>
      <c r="M36" s="96">
        <f t="shared" si="7"/>
        <v>145000</v>
      </c>
      <c r="N36" s="96">
        <f t="shared" si="3"/>
        <v>0</v>
      </c>
      <c r="O36" s="70">
        <f t="shared" si="4"/>
        <v>0</v>
      </c>
      <c r="P36" s="157"/>
      <c r="Q36" s="166">
        <v>50750</v>
      </c>
      <c r="R36" s="166">
        <f t="shared" si="5"/>
        <v>50750</v>
      </c>
      <c r="S36" s="166">
        <f t="shared" si="8"/>
        <v>50750</v>
      </c>
    </row>
    <row r="37" spans="1:19" s="33" customFormat="1">
      <c r="A37" s="34">
        <v>33</v>
      </c>
      <c r="B37" s="34" t="s">
        <v>79</v>
      </c>
      <c r="C37" s="6" t="s">
        <v>80</v>
      </c>
      <c r="D37" s="35" t="s">
        <v>20</v>
      </c>
      <c r="E37" s="36">
        <v>245000</v>
      </c>
      <c r="F37" s="37">
        <v>1</v>
      </c>
      <c r="G37" s="38">
        <f t="shared" si="6"/>
        <v>245000</v>
      </c>
      <c r="H37" s="40"/>
      <c r="I37" s="99">
        <f t="shared" si="0"/>
        <v>0</v>
      </c>
      <c r="J37" s="44">
        <f t="shared" si="1"/>
        <v>1</v>
      </c>
      <c r="K37" s="98">
        <f t="shared" si="2"/>
        <v>245000</v>
      </c>
      <c r="L37" s="97">
        <v>1</v>
      </c>
      <c r="M37" s="96">
        <f t="shared" si="7"/>
        <v>245000</v>
      </c>
      <c r="N37" s="96">
        <f t="shared" si="3"/>
        <v>0</v>
      </c>
      <c r="O37" s="70">
        <f t="shared" si="4"/>
        <v>0</v>
      </c>
      <c r="P37" s="157"/>
      <c r="Q37" s="166">
        <v>85750</v>
      </c>
      <c r="R37" s="166">
        <f t="shared" si="5"/>
        <v>85750</v>
      </c>
      <c r="S37" s="166">
        <f t="shared" si="8"/>
        <v>85750</v>
      </c>
    </row>
    <row r="38" spans="1:19" s="33" customFormat="1">
      <c r="A38" s="34">
        <v>34</v>
      </c>
      <c r="B38" s="34" t="s">
        <v>81</v>
      </c>
      <c r="C38" s="6" t="s">
        <v>82</v>
      </c>
      <c r="D38" s="35" t="s">
        <v>20</v>
      </c>
      <c r="E38" s="36">
        <v>50000</v>
      </c>
      <c r="F38" s="37">
        <v>1</v>
      </c>
      <c r="G38" s="38">
        <f t="shared" si="6"/>
        <v>50000</v>
      </c>
      <c r="H38" s="40"/>
      <c r="I38" s="99">
        <f t="shared" si="0"/>
        <v>0</v>
      </c>
      <c r="J38" s="44">
        <f t="shared" si="1"/>
        <v>1</v>
      </c>
      <c r="K38" s="98">
        <f t="shared" si="2"/>
        <v>50000</v>
      </c>
      <c r="L38" s="97">
        <v>1</v>
      </c>
      <c r="M38" s="96">
        <f t="shared" si="7"/>
        <v>50000</v>
      </c>
      <c r="N38" s="96">
        <f t="shared" si="3"/>
        <v>0</v>
      </c>
      <c r="O38" s="70">
        <f t="shared" si="4"/>
        <v>0</v>
      </c>
      <c r="P38" s="157"/>
      <c r="Q38" s="166">
        <v>17500</v>
      </c>
      <c r="R38" s="166">
        <f t="shared" si="5"/>
        <v>17500</v>
      </c>
      <c r="S38" s="166">
        <f t="shared" si="8"/>
        <v>17500</v>
      </c>
    </row>
    <row r="39" spans="1:19" s="33" customFormat="1">
      <c r="A39" s="34">
        <v>35</v>
      </c>
      <c r="B39" s="34" t="s">
        <v>83</v>
      </c>
      <c r="C39" s="6" t="s">
        <v>84</v>
      </c>
      <c r="D39" s="35" t="s">
        <v>20</v>
      </c>
      <c r="E39" s="36">
        <v>1495000</v>
      </c>
      <c r="F39" s="37">
        <v>1</v>
      </c>
      <c r="G39" s="38">
        <f t="shared" si="6"/>
        <v>1495000</v>
      </c>
      <c r="H39" s="40"/>
      <c r="I39" s="99">
        <f t="shared" si="0"/>
        <v>0</v>
      </c>
      <c r="J39" s="44">
        <f t="shared" si="1"/>
        <v>1</v>
      </c>
      <c r="K39" s="98">
        <f t="shared" si="2"/>
        <v>1495000</v>
      </c>
      <c r="L39" s="97">
        <v>1</v>
      </c>
      <c r="M39" s="96">
        <f t="shared" si="7"/>
        <v>1495000</v>
      </c>
      <c r="N39" s="96">
        <f t="shared" si="3"/>
        <v>0</v>
      </c>
      <c r="O39" s="70">
        <f t="shared" si="4"/>
        <v>0</v>
      </c>
      <c r="P39" s="157"/>
      <c r="Q39" s="166">
        <v>523250</v>
      </c>
      <c r="R39" s="166">
        <f t="shared" si="5"/>
        <v>523250</v>
      </c>
      <c r="S39" s="166">
        <f t="shared" si="8"/>
        <v>523250</v>
      </c>
    </row>
    <row r="40" spans="1:19" s="33" customFormat="1">
      <c r="A40" s="34">
        <v>36</v>
      </c>
      <c r="B40" s="34" t="s">
        <v>85</v>
      </c>
      <c r="C40" s="6" t="s">
        <v>86</v>
      </c>
      <c r="D40" s="35" t="s">
        <v>20</v>
      </c>
      <c r="E40" s="36">
        <v>40000</v>
      </c>
      <c r="F40" s="37">
        <v>1</v>
      </c>
      <c r="G40" s="38">
        <f t="shared" si="6"/>
        <v>40000</v>
      </c>
      <c r="H40" s="40"/>
      <c r="I40" s="99">
        <f t="shared" si="0"/>
        <v>0</v>
      </c>
      <c r="J40" s="44">
        <f t="shared" si="1"/>
        <v>1</v>
      </c>
      <c r="K40" s="98">
        <f t="shared" si="2"/>
        <v>40000</v>
      </c>
      <c r="L40" s="97">
        <v>1</v>
      </c>
      <c r="M40" s="96">
        <f t="shared" si="7"/>
        <v>40000</v>
      </c>
      <c r="N40" s="96">
        <f t="shared" si="3"/>
        <v>0</v>
      </c>
      <c r="O40" s="70">
        <f t="shared" si="4"/>
        <v>0</v>
      </c>
      <c r="P40" s="157"/>
      <c r="Q40" s="166">
        <v>14000</v>
      </c>
      <c r="R40" s="166">
        <f t="shared" si="5"/>
        <v>14000</v>
      </c>
      <c r="S40" s="166">
        <f t="shared" si="8"/>
        <v>14000</v>
      </c>
    </row>
    <row r="41" spans="1:19" s="33" customFormat="1">
      <c r="A41" s="34">
        <v>37</v>
      </c>
      <c r="B41" s="34" t="s">
        <v>87</v>
      </c>
      <c r="C41" s="6" t="s">
        <v>88</v>
      </c>
      <c r="D41" s="35" t="s">
        <v>20</v>
      </c>
      <c r="E41" s="36">
        <v>245000</v>
      </c>
      <c r="F41" s="37">
        <v>1</v>
      </c>
      <c r="G41" s="38">
        <f t="shared" si="6"/>
        <v>245000</v>
      </c>
      <c r="H41" s="40"/>
      <c r="I41" s="99">
        <f t="shared" si="0"/>
        <v>0</v>
      </c>
      <c r="J41" s="44">
        <f t="shared" si="1"/>
        <v>1</v>
      </c>
      <c r="K41" s="98">
        <f t="shared" si="2"/>
        <v>245000</v>
      </c>
      <c r="L41" s="97">
        <v>1</v>
      </c>
      <c r="M41" s="96">
        <f t="shared" si="7"/>
        <v>245000</v>
      </c>
      <c r="N41" s="96">
        <f t="shared" si="3"/>
        <v>0</v>
      </c>
      <c r="O41" s="70">
        <f t="shared" si="4"/>
        <v>0</v>
      </c>
      <c r="P41" s="157"/>
      <c r="Q41" s="166">
        <v>85750</v>
      </c>
      <c r="R41" s="166">
        <f t="shared" si="5"/>
        <v>85750</v>
      </c>
      <c r="S41" s="166">
        <f t="shared" si="8"/>
        <v>85750</v>
      </c>
    </row>
    <row r="42" spans="1:19" s="33" customFormat="1">
      <c r="A42" s="34">
        <v>38</v>
      </c>
      <c r="B42" s="34" t="s">
        <v>89</v>
      </c>
      <c r="C42" s="6" t="s">
        <v>90</v>
      </c>
      <c r="D42" s="35" t="s">
        <v>68</v>
      </c>
      <c r="E42" s="36">
        <v>195000</v>
      </c>
      <c r="F42" s="37">
        <v>7</v>
      </c>
      <c r="G42" s="38">
        <f t="shared" si="6"/>
        <v>1365000</v>
      </c>
      <c r="H42" s="40">
        <v>2</v>
      </c>
      <c r="I42" s="99">
        <f t="shared" si="0"/>
        <v>390000</v>
      </c>
      <c r="J42" s="44">
        <f t="shared" si="1"/>
        <v>9</v>
      </c>
      <c r="K42" s="98">
        <f t="shared" si="2"/>
        <v>1755000</v>
      </c>
      <c r="L42" s="97">
        <v>9</v>
      </c>
      <c r="M42" s="96">
        <f t="shared" si="7"/>
        <v>1755000</v>
      </c>
      <c r="N42" s="96">
        <f t="shared" si="3"/>
        <v>0</v>
      </c>
      <c r="O42" s="70">
        <f t="shared" si="4"/>
        <v>0</v>
      </c>
      <c r="P42" s="157"/>
      <c r="Q42" s="166">
        <v>68250</v>
      </c>
      <c r="R42" s="166">
        <f t="shared" si="5"/>
        <v>477750</v>
      </c>
      <c r="S42" s="166">
        <f t="shared" si="8"/>
        <v>614250</v>
      </c>
    </row>
    <row r="43" spans="1:19" s="33" customFormat="1" ht="30">
      <c r="A43" s="34">
        <v>39</v>
      </c>
      <c r="B43" s="34" t="s">
        <v>91</v>
      </c>
      <c r="C43" s="6" t="s">
        <v>92</v>
      </c>
      <c r="D43" s="35" t="s">
        <v>15</v>
      </c>
      <c r="E43" s="36">
        <v>15010</v>
      </c>
      <c r="F43" s="37">
        <v>202</v>
      </c>
      <c r="G43" s="38">
        <f t="shared" si="6"/>
        <v>3032020</v>
      </c>
      <c r="H43" s="40">
        <v>0</v>
      </c>
      <c r="I43" s="99">
        <f t="shared" si="0"/>
        <v>0</v>
      </c>
      <c r="J43" s="44">
        <f t="shared" si="1"/>
        <v>202</v>
      </c>
      <c r="K43" s="98">
        <f t="shared" si="2"/>
        <v>3032020</v>
      </c>
      <c r="L43" s="97">
        <v>338.93180000000001</v>
      </c>
      <c r="M43" s="96">
        <f t="shared" si="7"/>
        <v>5087366.318</v>
      </c>
      <c r="N43" s="96">
        <f t="shared" si="3"/>
        <v>2055346.318</v>
      </c>
      <c r="O43" s="70">
        <f t="shared" si="4"/>
        <v>0</v>
      </c>
      <c r="P43" s="157"/>
      <c r="Q43" s="166">
        <v>5253.5</v>
      </c>
      <c r="R43" s="166">
        <f t="shared" si="5"/>
        <v>1061207</v>
      </c>
      <c r="S43" s="166">
        <f t="shared" si="8"/>
        <v>1780578.2113000001</v>
      </c>
    </row>
    <row r="44" spans="1:19" s="33" customFormat="1" ht="30">
      <c r="A44" s="34">
        <v>40</v>
      </c>
      <c r="B44" s="34" t="s">
        <v>93</v>
      </c>
      <c r="C44" s="6" t="s">
        <v>94</v>
      </c>
      <c r="D44" s="35" t="s">
        <v>15</v>
      </c>
      <c r="E44" s="36">
        <v>15010</v>
      </c>
      <c r="F44" s="37">
        <f>85+61</f>
        <v>146</v>
      </c>
      <c r="G44" s="38">
        <f t="shared" si="6"/>
        <v>2191460</v>
      </c>
      <c r="H44" s="40">
        <v>0</v>
      </c>
      <c r="I44" s="99">
        <f t="shared" si="0"/>
        <v>0</v>
      </c>
      <c r="J44" s="44">
        <f t="shared" si="1"/>
        <v>146</v>
      </c>
      <c r="K44" s="98">
        <f t="shared" si="2"/>
        <v>2191460</v>
      </c>
      <c r="L44" s="97">
        <v>179.22</v>
      </c>
      <c r="M44" s="96">
        <f t="shared" si="7"/>
        <v>2690092.2</v>
      </c>
      <c r="N44" s="96">
        <f t="shared" si="3"/>
        <v>498632.20000000019</v>
      </c>
      <c r="O44" s="70">
        <f t="shared" si="4"/>
        <v>0</v>
      </c>
      <c r="P44" s="157"/>
      <c r="Q44" s="166">
        <v>5253.5</v>
      </c>
      <c r="R44" s="166">
        <f t="shared" si="5"/>
        <v>767011</v>
      </c>
      <c r="S44" s="166">
        <f t="shared" si="8"/>
        <v>941532.27</v>
      </c>
    </row>
    <row r="45" spans="1:19" s="33" customFormat="1">
      <c r="A45" s="34">
        <v>41</v>
      </c>
      <c r="B45" s="34" t="s">
        <v>95</v>
      </c>
      <c r="C45" s="6" t="s">
        <v>96</v>
      </c>
      <c r="D45" s="35" t="s">
        <v>15</v>
      </c>
      <c r="E45" s="36">
        <v>4035</v>
      </c>
      <c r="F45" s="37">
        <v>146</v>
      </c>
      <c r="G45" s="38">
        <f t="shared" si="6"/>
        <v>589110</v>
      </c>
      <c r="H45" s="40"/>
      <c r="I45" s="99">
        <f t="shared" si="0"/>
        <v>0</v>
      </c>
      <c r="J45" s="44">
        <f t="shared" si="1"/>
        <v>146</v>
      </c>
      <c r="K45" s="98">
        <f t="shared" si="2"/>
        <v>589110</v>
      </c>
      <c r="L45" s="97">
        <v>73.664400000000001</v>
      </c>
      <c r="M45" s="96">
        <f t="shared" si="7"/>
        <v>297235.85399999999</v>
      </c>
      <c r="N45" s="96">
        <f t="shared" si="3"/>
        <v>0</v>
      </c>
      <c r="O45" s="70">
        <f t="shared" si="4"/>
        <v>291874.14600000001</v>
      </c>
      <c r="P45" s="157"/>
      <c r="Q45" s="166">
        <v>1412.25</v>
      </c>
      <c r="R45" s="166">
        <f t="shared" si="5"/>
        <v>206188.5</v>
      </c>
      <c r="S45" s="166">
        <f t="shared" si="8"/>
        <v>104032.54889999999</v>
      </c>
    </row>
    <row r="46" spans="1:19" s="33" customFormat="1">
      <c r="A46" s="34">
        <v>42</v>
      </c>
      <c r="B46" s="34" t="s">
        <v>97</v>
      </c>
      <c r="C46" s="6" t="s">
        <v>98</v>
      </c>
      <c r="D46" s="35" t="s">
        <v>15</v>
      </c>
      <c r="E46" s="36">
        <v>3750</v>
      </c>
      <c r="F46" s="37">
        <v>61</v>
      </c>
      <c r="G46" s="38">
        <f t="shared" si="6"/>
        <v>228750</v>
      </c>
      <c r="H46" s="40"/>
      <c r="I46" s="99">
        <f t="shared" si="0"/>
        <v>0</v>
      </c>
      <c r="J46" s="44">
        <f t="shared" si="1"/>
        <v>61</v>
      </c>
      <c r="K46" s="98">
        <f t="shared" si="2"/>
        <v>228750</v>
      </c>
      <c r="L46" s="97">
        <v>131.4074</v>
      </c>
      <c r="M46" s="96">
        <f t="shared" si="7"/>
        <v>492777.75</v>
      </c>
      <c r="N46" s="96">
        <f t="shared" si="3"/>
        <v>264027.75</v>
      </c>
      <c r="O46" s="70">
        <f t="shared" si="4"/>
        <v>0</v>
      </c>
      <c r="P46" s="157"/>
      <c r="Q46" s="166">
        <v>1312.5</v>
      </c>
      <c r="R46" s="166">
        <f t="shared" si="5"/>
        <v>80062.5</v>
      </c>
      <c r="S46" s="166">
        <f t="shared" si="8"/>
        <v>172472.21249999999</v>
      </c>
    </row>
    <row r="47" spans="1:19" s="33" customFormat="1">
      <c r="A47" s="34">
        <v>43</v>
      </c>
      <c r="B47" s="34" t="s">
        <v>99</v>
      </c>
      <c r="C47" s="7" t="s">
        <v>26</v>
      </c>
      <c r="D47" s="35" t="s">
        <v>20</v>
      </c>
      <c r="E47" s="36">
        <v>395000</v>
      </c>
      <c r="F47" s="37">
        <v>3</v>
      </c>
      <c r="G47" s="38">
        <f t="shared" si="6"/>
        <v>1185000</v>
      </c>
      <c r="H47" s="40"/>
      <c r="I47" s="99">
        <f t="shared" si="0"/>
        <v>0</v>
      </c>
      <c r="J47" s="44">
        <f t="shared" si="1"/>
        <v>3</v>
      </c>
      <c r="K47" s="98">
        <f t="shared" si="2"/>
        <v>1185000</v>
      </c>
      <c r="L47" s="97">
        <v>3</v>
      </c>
      <c r="M47" s="96">
        <f t="shared" si="7"/>
        <v>1185000</v>
      </c>
      <c r="N47" s="96">
        <f t="shared" si="3"/>
        <v>0</v>
      </c>
      <c r="O47" s="70">
        <f t="shared" si="4"/>
        <v>0</v>
      </c>
      <c r="P47" s="157"/>
      <c r="Q47" s="166">
        <v>138250</v>
      </c>
      <c r="R47" s="166">
        <f t="shared" si="5"/>
        <v>414750</v>
      </c>
      <c r="S47" s="166">
        <f t="shared" si="8"/>
        <v>414750</v>
      </c>
    </row>
    <row r="48" spans="1:19" s="33" customFormat="1">
      <c r="A48" s="34">
        <v>44</v>
      </c>
      <c r="B48" s="34" t="s">
        <v>100</v>
      </c>
      <c r="C48" s="7" t="s">
        <v>28</v>
      </c>
      <c r="D48" s="35" t="s">
        <v>20</v>
      </c>
      <c r="E48" s="36">
        <v>1495000</v>
      </c>
      <c r="F48" s="37">
        <v>2</v>
      </c>
      <c r="G48" s="38">
        <f t="shared" si="6"/>
        <v>2990000</v>
      </c>
      <c r="H48" s="40"/>
      <c r="I48" s="99">
        <f t="shared" si="0"/>
        <v>0</v>
      </c>
      <c r="J48" s="44">
        <f t="shared" si="1"/>
        <v>2</v>
      </c>
      <c r="K48" s="98">
        <f t="shared" si="2"/>
        <v>2990000</v>
      </c>
      <c r="L48" s="97">
        <v>2</v>
      </c>
      <c r="M48" s="96">
        <f t="shared" si="7"/>
        <v>2990000</v>
      </c>
      <c r="N48" s="96">
        <f t="shared" si="3"/>
        <v>0</v>
      </c>
      <c r="O48" s="70">
        <f t="shared" si="4"/>
        <v>0</v>
      </c>
      <c r="P48" s="157"/>
      <c r="Q48" s="166">
        <v>523250</v>
      </c>
      <c r="R48" s="166">
        <f t="shared" si="5"/>
        <v>1046500</v>
      </c>
      <c r="S48" s="166">
        <f t="shared" si="8"/>
        <v>1046500</v>
      </c>
    </row>
    <row r="49" spans="1:19" s="33" customFormat="1">
      <c r="A49" s="34">
        <v>45</v>
      </c>
      <c r="B49" s="34" t="s">
        <v>101</v>
      </c>
      <c r="C49" s="7" t="s">
        <v>102</v>
      </c>
      <c r="D49" s="35" t="s">
        <v>20</v>
      </c>
      <c r="E49" s="36">
        <v>1195000</v>
      </c>
      <c r="F49" s="37">
        <v>1</v>
      </c>
      <c r="G49" s="38">
        <f t="shared" si="6"/>
        <v>1195000</v>
      </c>
      <c r="H49" s="40"/>
      <c r="I49" s="99">
        <f t="shared" si="0"/>
        <v>0</v>
      </c>
      <c r="J49" s="44">
        <f t="shared" si="1"/>
        <v>1</v>
      </c>
      <c r="K49" s="98">
        <f t="shared" si="2"/>
        <v>1195000</v>
      </c>
      <c r="L49" s="97">
        <v>1</v>
      </c>
      <c r="M49" s="96">
        <f t="shared" si="7"/>
        <v>1195000</v>
      </c>
      <c r="N49" s="96">
        <f t="shared" si="3"/>
        <v>0</v>
      </c>
      <c r="O49" s="70">
        <f t="shared" si="4"/>
        <v>0</v>
      </c>
      <c r="P49" s="157"/>
      <c r="Q49" s="166">
        <v>418250</v>
      </c>
      <c r="R49" s="166">
        <f t="shared" si="5"/>
        <v>418250</v>
      </c>
      <c r="S49" s="166">
        <f t="shared" si="8"/>
        <v>418250</v>
      </c>
    </row>
    <row r="50" spans="1:19" s="33" customFormat="1">
      <c r="A50" s="34">
        <v>46</v>
      </c>
      <c r="B50" s="34" t="s">
        <v>103</v>
      </c>
      <c r="C50" s="6" t="s">
        <v>30</v>
      </c>
      <c r="D50" s="35" t="s">
        <v>20</v>
      </c>
      <c r="E50" s="36">
        <v>345000</v>
      </c>
      <c r="F50" s="37">
        <v>3</v>
      </c>
      <c r="G50" s="38">
        <f t="shared" si="6"/>
        <v>1035000</v>
      </c>
      <c r="H50" s="40"/>
      <c r="I50" s="99">
        <f t="shared" si="0"/>
        <v>0</v>
      </c>
      <c r="J50" s="44">
        <f t="shared" si="1"/>
        <v>3</v>
      </c>
      <c r="K50" s="98">
        <f t="shared" si="2"/>
        <v>1035000</v>
      </c>
      <c r="L50" s="97">
        <v>6</v>
      </c>
      <c r="M50" s="96">
        <f t="shared" si="7"/>
        <v>2070000</v>
      </c>
      <c r="N50" s="96">
        <f t="shared" si="3"/>
        <v>1035000</v>
      </c>
      <c r="O50" s="70">
        <f t="shared" si="4"/>
        <v>0</v>
      </c>
      <c r="P50" s="157"/>
      <c r="Q50" s="166">
        <v>120750</v>
      </c>
      <c r="R50" s="166">
        <f t="shared" si="5"/>
        <v>362250</v>
      </c>
      <c r="S50" s="166">
        <f t="shared" si="8"/>
        <v>724500</v>
      </c>
    </row>
    <row r="51" spans="1:19" s="33" customFormat="1">
      <c r="A51" s="34">
        <v>47</v>
      </c>
      <c r="B51" s="34" t="s">
        <v>104</v>
      </c>
      <c r="C51" s="6" t="s">
        <v>32</v>
      </c>
      <c r="D51" s="35" t="s">
        <v>20</v>
      </c>
      <c r="E51" s="36">
        <v>22500</v>
      </c>
      <c r="F51" s="37">
        <v>3</v>
      </c>
      <c r="G51" s="38">
        <f t="shared" si="6"/>
        <v>67500</v>
      </c>
      <c r="H51" s="40"/>
      <c r="I51" s="99">
        <f t="shared" si="0"/>
        <v>0</v>
      </c>
      <c r="J51" s="44">
        <f t="shared" si="1"/>
        <v>3</v>
      </c>
      <c r="K51" s="98">
        <f t="shared" si="2"/>
        <v>67500</v>
      </c>
      <c r="L51" s="97">
        <v>3</v>
      </c>
      <c r="M51" s="96">
        <f t="shared" si="7"/>
        <v>67500</v>
      </c>
      <c r="N51" s="96">
        <f t="shared" si="3"/>
        <v>0</v>
      </c>
      <c r="O51" s="70">
        <f t="shared" si="4"/>
        <v>0</v>
      </c>
      <c r="P51" s="157"/>
      <c r="Q51" s="166">
        <v>7875</v>
      </c>
      <c r="R51" s="166">
        <f t="shared" si="5"/>
        <v>23625</v>
      </c>
      <c r="S51" s="166">
        <f t="shared" si="8"/>
        <v>23625</v>
      </c>
    </row>
    <row r="52" spans="1:19" s="33" customFormat="1">
      <c r="A52" s="34">
        <v>48</v>
      </c>
      <c r="B52" s="34" t="s">
        <v>105</v>
      </c>
      <c r="C52" s="6" t="s">
        <v>48</v>
      </c>
      <c r="D52" s="35" t="s">
        <v>20</v>
      </c>
      <c r="E52" s="36">
        <v>525000</v>
      </c>
      <c r="F52" s="37">
        <v>3</v>
      </c>
      <c r="G52" s="38">
        <f t="shared" si="6"/>
        <v>1575000</v>
      </c>
      <c r="H52" s="40"/>
      <c r="I52" s="99">
        <f t="shared" si="0"/>
        <v>0</v>
      </c>
      <c r="J52" s="44">
        <f t="shared" si="1"/>
        <v>3</v>
      </c>
      <c r="K52" s="98">
        <f t="shared" si="2"/>
        <v>1575000</v>
      </c>
      <c r="L52" s="97">
        <v>3</v>
      </c>
      <c r="M52" s="96">
        <f t="shared" si="7"/>
        <v>1575000</v>
      </c>
      <c r="N52" s="96">
        <f t="shared" si="3"/>
        <v>0</v>
      </c>
      <c r="O52" s="70">
        <f t="shared" si="4"/>
        <v>0</v>
      </c>
      <c r="P52" s="157"/>
      <c r="Q52" s="166">
        <v>183750</v>
      </c>
      <c r="R52" s="166">
        <f t="shared" si="5"/>
        <v>551250</v>
      </c>
      <c r="S52" s="166">
        <f t="shared" si="8"/>
        <v>551250</v>
      </c>
    </row>
    <row r="53" spans="1:19" s="33" customFormat="1" ht="15.75" customHeight="1">
      <c r="A53" s="34">
        <v>49</v>
      </c>
      <c r="B53" s="34" t="s">
        <v>106</v>
      </c>
      <c r="C53" s="6" t="s">
        <v>107</v>
      </c>
      <c r="D53" s="35" t="s">
        <v>15</v>
      </c>
      <c r="E53" s="36">
        <v>650.00000000000011</v>
      </c>
      <c r="F53" s="37">
        <v>40</v>
      </c>
      <c r="G53" s="38">
        <f t="shared" si="6"/>
        <v>26000.000000000004</v>
      </c>
      <c r="H53" s="40"/>
      <c r="I53" s="99">
        <f t="shared" si="0"/>
        <v>0</v>
      </c>
      <c r="J53" s="44">
        <f t="shared" si="1"/>
        <v>40</v>
      </c>
      <c r="K53" s="98">
        <f t="shared" si="2"/>
        <v>26000.000000000004</v>
      </c>
      <c r="L53" s="97">
        <v>40</v>
      </c>
      <c r="M53" s="96">
        <f t="shared" si="7"/>
        <v>26000.000000000004</v>
      </c>
      <c r="N53" s="96">
        <f t="shared" si="3"/>
        <v>0</v>
      </c>
      <c r="O53" s="70">
        <f t="shared" si="4"/>
        <v>0</v>
      </c>
      <c r="P53" s="157"/>
      <c r="Q53" s="166">
        <v>227.5</v>
      </c>
      <c r="R53" s="166">
        <f t="shared" si="5"/>
        <v>9100</v>
      </c>
      <c r="S53" s="166">
        <f t="shared" si="8"/>
        <v>9100</v>
      </c>
    </row>
    <row r="54" spans="1:19" s="33" customFormat="1" ht="18" customHeight="1">
      <c r="A54" s="34">
        <v>50</v>
      </c>
      <c r="B54" s="34" t="s">
        <v>108</v>
      </c>
      <c r="C54" s="6" t="s">
        <v>109</v>
      </c>
      <c r="D54" s="35" t="s">
        <v>20</v>
      </c>
      <c r="E54" s="36">
        <v>165000</v>
      </c>
      <c r="F54" s="37">
        <v>3</v>
      </c>
      <c r="G54" s="38">
        <f t="shared" si="6"/>
        <v>495000</v>
      </c>
      <c r="H54" s="40"/>
      <c r="I54" s="99">
        <f t="shared" si="0"/>
        <v>0</v>
      </c>
      <c r="J54" s="44">
        <f t="shared" si="1"/>
        <v>3</v>
      </c>
      <c r="K54" s="98">
        <f t="shared" si="2"/>
        <v>495000</v>
      </c>
      <c r="L54" s="97">
        <v>3</v>
      </c>
      <c r="M54" s="96">
        <f t="shared" si="7"/>
        <v>495000</v>
      </c>
      <c r="N54" s="96">
        <f t="shared" si="3"/>
        <v>0</v>
      </c>
      <c r="O54" s="70">
        <f t="shared" si="4"/>
        <v>0</v>
      </c>
      <c r="P54" s="157"/>
      <c r="Q54" s="166">
        <v>57750</v>
      </c>
      <c r="R54" s="166">
        <f t="shared" si="5"/>
        <v>173250</v>
      </c>
      <c r="S54" s="166">
        <f t="shared" si="8"/>
        <v>173250</v>
      </c>
    </row>
    <row r="55" spans="1:19" s="33" customFormat="1" ht="19.5" customHeight="1">
      <c r="A55" s="34">
        <v>51</v>
      </c>
      <c r="B55" s="34" t="s">
        <v>110</v>
      </c>
      <c r="C55" s="6" t="s">
        <v>42</v>
      </c>
      <c r="D55" s="35" t="s">
        <v>20</v>
      </c>
      <c r="E55" s="36">
        <v>12000</v>
      </c>
      <c r="F55" s="37">
        <v>3</v>
      </c>
      <c r="G55" s="38">
        <f t="shared" si="6"/>
        <v>36000</v>
      </c>
      <c r="H55" s="40"/>
      <c r="I55" s="99">
        <f t="shared" si="0"/>
        <v>0</v>
      </c>
      <c r="J55" s="44">
        <f t="shared" si="1"/>
        <v>3</v>
      </c>
      <c r="K55" s="98">
        <f t="shared" si="2"/>
        <v>36000</v>
      </c>
      <c r="L55" s="97">
        <v>3</v>
      </c>
      <c r="M55" s="96">
        <f t="shared" si="7"/>
        <v>36000</v>
      </c>
      <c r="N55" s="96">
        <f t="shared" si="3"/>
        <v>0</v>
      </c>
      <c r="O55" s="70">
        <f t="shared" si="4"/>
        <v>0</v>
      </c>
      <c r="P55" s="157"/>
      <c r="Q55" s="166">
        <v>4200</v>
      </c>
      <c r="R55" s="166">
        <f t="shared" si="5"/>
        <v>12600</v>
      </c>
      <c r="S55" s="166">
        <f t="shared" si="8"/>
        <v>12600</v>
      </c>
    </row>
    <row r="56" spans="1:19" s="33" customFormat="1" ht="30">
      <c r="A56" s="34">
        <v>52</v>
      </c>
      <c r="B56" s="34" t="s">
        <v>111</v>
      </c>
      <c r="C56" s="6" t="s">
        <v>112</v>
      </c>
      <c r="D56" s="35" t="s">
        <v>20</v>
      </c>
      <c r="E56" s="36">
        <v>49500</v>
      </c>
      <c r="F56" s="37">
        <v>3</v>
      </c>
      <c r="G56" s="38">
        <f t="shared" si="6"/>
        <v>148500</v>
      </c>
      <c r="H56" s="40"/>
      <c r="I56" s="99">
        <f t="shared" si="0"/>
        <v>0</v>
      </c>
      <c r="J56" s="44">
        <f t="shared" si="1"/>
        <v>3</v>
      </c>
      <c r="K56" s="98">
        <f t="shared" si="2"/>
        <v>148500</v>
      </c>
      <c r="L56" s="97">
        <v>3</v>
      </c>
      <c r="M56" s="96">
        <f t="shared" si="7"/>
        <v>148500</v>
      </c>
      <c r="N56" s="96">
        <f t="shared" si="3"/>
        <v>0</v>
      </c>
      <c r="O56" s="70">
        <f t="shared" si="4"/>
        <v>0</v>
      </c>
      <c r="P56" s="157"/>
      <c r="Q56" s="166">
        <v>17325</v>
      </c>
      <c r="R56" s="166">
        <f t="shared" si="5"/>
        <v>51975</v>
      </c>
      <c r="S56" s="166">
        <f t="shared" si="8"/>
        <v>51975</v>
      </c>
    </row>
    <row r="57" spans="1:19" s="33" customFormat="1" ht="30">
      <c r="A57" s="34">
        <v>5</v>
      </c>
      <c r="B57" s="34" t="s">
        <v>113</v>
      </c>
      <c r="C57" s="6" t="s">
        <v>114</v>
      </c>
      <c r="D57" s="35" t="s">
        <v>20</v>
      </c>
      <c r="E57" s="36">
        <v>37500</v>
      </c>
      <c r="F57" s="37">
        <v>5</v>
      </c>
      <c r="G57" s="38">
        <f t="shared" si="6"/>
        <v>187500</v>
      </c>
      <c r="H57" s="40"/>
      <c r="I57" s="99">
        <f t="shared" si="0"/>
        <v>0</v>
      </c>
      <c r="J57" s="44">
        <f t="shared" si="1"/>
        <v>5</v>
      </c>
      <c r="K57" s="98">
        <f t="shared" si="2"/>
        <v>187500</v>
      </c>
      <c r="L57" s="97">
        <v>6</v>
      </c>
      <c r="M57" s="96">
        <f t="shared" si="7"/>
        <v>225000</v>
      </c>
      <c r="N57" s="96">
        <f t="shared" si="3"/>
        <v>37500</v>
      </c>
      <c r="O57" s="70">
        <f t="shared" si="4"/>
        <v>0</v>
      </c>
      <c r="P57" s="157"/>
      <c r="Q57" s="166">
        <v>13125</v>
      </c>
      <c r="R57" s="166">
        <f t="shared" si="5"/>
        <v>65625</v>
      </c>
      <c r="S57" s="166">
        <f t="shared" si="8"/>
        <v>78750</v>
      </c>
    </row>
    <row r="58" spans="1:19" s="33" customFormat="1" ht="17.25" customHeight="1">
      <c r="A58" s="34">
        <v>54</v>
      </c>
      <c r="B58" s="34" t="s">
        <v>115</v>
      </c>
      <c r="C58" s="6" t="s">
        <v>116</v>
      </c>
      <c r="D58" s="35" t="s">
        <v>20</v>
      </c>
      <c r="E58" s="36">
        <v>18750</v>
      </c>
      <c r="F58" s="37">
        <v>5</v>
      </c>
      <c r="G58" s="38">
        <f t="shared" si="6"/>
        <v>93750</v>
      </c>
      <c r="H58" s="40"/>
      <c r="I58" s="99">
        <f t="shared" si="0"/>
        <v>0</v>
      </c>
      <c r="J58" s="44">
        <f t="shared" si="1"/>
        <v>5</v>
      </c>
      <c r="K58" s="98">
        <f t="shared" si="2"/>
        <v>93750</v>
      </c>
      <c r="L58" s="97">
        <v>6</v>
      </c>
      <c r="M58" s="96">
        <f t="shared" si="7"/>
        <v>112500</v>
      </c>
      <c r="N58" s="96">
        <f t="shared" si="3"/>
        <v>18750</v>
      </c>
      <c r="O58" s="70">
        <f t="shared" si="4"/>
        <v>0</v>
      </c>
      <c r="P58" s="157"/>
      <c r="Q58" s="166">
        <v>6562.5</v>
      </c>
      <c r="R58" s="166">
        <f t="shared" si="5"/>
        <v>32812.5</v>
      </c>
      <c r="S58" s="166">
        <f t="shared" si="8"/>
        <v>39375</v>
      </c>
    </row>
    <row r="59" spans="1:19" s="33" customFormat="1" ht="18" customHeight="1">
      <c r="A59" s="34">
        <v>55</v>
      </c>
      <c r="B59" s="34" t="s">
        <v>117</v>
      </c>
      <c r="C59" s="6" t="s">
        <v>118</v>
      </c>
      <c r="D59" s="35" t="s">
        <v>20</v>
      </c>
      <c r="E59" s="36">
        <v>9500</v>
      </c>
      <c r="F59" s="37">
        <v>10</v>
      </c>
      <c r="G59" s="38">
        <f t="shared" si="6"/>
        <v>95000</v>
      </c>
      <c r="H59" s="40"/>
      <c r="I59" s="99">
        <f t="shared" si="0"/>
        <v>0</v>
      </c>
      <c r="J59" s="44">
        <f t="shared" si="1"/>
        <v>10</v>
      </c>
      <c r="K59" s="98">
        <f t="shared" si="2"/>
        <v>95000</v>
      </c>
      <c r="L59" s="97">
        <v>10</v>
      </c>
      <c r="M59" s="96">
        <f t="shared" si="7"/>
        <v>95000</v>
      </c>
      <c r="N59" s="96">
        <f t="shared" si="3"/>
        <v>0</v>
      </c>
      <c r="O59" s="70">
        <f t="shared" si="4"/>
        <v>0</v>
      </c>
      <c r="P59" s="157"/>
      <c r="Q59" s="166">
        <v>3325</v>
      </c>
      <c r="R59" s="166">
        <f t="shared" si="5"/>
        <v>33250</v>
      </c>
      <c r="S59" s="166">
        <f t="shared" si="8"/>
        <v>33250</v>
      </c>
    </row>
    <row r="60" spans="1:19" s="33" customFormat="1" ht="30">
      <c r="A60" s="34">
        <v>56</v>
      </c>
      <c r="B60" s="34" t="s">
        <v>119</v>
      </c>
      <c r="C60" s="8" t="s">
        <v>120</v>
      </c>
      <c r="D60" s="49" t="s">
        <v>121</v>
      </c>
      <c r="E60" s="50">
        <v>110</v>
      </c>
      <c r="F60" s="51">
        <v>10000</v>
      </c>
      <c r="G60" s="38">
        <f t="shared" si="6"/>
        <v>1100000</v>
      </c>
      <c r="H60" s="40"/>
      <c r="I60" s="99">
        <f t="shared" si="0"/>
        <v>0</v>
      </c>
      <c r="J60" s="44">
        <f t="shared" si="1"/>
        <v>10000</v>
      </c>
      <c r="K60" s="98">
        <f t="shared" si="2"/>
        <v>1100000</v>
      </c>
      <c r="L60" s="97">
        <v>10000</v>
      </c>
      <c r="M60" s="96">
        <f t="shared" si="7"/>
        <v>1100000</v>
      </c>
      <c r="N60" s="96">
        <f t="shared" si="3"/>
        <v>0</v>
      </c>
      <c r="O60" s="70">
        <f t="shared" si="4"/>
        <v>0</v>
      </c>
      <c r="P60" s="157"/>
      <c r="Q60" s="166">
        <v>38.5</v>
      </c>
      <c r="R60" s="166">
        <f t="shared" si="5"/>
        <v>385000</v>
      </c>
      <c r="S60" s="166">
        <f t="shared" si="8"/>
        <v>385000</v>
      </c>
    </row>
    <row r="61" spans="1:19" s="33" customFormat="1" ht="30">
      <c r="A61" s="34">
        <v>57</v>
      </c>
      <c r="B61" s="34" t="s">
        <v>122</v>
      </c>
      <c r="C61" s="8" t="s">
        <v>123</v>
      </c>
      <c r="D61" s="49" t="s">
        <v>121</v>
      </c>
      <c r="E61" s="50">
        <v>115</v>
      </c>
      <c r="F61" s="51">
        <v>4000</v>
      </c>
      <c r="G61" s="38">
        <f t="shared" si="6"/>
        <v>460000</v>
      </c>
      <c r="H61" s="40"/>
      <c r="I61" s="99">
        <f t="shared" si="0"/>
        <v>0</v>
      </c>
      <c r="J61" s="44">
        <f t="shared" si="1"/>
        <v>4000</v>
      </c>
      <c r="K61" s="98">
        <f t="shared" si="2"/>
        <v>460000</v>
      </c>
      <c r="L61" s="97">
        <v>4000</v>
      </c>
      <c r="M61" s="96">
        <f t="shared" si="7"/>
        <v>460000</v>
      </c>
      <c r="N61" s="96">
        <f t="shared" si="3"/>
        <v>0</v>
      </c>
      <c r="O61" s="70">
        <f t="shared" si="4"/>
        <v>0</v>
      </c>
      <c r="P61" s="157"/>
      <c r="Q61" s="166">
        <v>40.25</v>
      </c>
      <c r="R61" s="166">
        <f t="shared" si="5"/>
        <v>161000</v>
      </c>
      <c r="S61" s="166">
        <f t="shared" si="8"/>
        <v>161000</v>
      </c>
    </row>
    <row r="62" spans="1:19" s="33" customFormat="1" ht="33" customHeight="1">
      <c r="A62" s="34">
        <v>58</v>
      </c>
      <c r="B62" s="34" t="s">
        <v>124</v>
      </c>
      <c r="C62" s="9" t="s">
        <v>125</v>
      </c>
      <c r="D62" s="49" t="s">
        <v>126</v>
      </c>
      <c r="E62" s="50">
        <v>1525</v>
      </c>
      <c r="F62" s="51">
        <v>570</v>
      </c>
      <c r="G62" s="38">
        <f t="shared" si="6"/>
        <v>869250</v>
      </c>
      <c r="H62" s="40"/>
      <c r="I62" s="99">
        <f t="shared" si="0"/>
        <v>0</v>
      </c>
      <c r="J62" s="44">
        <f t="shared" si="1"/>
        <v>570</v>
      </c>
      <c r="K62" s="98">
        <f t="shared" si="2"/>
        <v>869250</v>
      </c>
      <c r="L62" s="97">
        <v>570</v>
      </c>
      <c r="M62" s="96">
        <f t="shared" si="7"/>
        <v>869250</v>
      </c>
      <c r="N62" s="96">
        <f t="shared" si="3"/>
        <v>0</v>
      </c>
      <c r="O62" s="70">
        <f t="shared" si="4"/>
        <v>0</v>
      </c>
      <c r="P62" s="157"/>
      <c r="Q62" s="166">
        <v>533.75</v>
      </c>
      <c r="R62" s="166">
        <f t="shared" si="5"/>
        <v>304237.5</v>
      </c>
      <c r="S62" s="166">
        <f t="shared" si="8"/>
        <v>304237.5</v>
      </c>
    </row>
    <row r="63" spans="1:19" s="33" customFormat="1" ht="36.75" customHeight="1">
      <c r="A63" s="34">
        <v>59</v>
      </c>
      <c r="B63" s="34" t="s">
        <v>127</v>
      </c>
      <c r="C63" s="9" t="s">
        <v>128</v>
      </c>
      <c r="D63" s="49" t="s">
        <v>126</v>
      </c>
      <c r="E63" s="50">
        <v>1100</v>
      </c>
      <c r="F63" s="51">
        <v>10</v>
      </c>
      <c r="G63" s="38">
        <f t="shared" si="6"/>
        <v>11000</v>
      </c>
      <c r="H63" s="40"/>
      <c r="I63" s="99">
        <f t="shared" si="0"/>
        <v>0</v>
      </c>
      <c r="J63" s="44">
        <f t="shared" si="1"/>
        <v>10</v>
      </c>
      <c r="K63" s="98">
        <f t="shared" si="2"/>
        <v>11000</v>
      </c>
      <c r="L63" s="97">
        <v>10</v>
      </c>
      <c r="M63" s="96">
        <f t="shared" si="7"/>
        <v>11000</v>
      </c>
      <c r="N63" s="96">
        <f t="shared" si="3"/>
        <v>0</v>
      </c>
      <c r="O63" s="70">
        <f t="shared" si="4"/>
        <v>0</v>
      </c>
      <c r="P63" s="157"/>
      <c r="Q63" s="166">
        <v>385</v>
      </c>
      <c r="R63" s="166">
        <f t="shared" si="5"/>
        <v>3850</v>
      </c>
      <c r="S63" s="166">
        <f t="shared" si="8"/>
        <v>3850</v>
      </c>
    </row>
    <row r="64" spans="1:19" s="33" customFormat="1" ht="30">
      <c r="A64" s="34">
        <v>60</v>
      </c>
      <c r="B64" s="34" t="s">
        <v>129</v>
      </c>
      <c r="C64" s="8" t="s">
        <v>130</v>
      </c>
      <c r="D64" s="49" t="s">
        <v>126</v>
      </c>
      <c r="E64" s="50">
        <v>900</v>
      </c>
      <c r="F64" s="51">
        <v>25</v>
      </c>
      <c r="G64" s="38">
        <f t="shared" si="6"/>
        <v>22500</v>
      </c>
      <c r="H64" s="40"/>
      <c r="I64" s="99">
        <f t="shared" si="0"/>
        <v>0</v>
      </c>
      <c r="J64" s="44">
        <f t="shared" si="1"/>
        <v>25</v>
      </c>
      <c r="K64" s="98">
        <f t="shared" si="2"/>
        <v>22500</v>
      </c>
      <c r="L64" s="97">
        <v>25</v>
      </c>
      <c r="M64" s="96">
        <f t="shared" si="7"/>
        <v>22500</v>
      </c>
      <c r="N64" s="96">
        <f t="shared" si="3"/>
        <v>0</v>
      </c>
      <c r="O64" s="70">
        <f t="shared" si="4"/>
        <v>0</v>
      </c>
      <c r="P64" s="157"/>
      <c r="Q64" s="166">
        <v>315</v>
      </c>
      <c r="R64" s="166">
        <f t="shared" si="5"/>
        <v>7875</v>
      </c>
      <c r="S64" s="166">
        <f t="shared" si="8"/>
        <v>7875</v>
      </c>
    </row>
    <row r="65" spans="1:19" s="33" customFormat="1" ht="45">
      <c r="A65" s="34">
        <v>61</v>
      </c>
      <c r="B65" s="34" t="s">
        <v>131</v>
      </c>
      <c r="C65" s="8" t="s">
        <v>132</v>
      </c>
      <c r="D65" s="49" t="s">
        <v>126</v>
      </c>
      <c r="E65" s="50">
        <v>2800</v>
      </c>
      <c r="F65" s="51">
        <v>50</v>
      </c>
      <c r="G65" s="38">
        <f>E65*F65</f>
        <v>140000</v>
      </c>
      <c r="H65" s="40"/>
      <c r="I65" s="99">
        <f t="shared" si="0"/>
        <v>0</v>
      </c>
      <c r="J65" s="44">
        <f t="shared" si="1"/>
        <v>50</v>
      </c>
      <c r="K65" s="98">
        <f t="shared" si="2"/>
        <v>140000</v>
      </c>
      <c r="L65" s="97">
        <v>50</v>
      </c>
      <c r="M65" s="96">
        <f t="shared" si="7"/>
        <v>140000</v>
      </c>
      <c r="N65" s="96">
        <f t="shared" si="3"/>
        <v>0</v>
      </c>
      <c r="O65" s="70">
        <f t="shared" si="4"/>
        <v>0</v>
      </c>
      <c r="P65" s="157"/>
      <c r="Q65" s="166">
        <v>190.75</v>
      </c>
      <c r="R65" s="166">
        <f t="shared" si="5"/>
        <v>9537.5</v>
      </c>
      <c r="S65" s="166">
        <f t="shared" si="8"/>
        <v>9537.5</v>
      </c>
    </row>
    <row r="66" spans="1:19" s="33" customFormat="1" ht="45">
      <c r="A66" s="34">
        <v>62</v>
      </c>
      <c r="B66" s="34" t="s">
        <v>133</v>
      </c>
      <c r="C66" s="8" t="s">
        <v>134</v>
      </c>
      <c r="D66" s="49" t="s">
        <v>126</v>
      </c>
      <c r="E66" s="50">
        <v>1400</v>
      </c>
      <c r="F66" s="51">
        <v>200</v>
      </c>
      <c r="G66" s="38">
        <f t="shared" si="6"/>
        <v>280000</v>
      </c>
      <c r="H66" s="40"/>
      <c r="I66" s="99">
        <f t="shared" si="0"/>
        <v>0</v>
      </c>
      <c r="J66" s="44">
        <f t="shared" si="1"/>
        <v>200</v>
      </c>
      <c r="K66" s="98">
        <f t="shared" si="2"/>
        <v>280000</v>
      </c>
      <c r="L66" s="97">
        <v>200</v>
      </c>
      <c r="M66" s="96">
        <f t="shared" si="7"/>
        <v>280000</v>
      </c>
      <c r="N66" s="96">
        <f t="shared" si="3"/>
        <v>0</v>
      </c>
      <c r="O66" s="70">
        <f t="shared" si="4"/>
        <v>0</v>
      </c>
      <c r="P66" s="157"/>
      <c r="Q66" s="166">
        <v>490</v>
      </c>
      <c r="R66" s="166">
        <f t="shared" si="5"/>
        <v>98000</v>
      </c>
      <c r="S66" s="166">
        <f t="shared" si="8"/>
        <v>98000</v>
      </c>
    </row>
    <row r="67" spans="1:19" s="33" customFormat="1" ht="30">
      <c r="A67" s="34">
        <v>63</v>
      </c>
      <c r="B67" s="34" t="s">
        <v>135</v>
      </c>
      <c r="C67" s="8" t="s">
        <v>136</v>
      </c>
      <c r="D67" s="49" t="s">
        <v>20</v>
      </c>
      <c r="E67" s="50">
        <v>900</v>
      </c>
      <c r="F67" s="51">
        <v>200</v>
      </c>
      <c r="G67" s="38">
        <f t="shared" si="6"/>
        <v>180000</v>
      </c>
      <c r="H67" s="40"/>
      <c r="I67" s="99">
        <f t="shared" si="0"/>
        <v>0</v>
      </c>
      <c r="J67" s="44">
        <f t="shared" si="1"/>
        <v>200</v>
      </c>
      <c r="K67" s="98">
        <f t="shared" si="2"/>
        <v>180000</v>
      </c>
      <c r="L67" s="97">
        <v>200</v>
      </c>
      <c r="M67" s="96">
        <f t="shared" si="7"/>
        <v>180000</v>
      </c>
      <c r="N67" s="96">
        <f t="shared" si="3"/>
        <v>0</v>
      </c>
      <c r="O67" s="70">
        <f t="shared" si="4"/>
        <v>0</v>
      </c>
      <c r="P67" s="157"/>
      <c r="Q67" s="166">
        <v>315</v>
      </c>
      <c r="R67" s="166">
        <f t="shared" si="5"/>
        <v>63000</v>
      </c>
      <c r="S67" s="166">
        <f t="shared" si="8"/>
        <v>63000</v>
      </c>
    </row>
    <row r="68" spans="1:19" s="33" customFormat="1" ht="30">
      <c r="A68" s="34">
        <v>64</v>
      </c>
      <c r="B68" s="34" t="s">
        <v>137</v>
      </c>
      <c r="C68" s="8" t="s">
        <v>138</v>
      </c>
      <c r="D68" s="49" t="s">
        <v>20</v>
      </c>
      <c r="E68" s="50">
        <v>1600</v>
      </c>
      <c r="F68" s="51">
        <v>18</v>
      </c>
      <c r="G68" s="38">
        <f t="shared" si="6"/>
        <v>28800</v>
      </c>
      <c r="H68" s="40"/>
      <c r="I68" s="99">
        <f t="shared" si="0"/>
        <v>0</v>
      </c>
      <c r="J68" s="44">
        <f t="shared" si="1"/>
        <v>18</v>
      </c>
      <c r="K68" s="98">
        <f t="shared" si="2"/>
        <v>28800</v>
      </c>
      <c r="L68" s="97">
        <v>18</v>
      </c>
      <c r="M68" s="96">
        <f t="shared" si="7"/>
        <v>28800</v>
      </c>
      <c r="N68" s="96">
        <f t="shared" si="3"/>
        <v>0</v>
      </c>
      <c r="O68" s="70">
        <f t="shared" si="4"/>
        <v>0</v>
      </c>
      <c r="P68" s="157"/>
      <c r="Q68" s="166">
        <v>560</v>
      </c>
      <c r="R68" s="166">
        <f t="shared" si="5"/>
        <v>10080</v>
      </c>
      <c r="S68" s="166">
        <f t="shared" si="8"/>
        <v>10080</v>
      </c>
    </row>
    <row r="69" spans="1:19" s="33" customFormat="1" ht="30">
      <c r="A69" s="34">
        <v>65</v>
      </c>
      <c r="B69" s="34" t="s">
        <v>139</v>
      </c>
      <c r="C69" s="8" t="s">
        <v>140</v>
      </c>
      <c r="D69" s="49" t="s">
        <v>20</v>
      </c>
      <c r="E69" s="50">
        <v>18000</v>
      </c>
      <c r="F69" s="51">
        <v>4</v>
      </c>
      <c r="G69" s="38">
        <f t="shared" si="6"/>
        <v>72000</v>
      </c>
      <c r="H69" s="40"/>
      <c r="I69" s="99">
        <f t="shared" ref="I69:I132" si="9">H69*E69</f>
        <v>0</v>
      </c>
      <c r="J69" s="44">
        <f t="shared" ref="J69:J132" si="10">F69+H69</f>
        <v>4</v>
      </c>
      <c r="K69" s="98">
        <f t="shared" ref="K69:K132" si="11">J69*E69</f>
        <v>72000</v>
      </c>
      <c r="L69" s="97">
        <v>4</v>
      </c>
      <c r="M69" s="96">
        <f t="shared" si="7"/>
        <v>72000</v>
      </c>
      <c r="N69" s="96">
        <f t="shared" ref="N69:N132" si="12">IF(M69&gt;K69,M69-K69,0)</f>
        <v>0</v>
      </c>
      <c r="O69" s="70">
        <f t="shared" ref="O69:O132" si="13">IF(K69&gt;M69,K69-M69,0)</f>
        <v>0</v>
      </c>
      <c r="P69" s="157"/>
      <c r="Q69" s="166">
        <v>6300</v>
      </c>
      <c r="R69" s="166">
        <f t="shared" ref="R69:R132" si="14">F69*Q69</f>
        <v>25200</v>
      </c>
      <c r="S69" s="166">
        <f t="shared" si="8"/>
        <v>25200</v>
      </c>
    </row>
    <row r="70" spans="1:19" s="33" customFormat="1" ht="60">
      <c r="A70" s="34">
        <v>66</v>
      </c>
      <c r="B70" s="34" t="s">
        <v>141</v>
      </c>
      <c r="C70" s="8" t="s">
        <v>142</v>
      </c>
      <c r="D70" s="49" t="s">
        <v>121</v>
      </c>
      <c r="E70" s="50">
        <v>36</v>
      </c>
      <c r="F70" s="51">
        <v>2000</v>
      </c>
      <c r="G70" s="38">
        <f t="shared" ref="G70:G133" si="15">E70*F70</f>
        <v>72000</v>
      </c>
      <c r="H70" s="40"/>
      <c r="I70" s="99">
        <f t="shared" si="9"/>
        <v>0</v>
      </c>
      <c r="J70" s="44">
        <f t="shared" si="10"/>
        <v>2000</v>
      </c>
      <c r="K70" s="98">
        <f t="shared" si="11"/>
        <v>72000</v>
      </c>
      <c r="L70" s="97">
        <v>2000</v>
      </c>
      <c r="M70" s="96">
        <f t="shared" ref="M70:M133" si="16">L70*E70</f>
        <v>72000</v>
      </c>
      <c r="N70" s="96">
        <f t="shared" si="12"/>
        <v>0</v>
      </c>
      <c r="O70" s="70">
        <f t="shared" si="13"/>
        <v>0</v>
      </c>
      <c r="P70" s="157"/>
      <c r="Q70" s="166">
        <v>12.6</v>
      </c>
      <c r="R70" s="166">
        <f t="shared" si="14"/>
        <v>25200</v>
      </c>
      <c r="S70" s="166">
        <f t="shared" ref="S70:S133" si="17">L70*Q70</f>
        <v>25200</v>
      </c>
    </row>
    <row r="71" spans="1:19" s="33" customFormat="1" ht="60">
      <c r="A71" s="34">
        <v>67</v>
      </c>
      <c r="B71" s="34" t="s">
        <v>143</v>
      </c>
      <c r="C71" s="8" t="s">
        <v>144</v>
      </c>
      <c r="D71" s="49" t="s">
        <v>121</v>
      </c>
      <c r="E71" s="50">
        <v>100</v>
      </c>
      <c r="F71" s="51">
        <v>2000</v>
      </c>
      <c r="G71" s="38">
        <f t="shared" si="15"/>
        <v>200000</v>
      </c>
      <c r="H71" s="40"/>
      <c r="I71" s="99">
        <f t="shared" si="9"/>
        <v>0</v>
      </c>
      <c r="J71" s="44">
        <f t="shared" si="10"/>
        <v>2000</v>
      </c>
      <c r="K71" s="98">
        <f t="shared" si="11"/>
        <v>200000</v>
      </c>
      <c r="L71" s="97">
        <v>2000</v>
      </c>
      <c r="M71" s="96">
        <f t="shared" si="16"/>
        <v>200000</v>
      </c>
      <c r="N71" s="96">
        <f t="shared" si="12"/>
        <v>0</v>
      </c>
      <c r="O71" s="70">
        <f t="shared" si="13"/>
        <v>0</v>
      </c>
      <c r="P71" s="157"/>
      <c r="Q71" s="166">
        <v>35</v>
      </c>
      <c r="R71" s="166">
        <f t="shared" si="14"/>
        <v>70000</v>
      </c>
      <c r="S71" s="166">
        <f t="shared" si="17"/>
        <v>70000</v>
      </c>
    </row>
    <row r="72" spans="1:19" s="33" customFormat="1" ht="60">
      <c r="A72" s="34">
        <v>68</v>
      </c>
      <c r="B72" s="34" t="s">
        <v>145</v>
      </c>
      <c r="C72" s="8" t="s">
        <v>146</v>
      </c>
      <c r="D72" s="49" t="s">
        <v>121</v>
      </c>
      <c r="E72" s="50">
        <v>145</v>
      </c>
      <c r="F72" s="51">
        <v>8000</v>
      </c>
      <c r="G72" s="38">
        <f t="shared" si="15"/>
        <v>1160000</v>
      </c>
      <c r="H72" s="40"/>
      <c r="I72" s="99">
        <f t="shared" si="9"/>
        <v>0</v>
      </c>
      <c r="J72" s="44">
        <f t="shared" si="10"/>
        <v>8000</v>
      </c>
      <c r="K72" s="98">
        <f t="shared" si="11"/>
        <v>1160000</v>
      </c>
      <c r="L72" s="97">
        <v>8000</v>
      </c>
      <c r="M72" s="96">
        <f t="shared" si="16"/>
        <v>1160000</v>
      </c>
      <c r="N72" s="96">
        <f t="shared" si="12"/>
        <v>0</v>
      </c>
      <c r="O72" s="70">
        <f t="shared" si="13"/>
        <v>0</v>
      </c>
      <c r="P72" s="157"/>
      <c r="Q72" s="166">
        <v>50.75</v>
      </c>
      <c r="R72" s="166">
        <f t="shared" si="14"/>
        <v>406000</v>
      </c>
      <c r="S72" s="166">
        <f t="shared" si="17"/>
        <v>406000</v>
      </c>
    </row>
    <row r="73" spans="1:19" s="33" customFormat="1" ht="60">
      <c r="A73" s="34">
        <v>69</v>
      </c>
      <c r="B73" s="34" t="s">
        <v>147</v>
      </c>
      <c r="C73" s="8" t="s">
        <v>148</v>
      </c>
      <c r="D73" s="49" t="s">
        <v>121</v>
      </c>
      <c r="E73" s="50">
        <v>230</v>
      </c>
      <c r="F73" s="51">
        <v>5000</v>
      </c>
      <c r="G73" s="38">
        <f t="shared" si="15"/>
        <v>1150000</v>
      </c>
      <c r="H73" s="40"/>
      <c r="I73" s="99">
        <f t="shared" si="9"/>
        <v>0</v>
      </c>
      <c r="J73" s="44">
        <f t="shared" si="10"/>
        <v>5000</v>
      </c>
      <c r="K73" s="98">
        <f t="shared" si="11"/>
        <v>1150000</v>
      </c>
      <c r="L73" s="97">
        <v>5000</v>
      </c>
      <c r="M73" s="96">
        <f t="shared" si="16"/>
        <v>1150000</v>
      </c>
      <c r="N73" s="96">
        <f t="shared" si="12"/>
        <v>0</v>
      </c>
      <c r="O73" s="70">
        <f t="shared" si="13"/>
        <v>0</v>
      </c>
      <c r="P73" s="157"/>
      <c r="Q73" s="166">
        <v>80.5</v>
      </c>
      <c r="R73" s="166">
        <f t="shared" si="14"/>
        <v>402500</v>
      </c>
      <c r="S73" s="166">
        <f t="shared" si="17"/>
        <v>402500</v>
      </c>
    </row>
    <row r="74" spans="1:19" s="33" customFormat="1" ht="60">
      <c r="A74" s="34">
        <v>70</v>
      </c>
      <c r="B74" s="34" t="s">
        <v>149</v>
      </c>
      <c r="C74" s="8" t="s">
        <v>150</v>
      </c>
      <c r="D74" s="49" t="s">
        <v>121</v>
      </c>
      <c r="E74" s="50">
        <v>325.00000000000006</v>
      </c>
      <c r="F74" s="51">
        <v>300</v>
      </c>
      <c r="G74" s="38">
        <f t="shared" si="15"/>
        <v>97500.000000000015</v>
      </c>
      <c r="H74" s="40"/>
      <c r="I74" s="99">
        <f t="shared" si="9"/>
        <v>0</v>
      </c>
      <c r="J74" s="44">
        <f t="shared" si="10"/>
        <v>300</v>
      </c>
      <c r="K74" s="98">
        <f t="shared" si="11"/>
        <v>97500.000000000015</v>
      </c>
      <c r="L74" s="97">
        <v>300</v>
      </c>
      <c r="M74" s="96">
        <f t="shared" si="16"/>
        <v>97500.000000000015</v>
      </c>
      <c r="N74" s="96">
        <f t="shared" si="12"/>
        <v>0</v>
      </c>
      <c r="O74" s="70">
        <f t="shared" si="13"/>
        <v>0</v>
      </c>
      <c r="P74" s="157"/>
      <c r="Q74" s="166">
        <v>113.75</v>
      </c>
      <c r="R74" s="166">
        <f t="shared" si="14"/>
        <v>34125</v>
      </c>
      <c r="S74" s="166">
        <f t="shared" si="17"/>
        <v>34125</v>
      </c>
    </row>
    <row r="75" spans="1:19" s="33" customFormat="1" ht="60">
      <c r="A75" s="34">
        <v>71</v>
      </c>
      <c r="B75" s="34" t="s">
        <v>151</v>
      </c>
      <c r="C75" s="8" t="s">
        <v>152</v>
      </c>
      <c r="D75" s="49" t="s">
        <v>121</v>
      </c>
      <c r="E75" s="50">
        <v>545</v>
      </c>
      <c r="F75" s="51">
        <v>300</v>
      </c>
      <c r="G75" s="38">
        <f t="shared" si="15"/>
        <v>163500</v>
      </c>
      <c r="H75" s="40"/>
      <c r="I75" s="99">
        <f t="shared" si="9"/>
        <v>0</v>
      </c>
      <c r="J75" s="44">
        <f t="shared" si="10"/>
        <v>300</v>
      </c>
      <c r="K75" s="98">
        <f t="shared" si="11"/>
        <v>163500</v>
      </c>
      <c r="L75" s="97">
        <v>300</v>
      </c>
      <c r="M75" s="96">
        <f t="shared" si="16"/>
        <v>163500</v>
      </c>
      <c r="N75" s="96">
        <f t="shared" si="12"/>
        <v>0</v>
      </c>
      <c r="O75" s="70">
        <f t="shared" si="13"/>
        <v>0</v>
      </c>
      <c r="P75" s="157"/>
      <c r="Q75" s="166">
        <v>190.75</v>
      </c>
      <c r="R75" s="166">
        <f t="shared" si="14"/>
        <v>57225</v>
      </c>
      <c r="S75" s="166">
        <f t="shared" si="17"/>
        <v>57225</v>
      </c>
    </row>
    <row r="76" spans="1:19" s="33" customFormat="1" ht="60">
      <c r="A76" s="34">
        <v>72</v>
      </c>
      <c r="B76" s="34" t="s">
        <v>153</v>
      </c>
      <c r="C76" s="8" t="s">
        <v>154</v>
      </c>
      <c r="D76" s="49" t="s">
        <v>121</v>
      </c>
      <c r="E76" s="50">
        <v>849.99999999999989</v>
      </c>
      <c r="F76" s="51">
        <v>500</v>
      </c>
      <c r="G76" s="38">
        <f t="shared" si="15"/>
        <v>424999.99999999994</v>
      </c>
      <c r="H76" s="40"/>
      <c r="I76" s="99">
        <f t="shared" si="9"/>
        <v>0</v>
      </c>
      <c r="J76" s="44">
        <f t="shared" si="10"/>
        <v>500</v>
      </c>
      <c r="K76" s="98">
        <f t="shared" si="11"/>
        <v>424999.99999999994</v>
      </c>
      <c r="L76" s="97">
        <v>500</v>
      </c>
      <c r="M76" s="96">
        <f t="shared" si="16"/>
        <v>424999.99999999994</v>
      </c>
      <c r="N76" s="96">
        <f t="shared" si="12"/>
        <v>0</v>
      </c>
      <c r="O76" s="70">
        <f t="shared" si="13"/>
        <v>0</v>
      </c>
      <c r="P76" s="157"/>
      <c r="Q76" s="166">
        <v>297.5</v>
      </c>
      <c r="R76" s="166">
        <f t="shared" si="14"/>
        <v>148750</v>
      </c>
      <c r="S76" s="166">
        <f t="shared" si="17"/>
        <v>148750</v>
      </c>
    </row>
    <row r="77" spans="1:19" s="33" customFormat="1" ht="45">
      <c r="A77" s="34">
        <v>73</v>
      </c>
      <c r="B77" s="34" t="s">
        <v>155</v>
      </c>
      <c r="C77" s="8" t="s">
        <v>156</v>
      </c>
      <c r="D77" s="35" t="s">
        <v>20</v>
      </c>
      <c r="E77" s="36">
        <v>1800</v>
      </c>
      <c r="F77" s="51">
        <v>8</v>
      </c>
      <c r="G77" s="38">
        <f t="shared" si="15"/>
        <v>14400</v>
      </c>
      <c r="H77" s="40"/>
      <c r="I77" s="99">
        <f t="shared" si="9"/>
        <v>0</v>
      </c>
      <c r="J77" s="44">
        <f t="shared" si="10"/>
        <v>8</v>
      </c>
      <c r="K77" s="98">
        <f t="shared" si="11"/>
        <v>14400</v>
      </c>
      <c r="L77" s="97">
        <v>8</v>
      </c>
      <c r="M77" s="96">
        <f t="shared" si="16"/>
        <v>14400</v>
      </c>
      <c r="N77" s="96">
        <f t="shared" si="12"/>
        <v>0</v>
      </c>
      <c r="O77" s="70">
        <f t="shared" si="13"/>
        <v>0</v>
      </c>
      <c r="P77" s="157"/>
      <c r="Q77" s="166">
        <v>630</v>
      </c>
      <c r="R77" s="166">
        <f t="shared" si="14"/>
        <v>5040</v>
      </c>
      <c r="S77" s="166">
        <f t="shared" si="17"/>
        <v>5040</v>
      </c>
    </row>
    <row r="78" spans="1:19" s="33" customFormat="1" ht="60">
      <c r="A78" s="34">
        <v>74</v>
      </c>
      <c r="B78" s="34" t="s">
        <v>157</v>
      </c>
      <c r="C78" s="8" t="s">
        <v>158</v>
      </c>
      <c r="D78" s="35" t="s">
        <v>20</v>
      </c>
      <c r="E78" s="36">
        <v>13000</v>
      </c>
      <c r="F78" s="37">
        <v>10</v>
      </c>
      <c r="G78" s="38">
        <f t="shared" si="15"/>
        <v>130000</v>
      </c>
      <c r="H78" s="40"/>
      <c r="I78" s="99">
        <f t="shared" si="9"/>
        <v>0</v>
      </c>
      <c r="J78" s="44">
        <f t="shared" si="10"/>
        <v>10</v>
      </c>
      <c r="K78" s="98">
        <f t="shared" si="11"/>
        <v>130000</v>
      </c>
      <c r="L78" s="97">
        <v>10</v>
      </c>
      <c r="M78" s="96">
        <f t="shared" si="16"/>
        <v>130000</v>
      </c>
      <c r="N78" s="96">
        <f t="shared" si="12"/>
        <v>0</v>
      </c>
      <c r="O78" s="70">
        <f t="shared" si="13"/>
        <v>0</v>
      </c>
      <c r="P78" s="157"/>
      <c r="Q78" s="166">
        <v>4550</v>
      </c>
      <c r="R78" s="166">
        <f t="shared" si="14"/>
        <v>45500</v>
      </c>
      <c r="S78" s="166">
        <f t="shared" si="17"/>
        <v>45500</v>
      </c>
    </row>
    <row r="79" spans="1:19" s="33" customFormat="1" ht="36" customHeight="1">
      <c r="A79" s="34">
        <v>75</v>
      </c>
      <c r="B79" s="34" t="s">
        <v>159</v>
      </c>
      <c r="C79" s="8" t="s">
        <v>160</v>
      </c>
      <c r="D79" s="35" t="s">
        <v>20</v>
      </c>
      <c r="E79" s="36">
        <v>13000</v>
      </c>
      <c r="F79" s="37">
        <v>14</v>
      </c>
      <c r="G79" s="38">
        <f t="shared" si="15"/>
        <v>182000</v>
      </c>
      <c r="H79" s="40"/>
      <c r="I79" s="99">
        <f t="shared" si="9"/>
        <v>0</v>
      </c>
      <c r="J79" s="44">
        <f t="shared" si="10"/>
        <v>14</v>
      </c>
      <c r="K79" s="98">
        <f t="shared" si="11"/>
        <v>182000</v>
      </c>
      <c r="L79" s="97">
        <v>14</v>
      </c>
      <c r="M79" s="96">
        <f t="shared" si="16"/>
        <v>182000</v>
      </c>
      <c r="N79" s="96">
        <f t="shared" si="12"/>
        <v>0</v>
      </c>
      <c r="O79" s="70">
        <f t="shared" si="13"/>
        <v>0</v>
      </c>
      <c r="P79" s="157"/>
      <c r="Q79" s="166">
        <v>4550</v>
      </c>
      <c r="R79" s="166">
        <f t="shared" si="14"/>
        <v>63700</v>
      </c>
      <c r="S79" s="166">
        <f t="shared" si="17"/>
        <v>63700</v>
      </c>
    </row>
    <row r="80" spans="1:19" s="33" customFormat="1" ht="30">
      <c r="A80" s="34">
        <v>76</v>
      </c>
      <c r="B80" s="34" t="s">
        <v>161</v>
      </c>
      <c r="C80" s="8" t="s">
        <v>162</v>
      </c>
      <c r="D80" s="35" t="s">
        <v>20</v>
      </c>
      <c r="E80" s="36">
        <v>50000</v>
      </c>
      <c r="F80" s="37">
        <v>5</v>
      </c>
      <c r="G80" s="38">
        <f t="shared" si="15"/>
        <v>250000</v>
      </c>
      <c r="H80" s="40"/>
      <c r="I80" s="99">
        <f t="shared" si="9"/>
        <v>0</v>
      </c>
      <c r="J80" s="44">
        <f t="shared" si="10"/>
        <v>5</v>
      </c>
      <c r="K80" s="98">
        <f t="shared" si="11"/>
        <v>250000</v>
      </c>
      <c r="L80" s="97">
        <v>5</v>
      </c>
      <c r="M80" s="96">
        <f t="shared" si="16"/>
        <v>250000</v>
      </c>
      <c r="N80" s="96">
        <f t="shared" si="12"/>
        <v>0</v>
      </c>
      <c r="O80" s="70">
        <f t="shared" si="13"/>
        <v>0</v>
      </c>
      <c r="P80" s="157"/>
      <c r="Q80" s="166">
        <v>17500</v>
      </c>
      <c r="R80" s="166">
        <f t="shared" si="14"/>
        <v>87500</v>
      </c>
      <c r="S80" s="166">
        <f t="shared" si="17"/>
        <v>87500</v>
      </c>
    </row>
    <row r="81" spans="1:19" s="33" customFormat="1" ht="34.5" customHeight="1">
      <c r="A81" s="34">
        <v>77</v>
      </c>
      <c r="B81" s="34" t="s">
        <v>163</v>
      </c>
      <c r="C81" s="8" t="s">
        <v>164</v>
      </c>
      <c r="D81" s="35" t="s">
        <v>20</v>
      </c>
      <c r="E81" s="36">
        <v>6000</v>
      </c>
      <c r="F81" s="37">
        <v>10</v>
      </c>
      <c r="G81" s="38">
        <f t="shared" si="15"/>
        <v>60000</v>
      </c>
      <c r="H81" s="40"/>
      <c r="I81" s="99">
        <f t="shared" si="9"/>
        <v>0</v>
      </c>
      <c r="J81" s="44">
        <f t="shared" si="10"/>
        <v>10</v>
      </c>
      <c r="K81" s="98">
        <f t="shared" si="11"/>
        <v>60000</v>
      </c>
      <c r="L81" s="97">
        <v>10</v>
      </c>
      <c r="M81" s="96">
        <f t="shared" si="16"/>
        <v>60000</v>
      </c>
      <c r="N81" s="96">
        <f t="shared" si="12"/>
        <v>0</v>
      </c>
      <c r="O81" s="70">
        <f t="shared" si="13"/>
        <v>0</v>
      </c>
      <c r="P81" s="157"/>
      <c r="Q81" s="166">
        <v>2100</v>
      </c>
      <c r="R81" s="166">
        <f t="shared" si="14"/>
        <v>21000</v>
      </c>
      <c r="S81" s="166">
        <f t="shared" si="17"/>
        <v>21000</v>
      </c>
    </row>
    <row r="82" spans="1:19" s="33" customFormat="1" ht="45">
      <c r="A82" s="34">
        <v>78</v>
      </c>
      <c r="B82" s="34" t="s">
        <v>165</v>
      </c>
      <c r="C82" s="8" t="s">
        <v>166</v>
      </c>
      <c r="D82" s="49" t="s">
        <v>20</v>
      </c>
      <c r="E82" s="50">
        <v>22500</v>
      </c>
      <c r="F82" s="51">
        <v>18</v>
      </c>
      <c r="G82" s="38">
        <f t="shared" si="15"/>
        <v>405000</v>
      </c>
      <c r="H82" s="40"/>
      <c r="I82" s="99">
        <f t="shared" si="9"/>
        <v>0</v>
      </c>
      <c r="J82" s="44">
        <f t="shared" si="10"/>
        <v>18</v>
      </c>
      <c r="K82" s="98">
        <f t="shared" si="11"/>
        <v>405000</v>
      </c>
      <c r="L82" s="97">
        <v>18</v>
      </c>
      <c r="M82" s="96">
        <f t="shared" si="16"/>
        <v>405000</v>
      </c>
      <c r="N82" s="96">
        <f t="shared" si="12"/>
        <v>0</v>
      </c>
      <c r="O82" s="70">
        <f t="shared" si="13"/>
        <v>0</v>
      </c>
      <c r="P82" s="157"/>
      <c r="Q82" s="166">
        <v>7875</v>
      </c>
      <c r="R82" s="166">
        <f t="shared" si="14"/>
        <v>141750</v>
      </c>
      <c r="S82" s="166">
        <f t="shared" si="17"/>
        <v>141750</v>
      </c>
    </row>
    <row r="83" spans="1:19" s="33" customFormat="1" ht="60">
      <c r="A83" s="34">
        <v>79</v>
      </c>
      <c r="B83" s="34" t="s">
        <v>167</v>
      </c>
      <c r="C83" s="8" t="s">
        <v>168</v>
      </c>
      <c r="D83" s="35" t="s">
        <v>20</v>
      </c>
      <c r="E83" s="36">
        <v>54000</v>
      </c>
      <c r="F83" s="51">
        <v>18</v>
      </c>
      <c r="G83" s="38">
        <f t="shared" si="15"/>
        <v>972000</v>
      </c>
      <c r="H83" s="40"/>
      <c r="I83" s="99">
        <f t="shared" si="9"/>
        <v>0</v>
      </c>
      <c r="J83" s="44">
        <f t="shared" si="10"/>
        <v>18</v>
      </c>
      <c r="K83" s="98">
        <f t="shared" si="11"/>
        <v>972000</v>
      </c>
      <c r="L83" s="97">
        <v>18</v>
      </c>
      <c r="M83" s="96">
        <f t="shared" si="16"/>
        <v>972000</v>
      </c>
      <c r="N83" s="96">
        <f t="shared" si="12"/>
        <v>0</v>
      </c>
      <c r="O83" s="70">
        <f t="shared" si="13"/>
        <v>0</v>
      </c>
      <c r="P83" s="157"/>
      <c r="Q83" s="166">
        <v>18900</v>
      </c>
      <c r="R83" s="166">
        <f t="shared" si="14"/>
        <v>340200</v>
      </c>
      <c r="S83" s="166">
        <f t="shared" si="17"/>
        <v>340200</v>
      </c>
    </row>
    <row r="84" spans="1:19" s="33" customFormat="1" ht="45">
      <c r="A84" s="34">
        <v>80</v>
      </c>
      <c r="B84" s="34" t="s">
        <v>169</v>
      </c>
      <c r="C84" s="8" t="s">
        <v>170</v>
      </c>
      <c r="D84" s="35" t="s">
        <v>20</v>
      </c>
      <c r="E84" s="36">
        <v>25000</v>
      </c>
      <c r="F84" s="51">
        <v>6</v>
      </c>
      <c r="G84" s="38">
        <f t="shared" si="15"/>
        <v>150000</v>
      </c>
      <c r="H84" s="40"/>
      <c r="I84" s="99">
        <f t="shared" si="9"/>
        <v>0</v>
      </c>
      <c r="J84" s="44">
        <f t="shared" si="10"/>
        <v>6</v>
      </c>
      <c r="K84" s="98">
        <f t="shared" si="11"/>
        <v>150000</v>
      </c>
      <c r="L84" s="97">
        <v>6</v>
      </c>
      <c r="M84" s="96">
        <f t="shared" si="16"/>
        <v>150000</v>
      </c>
      <c r="N84" s="96">
        <f t="shared" si="12"/>
        <v>0</v>
      </c>
      <c r="O84" s="70">
        <f t="shared" si="13"/>
        <v>0</v>
      </c>
      <c r="P84" s="157"/>
      <c r="Q84" s="166">
        <v>8750</v>
      </c>
      <c r="R84" s="166">
        <f t="shared" si="14"/>
        <v>52500</v>
      </c>
      <c r="S84" s="166">
        <f t="shared" si="17"/>
        <v>52500</v>
      </c>
    </row>
    <row r="85" spans="1:19" s="33" customFormat="1">
      <c r="A85" s="34">
        <v>81</v>
      </c>
      <c r="B85" s="34" t="s">
        <v>171</v>
      </c>
      <c r="C85" s="8" t="s">
        <v>172</v>
      </c>
      <c r="D85" s="49" t="s">
        <v>121</v>
      </c>
      <c r="E85" s="50">
        <v>450</v>
      </c>
      <c r="F85" s="37">
        <v>400</v>
      </c>
      <c r="G85" s="38">
        <f t="shared" si="15"/>
        <v>180000</v>
      </c>
      <c r="H85" s="40"/>
      <c r="I85" s="99">
        <f t="shared" si="9"/>
        <v>0</v>
      </c>
      <c r="J85" s="44">
        <f t="shared" si="10"/>
        <v>400</v>
      </c>
      <c r="K85" s="98">
        <f t="shared" si="11"/>
        <v>180000</v>
      </c>
      <c r="L85" s="97">
        <v>400</v>
      </c>
      <c r="M85" s="96">
        <f t="shared" si="16"/>
        <v>180000</v>
      </c>
      <c r="N85" s="96">
        <f t="shared" si="12"/>
        <v>0</v>
      </c>
      <c r="O85" s="70">
        <f t="shared" si="13"/>
        <v>0</v>
      </c>
      <c r="P85" s="157"/>
      <c r="Q85" s="166">
        <v>157.5</v>
      </c>
      <c r="R85" s="166">
        <f t="shared" si="14"/>
        <v>63000</v>
      </c>
      <c r="S85" s="166">
        <f t="shared" si="17"/>
        <v>63000</v>
      </c>
    </row>
    <row r="86" spans="1:19" s="33" customFormat="1">
      <c r="A86" s="34">
        <v>82</v>
      </c>
      <c r="B86" s="34" t="s">
        <v>173</v>
      </c>
      <c r="C86" s="8" t="s">
        <v>174</v>
      </c>
      <c r="D86" s="49" t="s">
        <v>121</v>
      </c>
      <c r="E86" s="50">
        <v>300</v>
      </c>
      <c r="F86" s="37">
        <v>400</v>
      </c>
      <c r="G86" s="38">
        <f t="shared" si="15"/>
        <v>120000</v>
      </c>
      <c r="H86" s="40"/>
      <c r="I86" s="99">
        <f t="shared" si="9"/>
        <v>0</v>
      </c>
      <c r="J86" s="44">
        <f t="shared" si="10"/>
        <v>400</v>
      </c>
      <c r="K86" s="98">
        <f t="shared" si="11"/>
        <v>120000</v>
      </c>
      <c r="L86" s="97">
        <v>400</v>
      </c>
      <c r="M86" s="96">
        <f t="shared" si="16"/>
        <v>120000</v>
      </c>
      <c r="N86" s="96">
        <f t="shared" si="12"/>
        <v>0</v>
      </c>
      <c r="O86" s="70">
        <f t="shared" si="13"/>
        <v>0</v>
      </c>
      <c r="P86" s="157"/>
      <c r="Q86" s="166">
        <v>105</v>
      </c>
      <c r="R86" s="166">
        <f t="shared" si="14"/>
        <v>42000</v>
      </c>
      <c r="S86" s="166">
        <f t="shared" si="17"/>
        <v>42000</v>
      </c>
    </row>
    <row r="87" spans="1:19" s="33" customFormat="1" ht="45">
      <c r="A87" s="34">
        <v>83</v>
      </c>
      <c r="B87" s="34" t="s">
        <v>175</v>
      </c>
      <c r="C87" s="8" t="s">
        <v>176</v>
      </c>
      <c r="D87" s="49" t="s">
        <v>20</v>
      </c>
      <c r="E87" s="50">
        <v>4800</v>
      </c>
      <c r="F87" s="51">
        <v>20</v>
      </c>
      <c r="G87" s="38">
        <f t="shared" si="15"/>
        <v>96000</v>
      </c>
      <c r="H87" s="40"/>
      <c r="I87" s="99">
        <f t="shared" si="9"/>
        <v>0</v>
      </c>
      <c r="J87" s="44">
        <f t="shared" si="10"/>
        <v>20</v>
      </c>
      <c r="K87" s="98">
        <f t="shared" si="11"/>
        <v>96000</v>
      </c>
      <c r="L87" s="97">
        <v>20</v>
      </c>
      <c r="M87" s="96">
        <f t="shared" si="16"/>
        <v>96000</v>
      </c>
      <c r="N87" s="96">
        <f t="shared" si="12"/>
        <v>0</v>
      </c>
      <c r="O87" s="70">
        <f t="shared" si="13"/>
        <v>0</v>
      </c>
      <c r="P87" s="157"/>
      <c r="Q87" s="166">
        <v>1680</v>
      </c>
      <c r="R87" s="166">
        <f t="shared" si="14"/>
        <v>33600</v>
      </c>
      <c r="S87" s="166">
        <f t="shared" si="17"/>
        <v>33600</v>
      </c>
    </row>
    <row r="88" spans="1:19" s="33" customFormat="1" ht="45">
      <c r="A88" s="34">
        <v>84</v>
      </c>
      <c r="B88" s="34" t="s">
        <v>177</v>
      </c>
      <c r="C88" s="8" t="s">
        <v>178</v>
      </c>
      <c r="D88" s="49" t="s">
        <v>20</v>
      </c>
      <c r="E88" s="50">
        <v>4000</v>
      </c>
      <c r="F88" s="51">
        <v>60</v>
      </c>
      <c r="G88" s="38">
        <f t="shared" si="15"/>
        <v>240000</v>
      </c>
      <c r="H88" s="40"/>
      <c r="I88" s="99">
        <f t="shared" si="9"/>
        <v>0</v>
      </c>
      <c r="J88" s="44">
        <f t="shared" si="10"/>
        <v>60</v>
      </c>
      <c r="K88" s="98">
        <f t="shared" si="11"/>
        <v>240000</v>
      </c>
      <c r="L88" s="97">
        <v>60</v>
      </c>
      <c r="M88" s="96">
        <f t="shared" si="16"/>
        <v>240000</v>
      </c>
      <c r="N88" s="96">
        <f t="shared" si="12"/>
        <v>0</v>
      </c>
      <c r="O88" s="70">
        <f t="shared" si="13"/>
        <v>0</v>
      </c>
      <c r="P88" s="157"/>
      <c r="Q88" s="166">
        <v>1400</v>
      </c>
      <c r="R88" s="166">
        <f t="shared" si="14"/>
        <v>84000</v>
      </c>
      <c r="S88" s="166">
        <f t="shared" si="17"/>
        <v>84000</v>
      </c>
    </row>
    <row r="89" spans="1:19" s="33" customFormat="1" ht="45">
      <c r="A89" s="34">
        <v>85</v>
      </c>
      <c r="B89" s="34" t="s">
        <v>179</v>
      </c>
      <c r="C89" s="8" t="s">
        <v>180</v>
      </c>
      <c r="D89" s="49" t="s">
        <v>20</v>
      </c>
      <c r="E89" s="50">
        <v>1400</v>
      </c>
      <c r="F89" s="51">
        <v>215</v>
      </c>
      <c r="G89" s="38">
        <f t="shared" si="15"/>
        <v>301000</v>
      </c>
      <c r="H89" s="40"/>
      <c r="I89" s="99">
        <f t="shared" si="9"/>
        <v>0</v>
      </c>
      <c r="J89" s="44">
        <f t="shared" si="10"/>
        <v>215</v>
      </c>
      <c r="K89" s="98">
        <f t="shared" si="11"/>
        <v>301000</v>
      </c>
      <c r="L89" s="97">
        <v>215</v>
      </c>
      <c r="M89" s="96">
        <f t="shared" si="16"/>
        <v>301000</v>
      </c>
      <c r="N89" s="96">
        <f t="shared" si="12"/>
        <v>0</v>
      </c>
      <c r="O89" s="70">
        <f t="shared" si="13"/>
        <v>0</v>
      </c>
      <c r="P89" s="157"/>
      <c r="Q89" s="166">
        <v>490</v>
      </c>
      <c r="R89" s="166">
        <f t="shared" si="14"/>
        <v>105350</v>
      </c>
      <c r="S89" s="166">
        <f t="shared" si="17"/>
        <v>105350</v>
      </c>
    </row>
    <row r="90" spans="1:19" s="33" customFormat="1" ht="30.75" customHeight="1">
      <c r="A90" s="34">
        <v>86</v>
      </c>
      <c r="B90" s="34" t="s">
        <v>181</v>
      </c>
      <c r="C90" s="8" t="s">
        <v>182</v>
      </c>
      <c r="D90" s="49" t="s">
        <v>20</v>
      </c>
      <c r="E90" s="50">
        <v>1800</v>
      </c>
      <c r="F90" s="51">
        <v>95</v>
      </c>
      <c r="G90" s="38">
        <f t="shared" si="15"/>
        <v>171000</v>
      </c>
      <c r="H90" s="40"/>
      <c r="I90" s="99">
        <f t="shared" si="9"/>
        <v>0</v>
      </c>
      <c r="J90" s="44">
        <f t="shared" si="10"/>
        <v>95</v>
      </c>
      <c r="K90" s="98">
        <f t="shared" si="11"/>
        <v>171000</v>
      </c>
      <c r="L90" s="97">
        <v>95</v>
      </c>
      <c r="M90" s="96">
        <f t="shared" si="16"/>
        <v>171000</v>
      </c>
      <c r="N90" s="96">
        <f t="shared" si="12"/>
        <v>0</v>
      </c>
      <c r="O90" s="70">
        <f t="shared" si="13"/>
        <v>0</v>
      </c>
      <c r="P90" s="157"/>
      <c r="Q90" s="166">
        <v>630</v>
      </c>
      <c r="R90" s="166">
        <f t="shared" si="14"/>
        <v>59850</v>
      </c>
      <c r="S90" s="166">
        <f t="shared" si="17"/>
        <v>59850</v>
      </c>
    </row>
    <row r="91" spans="1:19" s="33" customFormat="1" ht="30">
      <c r="A91" s="34">
        <v>87</v>
      </c>
      <c r="B91" s="34" t="s">
        <v>183</v>
      </c>
      <c r="C91" s="8" t="s">
        <v>184</v>
      </c>
      <c r="D91" s="35" t="s">
        <v>20</v>
      </c>
      <c r="E91" s="36">
        <v>160</v>
      </c>
      <c r="F91" s="51">
        <v>8</v>
      </c>
      <c r="G91" s="38">
        <f t="shared" si="15"/>
        <v>1280</v>
      </c>
      <c r="H91" s="40"/>
      <c r="I91" s="99">
        <f t="shared" si="9"/>
        <v>0</v>
      </c>
      <c r="J91" s="44">
        <f t="shared" si="10"/>
        <v>8</v>
      </c>
      <c r="K91" s="98">
        <f t="shared" si="11"/>
        <v>1280</v>
      </c>
      <c r="L91" s="97">
        <v>8</v>
      </c>
      <c r="M91" s="96">
        <f t="shared" si="16"/>
        <v>1280</v>
      </c>
      <c r="N91" s="96">
        <f t="shared" si="12"/>
        <v>0</v>
      </c>
      <c r="O91" s="70">
        <f t="shared" si="13"/>
        <v>0</v>
      </c>
      <c r="P91" s="157"/>
      <c r="Q91" s="166">
        <v>56</v>
      </c>
      <c r="R91" s="166">
        <f t="shared" si="14"/>
        <v>448</v>
      </c>
      <c r="S91" s="166">
        <f t="shared" si="17"/>
        <v>448</v>
      </c>
    </row>
    <row r="92" spans="1:19" s="33" customFormat="1" ht="48.75" customHeight="1">
      <c r="A92" s="34">
        <v>88</v>
      </c>
      <c r="B92" s="34" t="s">
        <v>185</v>
      </c>
      <c r="C92" s="8" t="s">
        <v>186</v>
      </c>
      <c r="D92" s="35" t="s">
        <v>20</v>
      </c>
      <c r="E92" s="36">
        <v>3700.0000000000005</v>
      </c>
      <c r="F92" s="37">
        <v>40</v>
      </c>
      <c r="G92" s="38">
        <f t="shared" si="15"/>
        <v>148000.00000000003</v>
      </c>
      <c r="H92" s="40"/>
      <c r="I92" s="99">
        <f t="shared" si="9"/>
        <v>0</v>
      </c>
      <c r="J92" s="44">
        <f t="shared" si="10"/>
        <v>40</v>
      </c>
      <c r="K92" s="98">
        <f t="shared" si="11"/>
        <v>148000.00000000003</v>
      </c>
      <c r="L92" s="97">
        <v>40</v>
      </c>
      <c r="M92" s="96">
        <f t="shared" si="16"/>
        <v>148000.00000000003</v>
      </c>
      <c r="N92" s="96">
        <f t="shared" si="12"/>
        <v>0</v>
      </c>
      <c r="O92" s="70">
        <f t="shared" si="13"/>
        <v>0</v>
      </c>
      <c r="P92" s="157"/>
      <c r="Q92" s="166">
        <v>1295</v>
      </c>
      <c r="R92" s="166">
        <f t="shared" si="14"/>
        <v>51800</v>
      </c>
      <c r="S92" s="166">
        <f t="shared" si="17"/>
        <v>51800</v>
      </c>
    </row>
    <row r="93" spans="1:19" s="33" customFormat="1" ht="30">
      <c r="A93" s="34">
        <v>89</v>
      </c>
      <c r="B93" s="34" t="s">
        <v>187</v>
      </c>
      <c r="C93" s="8" t="s">
        <v>188</v>
      </c>
      <c r="D93" s="35" t="s">
        <v>20</v>
      </c>
      <c r="E93" s="36">
        <v>1000</v>
      </c>
      <c r="F93" s="51">
        <v>40</v>
      </c>
      <c r="G93" s="38">
        <f t="shared" si="15"/>
        <v>40000</v>
      </c>
      <c r="H93" s="40"/>
      <c r="I93" s="99">
        <f t="shared" si="9"/>
        <v>0</v>
      </c>
      <c r="J93" s="44">
        <f t="shared" si="10"/>
        <v>40</v>
      </c>
      <c r="K93" s="98">
        <f t="shared" si="11"/>
        <v>40000</v>
      </c>
      <c r="L93" s="97">
        <v>40</v>
      </c>
      <c r="M93" s="96">
        <f t="shared" si="16"/>
        <v>40000</v>
      </c>
      <c r="N93" s="96">
        <f t="shared" si="12"/>
        <v>0</v>
      </c>
      <c r="O93" s="70">
        <f t="shared" si="13"/>
        <v>0</v>
      </c>
      <c r="P93" s="157"/>
      <c r="Q93" s="166">
        <v>350</v>
      </c>
      <c r="R93" s="166">
        <f t="shared" si="14"/>
        <v>14000</v>
      </c>
      <c r="S93" s="166">
        <f t="shared" si="17"/>
        <v>14000</v>
      </c>
    </row>
    <row r="94" spans="1:19" s="33" customFormat="1" ht="30">
      <c r="A94" s="34">
        <v>90</v>
      </c>
      <c r="B94" s="34" t="s">
        <v>189</v>
      </c>
      <c r="C94" s="8" t="s">
        <v>190</v>
      </c>
      <c r="D94" s="35" t="s">
        <v>20</v>
      </c>
      <c r="E94" s="36">
        <v>210</v>
      </c>
      <c r="F94" s="51">
        <v>40</v>
      </c>
      <c r="G94" s="38">
        <f t="shared" si="15"/>
        <v>8400</v>
      </c>
      <c r="H94" s="40"/>
      <c r="I94" s="99">
        <f t="shared" si="9"/>
        <v>0</v>
      </c>
      <c r="J94" s="44">
        <f t="shared" si="10"/>
        <v>40</v>
      </c>
      <c r="K94" s="98">
        <f t="shared" si="11"/>
        <v>8400</v>
      </c>
      <c r="L94" s="97">
        <v>40</v>
      </c>
      <c r="M94" s="96">
        <f t="shared" si="16"/>
        <v>8400</v>
      </c>
      <c r="N94" s="96">
        <f t="shared" si="12"/>
        <v>0</v>
      </c>
      <c r="O94" s="70">
        <f t="shared" si="13"/>
        <v>0</v>
      </c>
      <c r="P94" s="157"/>
      <c r="Q94" s="166">
        <v>73.5</v>
      </c>
      <c r="R94" s="166">
        <f t="shared" si="14"/>
        <v>2940</v>
      </c>
      <c r="S94" s="166">
        <v>0</v>
      </c>
    </row>
    <row r="95" spans="1:19" s="33" customFormat="1" ht="30">
      <c r="A95" s="34">
        <v>91</v>
      </c>
      <c r="B95" s="34" t="s">
        <v>191</v>
      </c>
      <c r="C95" s="8" t="s">
        <v>192</v>
      </c>
      <c r="D95" s="35" t="s">
        <v>20</v>
      </c>
      <c r="E95" s="36">
        <v>600</v>
      </c>
      <c r="F95" s="51">
        <v>40</v>
      </c>
      <c r="G95" s="38">
        <f t="shared" si="15"/>
        <v>24000</v>
      </c>
      <c r="H95" s="40"/>
      <c r="I95" s="99">
        <f t="shared" si="9"/>
        <v>0</v>
      </c>
      <c r="J95" s="44">
        <f t="shared" si="10"/>
        <v>40</v>
      </c>
      <c r="K95" s="98">
        <f t="shared" si="11"/>
        <v>24000</v>
      </c>
      <c r="L95" s="97">
        <v>40</v>
      </c>
      <c r="M95" s="96">
        <f t="shared" si="16"/>
        <v>24000</v>
      </c>
      <c r="N95" s="96">
        <f t="shared" si="12"/>
        <v>0</v>
      </c>
      <c r="O95" s="70">
        <f t="shared" si="13"/>
        <v>0</v>
      </c>
      <c r="P95" s="157"/>
      <c r="Q95" s="166">
        <v>210</v>
      </c>
      <c r="R95" s="166">
        <f t="shared" si="14"/>
        <v>8400</v>
      </c>
      <c r="S95" s="166">
        <v>0</v>
      </c>
    </row>
    <row r="96" spans="1:19" s="33" customFormat="1" ht="29.25" customHeight="1">
      <c r="A96" s="34">
        <v>92</v>
      </c>
      <c r="B96" s="34" t="s">
        <v>193</v>
      </c>
      <c r="C96" s="8" t="s">
        <v>194</v>
      </c>
      <c r="D96" s="49" t="s">
        <v>20</v>
      </c>
      <c r="E96" s="50">
        <v>3000</v>
      </c>
      <c r="F96" s="51">
        <v>5</v>
      </c>
      <c r="G96" s="38">
        <f t="shared" si="15"/>
        <v>15000</v>
      </c>
      <c r="H96" s="40"/>
      <c r="I96" s="99">
        <f t="shared" si="9"/>
        <v>0</v>
      </c>
      <c r="J96" s="44">
        <f t="shared" si="10"/>
        <v>5</v>
      </c>
      <c r="K96" s="98">
        <f t="shared" si="11"/>
        <v>15000</v>
      </c>
      <c r="L96" s="97">
        <v>5</v>
      </c>
      <c r="M96" s="96">
        <f t="shared" si="16"/>
        <v>15000</v>
      </c>
      <c r="N96" s="96">
        <f t="shared" si="12"/>
        <v>0</v>
      </c>
      <c r="O96" s="70">
        <f t="shared" si="13"/>
        <v>0</v>
      </c>
      <c r="P96" s="157"/>
      <c r="Q96" s="166">
        <v>1050</v>
      </c>
      <c r="R96" s="166">
        <f t="shared" si="14"/>
        <v>5250</v>
      </c>
      <c r="S96" s="166">
        <f t="shared" si="17"/>
        <v>5250</v>
      </c>
    </row>
    <row r="97" spans="1:19" s="33" customFormat="1" ht="29.25" customHeight="1">
      <c r="A97" s="34">
        <v>93</v>
      </c>
      <c r="B97" s="34" t="s">
        <v>195</v>
      </c>
      <c r="C97" s="8" t="s">
        <v>196</v>
      </c>
      <c r="D97" s="49" t="s">
        <v>20</v>
      </c>
      <c r="E97" s="50">
        <v>4899.9999999999991</v>
      </c>
      <c r="F97" s="51">
        <v>10</v>
      </c>
      <c r="G97" s="38">
        <f t="shared" si="15"/>
        <v>48999.999999999993</v>
      </c>
      <c r="H97" s="40"/>
      <c r="I97" s="99">
        <f t="shared" si="9"/>
        <v>0</v>
      </c>
      <c r="J97" s="44">
        <f t="shared" si="10"/>
        <v>10</v>
      </c>
      <c r="K97" s="98">
        <f t="shared" si="11"/>
        <v>48999.999999999993</v>
      </c>
      <c r="L97" s="97">
        <v>10</v>
      </c>
      <c r="M97" s="96">
        <f t="shared" si="16"/>
        <v>48999.999999999993</v>
      </c>
      <c r="N97" s="96">
        <f t="shared" si="12"/>
        <v>0</v>
      </c>
      <c r="O97" s="70">
        <f t="shared" si="13"/>
        <v>0</v>
      </c>
      <c r="P97" s="157"/>
      <c r="Q97" s="166">
        <v>1715</v>
      </c>
      <c r="R97" s="166">
        <f t="shared" si="14"/>
        <v>17150</v>
      </c>
      <c r="S97" s="166">
        <f t="shared" si="17"/>
        <v>17150</v>
      </c>
    </row>
    <row r="98" spans="1:19" s="33" customFormat="1" ht="30">
      <c r="A98" s="34">
        <v>94</v>
      </c>
      <c r="B98" s="34" t="s">
        <v>197</v>
      </c>
      <c r="C98" s="8" t="s">
        <v>198</v>
      </c>
      <c r="D98" s="35" t="s">
        <v>20</v>
      </c>
      <c r="E98" s="36">
        <v>900</v>
      </c>
      <c r="F98" s="51">
        <v>15</v>
      </c>
      <c r="G98" s="38">
        <f t="shared" si="15"/>
        <v>13500</v>
      </c>
      <c r="H98" s="40"/>
      <c r="I98" s="99">
        <f t="shared" si="9"/>
        <v>0</v>
      </c>
      <c r="J98" s="44">
        <f t="shared" si="10"/>
        <v>15</v>
      </c>
      <c r="K98" s="98">
        <f t="shared" si="11"/>
        <v>13500</v>
      </c>
      <c r="L98" s="97">
        <v>15</v>
      </c>
      <c r="M98" s="96">
        <f t="shared" si="16"/>
        <v>13500</v>
      </c>
      <c r="N98" s="96">
        <f t="shared" si="12"/>
        <v>0</v>
      </c>
      <c r="O98" s="70">
        <f t="shared" si="13"/>
        <v>0</v>
      </c>
      <c r="P98" s="157"/>
      <c r="Q98" s="166">
        <v>315</v>
      </c>
      <c r="R98" s="166">
        <f t="shared" si="14"/>
        <v>4725</v>
      </c>
      <c r="S98" s="166">
        <v>0</v>
      </c>
    </row>
    <row r="99" spans="1:19" s="33" customFormat="1" ht="30.75" customHeight="1">
      <c r="A99" s="34">
        <v>95</v>
      </c>
      <c r="B99" s="34" t="s">
        <v>199</v>
      </c>
      <c r="C99" s="8" t="s">
        <v>200</v>
      </c>
      <c r="D99" s="35" t="s">
        <v>20</v>
      </c>
      <c r="E99" s="36">
        <v>3200</v>
      </c>
      <c r="F99" s="51">
        <v>15</v>
      </c>
      <c r="G99" s="38">
        <f t="shared" si="15"/>
        <v>48000</v>
      </c>
      <c r="H99" s="40"/>
      <c r="I99" s="99">
        <f t="shared" si="9"/>
        <v>0</v>
      </c>
      <c r="J99" s="44">
        <f t="shared" si="10"/>
        <v>15</v>
      </c>
      <c r="K99" s="98">
        <f t="shared" si="11"/>
        <v>48000</v>
      </c>
      <c r="L99" s="97">
        <v>15</v>
      </c>
      <c r="M99" s="96">
        <f t="shared" si="16"/>
        <v>48000</v>
      </c>
      <c r="N99" s="96">
        <f t="shared" si="12"/>
        <v>0</v>
      </c>
      <c r="O99" s="70">
        <f t="shared" si="13"/>
        <v>0</v>
      </c>
      <c r="P99" s="157"/>
      <c r="Q99" s="166">
        <v>1120</v>
      </c>
      <c r="R99" s="166">
        <f t="shared" si="14"/>
        <v>16800</v>
      </c>
      <c r="S99" s="166">
        <f t="shared" si="17"/>
        <v>16800</v>
      </c>
    </row>
    <row r="100" spans="1:19" s="33" customFormat="1" ht="75">
      <c r="A100" s="34">
        <v>96</v>
      </c>
      <c r="B100" s="34" t="s">
        <v>201</v>
      </c>
      <c r="C100" s="8" t="s">
        <v>202</v>
      </c>
      <c r="D100" s="49" t="s">
        <v>20</v>
      </c>
      <c r="E100" s="50">
        <v>1315000</v>
      </c>
      <c r="F100" s="51">
        <v>1</v>
      </c>
      <c r="G100" s="38">
        <f t="shared" si="15"/>
        <v>1315000</v>
      </c>
      <c r="H100" s="40"/>
      <c r="I100" s="99">
        <f t="shared" si="9"/>
        <v>0</v>
      </c>
      <c r="J100" s="44">
        <f t="shared" si="10"/>
        <v>1</v>
      </c>
      <c r="K100" s="98">
        <f t="shared" si="11"/>
        <v>1315000</v>
      </c>
      <c r="L100" s="97">
        <v>1</v>
      </c>
      <c r="M100" s="96">
        <f t="shared" si="16"/>
        <v>1315000</v>
      </c>
      <c r="N100" s="96">
        <f t="shared" si="12"/>
        <v>0</v>
      </c>
      <c r="O100" s="70">
        <f t="shared" si="13"/>
        <v>0</v>
      </c>
      <c r="P100" s="157"/>
      <c r="Q100" s="166">
        <v>460250</v>
      </c>
      <c r="R100" s="166">
        <f t="shared" si="14"/>
        <v>460250</v>
      </c>
      <c r="S100" s="166">
        <f t="shared" si="17"/>
        <v>460250</v>
      </c>
    </row>
    <row r="101" spans="1:19" s="33" customFormat="1" ht="75">
      <c r="A101" s="34">
        <v>97</v>
      </c>
      <c r="B101" s="34" t="s">
        <v>203</v>
      </c>
      <c r="C101" s="8" t="s">
        <v>204</v>
      </c>
      <c r="D101" s="49" t="s">
        <v>20</v>
      </c>
      <c r="E101" s="50">
        <v>875000.00000000012</v>
      </c>
      <c r="F101" s="51">
        <v>1</v>
      </c>
      <c r="G101" s="38">
        <f t="shared" si="15"/>
        <v>875000.00000000012</v>
      </c>
      <c r="H101" s="40"/>
      <c r="I101" s="99">
        <f t="shared" si="9"/>
        <v>0</v>
      </c>
      <c r="J101" s="44">
        <f t="shared" si="10"/>
        <v>1</v>
      </c>
      <c r="K101" s="98">
        <f t="shared" si="11"/>
        <v>875000.00000000012</v>
      </c>
      <c r="L101" s="97">
        <v>1</v>
      </c>
      <c r="M101" s="96">
        <f t="shared" si="16"/>
        <v>875000.00000000012</v>
      </c>
      <c r="N101" s="96">
        <f t="shared" si="12"/>
        <v>0</v>
      </c>
      <c r="O101" s="70">
        <f t="shared" si="13"/>
        <v>0</v>
      </c>
      <c r="P101" s="157"/>
      <c r="Q101" s="166">
        <v>306250</v>
      </c>
      <c r="R101" s="166">
        <f t="shared" si="14"/>
        <v>306250</v>
      </c>
      <c r="S101" s="166">
        <f t="shared" si="17"/>
        <v>306250</v>
      </c>
    </row>
    <row r="102" spans="1:19" s="33" customFormat="1" ht="59.25" customHeight="1">
      <c r="A102" s="34">
        <v>98</v>
      </c>
      <c r="B102" s="34" t="s">
        <v>205</v>
      </c>
      <c r="C102" s="8" t="s">
        <v>206</v>
      </c>
      <c r="D102" s="49" t="s">
        <v>20</v>
      </c>
      <c r="E102" s="50">
        <v>370000</v>
      </c>
      <c r="F102" s="51">
        <v>2</v>
      </c>
      <c r="G102" s="38">
        <f t="shared" si="15"/>
        <v>740000</v>
      </c>
      <c r="H102" s="40"/>
      <c r="I102" s="99">
        <f t="shared" si="9"/>
        <v>0</v>
      </c>
      <c r="J102" s="44">
        <f t="shared" si="10"/>
        <v>2</v>
      </c>
      <c r="K102" s="98">
        <f t="shared" si="11"/>
        <v>740000</v>
      </c>
      <c r="L102" s="97">
        <v>2</v>
      </c>
      <c r="M102" s="96">
        <f t="shared" si="16"/>
        <v>740000</v>
      </c>
      <c r="N102" s="96">
        <f t="shared" si="12"/>
        <v>0</v>
      </c>
      <c r="O102" s="70">
        <f t="shared" si="13"/>
        <v>0</v>
      </c>
      <c r="P102" s="157"/>
      <c r="Q102" s="166">
        <v>129500</v>
      </c>
      <c r="R102" s="166">
        <f t="shared" si="14"/>
        <v>259000</v>
      </c>
      <c r="S102" s="166">
        <f t="shared" si="17"/>
        <v>259000</v>
      </c>
    </row>
    <row r="103" spans="1:19" s="33" customFormat="1" ht="95.25" customHeight="1">
      <c r="A103" s="34">
        <v>99</v>
      </c>
      <c r="B103" s="34" t="s">
        <v>207</v>
      </c>
      <c r="C103" s="8" t="s">
        <v>208</v>
      </c>
      <c r="D103" s="35" t="s">
        <v>20</v>
      </c>
      <c r="E103" s="36">
        <v>450000.00000000006</v>
      </c>
      <c r="F103" s="53">
        <v>1</v>
      </c>
      <c r="G103" s="38">
        <f t="shared" si="15"/>
        <v>450000.00000000006</v>
      </c>
      <c r="H103" s="40"/>
      <c r="I103" s="99">
        <f t="shared" si="9"/>
        <v>0</v>
      </c>
      <c r="J103" s="44">
        <f t="shared" si="10"/>
        <v>1</v>
      </c>
      <c r="K103" s="98">
        <f t="shared" si="11"/>
        <v>450000.00000000006</v>
      </c>
      <c r="L103" s="97">
        <v>1</v>
      </c>
      <c r="M103" s="96">
        <f t="shared" si="16"/>
        <v>450000.00000000006</v>
      </c>
      <c r="N103" s="96">
        <f t="shared" si="12"/>
        <v>0</v>
      </c>
      <c r="O103" s="70">
        <f t="shared" si="13"/>
        <v>0</v>
      </c>
      <c r="P103" s="157"/>
      <c r="Q103" s="166">
        <v>157500</v>
      </c>
      <c r="R103" s="166">
        <f t="shared" si="14"/>
        <v>157500</v>
      </c>
      <c r="S103" s="166">
        <f t="shared" si="17"/>
        <v>157500</v>
      </c>
    </row>
    <row r="104" spans="1:19" s="33" customFormat="1" ht="168" customHeight="1">
      <c r="A104" s="34">
        <v>100</v>
      </c>
      <c r="B104" s="34" t="s">
        <v>209</v>
      </c>
      <c r="C104" s="8" t="s">
        <v>210</v>
      </c>
      <c r="D104" s="35" t="s">
        <v>20</v>
      </c>
      <c r="E104" s="36">
        <v>4000000</v>
      </c>
      <c r="F104" s="37">
        <v>1</v>
      </c>
      <c r="G104" s="38">
        <f t="shared" si="15"/>
        <v>4000000</v>
      </c>
      <c r="H104" s="40"/>
      <c r="I104" s="99">
        <f t="shared" si="9"/>
        <v>0</v>
      </c>
      <c r="J104" s="44">
        <f t="shared" si="10"/>
        <v>1</v>
      </c>
      <c r="K104" s="98">
        <f t="shared" si="11"/>
        <v>4000000</v>
      </c>
      <c r="L104" s="97">
        <v>0</v>
      </c>
      <c r="M104" s="96">
        <f t="shared" si="16"/>
        <v>0</v>
      </c>
      <c r="N104" s="96">
        <f t="shared" si="12"/>
        <v>0</v>
      </c>
      <c r="O104" s="70">
        <f t="shared" si="13"/>
        <v>4000000</v>
      </c>
      <c r="P104" s="157"/>
      <c r="Q104" s="166">
        <v>1400000</v>
      </c>
      <c r="R104" s="166">
        <f t="shared" si="14"/>
        <v>1400000</v>
      </c>
      <c r="S104" s="166">
        <f t="shared" si="17"/>
        <v>0</v>
      </c>
    </row>
    <row r="105" spans="1:19" s="33" customFormat="1" ht="30">
      <c r="A105" s="34">
        <v>101</v>
      </c>
      <c r="B105" s="34" t="s">
        <v>211</v>
      </c>
      <c r="C105" s="8" t="s">
        <v>212</v>
      </c>
      <c r="D105" s="49" t="s">
        <v>121</v>
      </c>
      <c r="E105" s="50">
        <v>300</v>
      </c>
      <c r="F105" s="51">
        <v>200</v>
      </c>
      <c r="G105" s="38">
        <f t="shared" si="15"/>
        <v>60000</v>
      </c>
      <c r="H105" s="40"/>
      <c r="I105" s="99">
        <f t="shared" si="9"/>
        <v>0</v>
      </c>
      <c r="J105" s="44">
        <f t="shared" si="10"/>
        <v>200</v>
      </c>
      <c r="K105" s="98">
        <f t="shared" si="11"/>
        <v>60000</v>
      </c>
      <c r="L105" s="97">
        <v>200</v>
      </c>
      <c r="M105" s="96">
        <f t="shared" si="16"/>
        <v>60000</v>
      </c>
      <c r="N105" s="96">
        <f t="shared" si="12"/>
        <v>0</v>
      </c>
      <c r="O105" s="70">
        <f t="shared" si="13"/>
        <v>0</v>
      </c>
      <c r="P105" s="157"/>
      <c r="Q105" s="166">
        <v>105</v>
      </c>
      <c r="R105" s="166">
        <f t="shared" si="14"/>
        <v>21000</v>
      </c>
      <c r="S105" s="166">
        <f t="shared" si="17"/>
        <v>21000</v>
      </c>
    </row>
    <row r="106" spans="1:19" s="33" customFormat="1" ht="30">
      <c r="A106" s="34">
        <v>102</v>
      </c>
      <c r="B106" s="34" t="s">
        <v>213</v>
      </c>
      <c r="C106" s="8" t="s">
        <v>214</v>
      </c>
      <c r="D106" s="49" t="s">
        <v>121</v>
      </c>
      <c r="E106" s="50">
        <v>560</v>
      </c>
      <c r="F106" s="51">
        <v>200</v>
      </c>
      <c r="G106" s="38">
        <f t="shared" si="15"/>
        <v>112000</v>
      </c>
      <c r="H106" s="40"/>
      <c r="I106" s="99">
        <f t="shared" si="9"/>
        <v>0</v>
      </c>
      <c r="J106" s="44">
        <f t="shared" si="10"/>
        <v>200</v>
      </c>
      <c r="K106" s="98">
        <f t="shared" si="11"/>
        <v>112000</v>
      </c>
      <c r="L106" s="97">
        <v>200</v>
      </c>
      <c r="M106" s="96">
        <f t="shared" si="16"/>
        <v>112000</v>
      </c>
      <c r="N106" s="96">
        <f t="shared" si="12"/>
        <v>0</v>
      </c>
      <c r="O106" s="70">
        <f t="shared" si="13"/>
        <v>0</v>
      </c>
      <c r="P106" s="157"/>
      <c r="Q106" s="166">
        <v>196</v>
      </c>
      <c r="R106" s="166">
        <f t="shared" si="14"/>
        <v>39200</v>
      </c>
      <c r="S106" s="166">
        <f t="shared" si="17"/>
        <v>39200</v>
      </c>
    </row>
    <row r="107" spans="1:19" s="33" customFormat="1" ht="30">
      <c r="A107" s="34">
        <v>103</v>
      </c>
      <c r="B107" s="34" t="s">
        <v>215</v>
      </c>
      <c r="C107" s="8" t="s">
        <v>216</v>
      </c>
      <c r="D107" s="49" t="s">
        <v>121</v>
      </c>
      <c r="E107" s="50">
        <v>750</v>
      </c>
      <c r="F107" s="51">
        <v>75</v>
      </c>
      <c r="G107" s="38">
        <f t="shared" si="15"/>
        <v>56250</v>
      </c>
      <c r="H107" s="40"/>
      <c r="I107" s="99">
        <f t="shared" si="9"/>
        <v>0</v>
      </c>
      <c r="J107" s="44">
        <f t="shared" si="10"/>
        <v>75</v>
      </c>
      <c r="K107" s="98">
        <f t="shared" si="11"/>
        <v>56250</v>
      </c>
      <c r="L107" s="97">
        <v>75</v>
      </c>
      <c r="M107" s="96">
        <f t="shared" si="16"/>
        <v>56250</v>
      </c>
      <c r="N107" s="96">
        <f t="shared" si="12"/>
        <v>0</v>
      </c>
      <c r="O107" s="70">
        <f t="shared" si="13"/>
        <v>0</v>
      </c>
      <c r="P107" s="157"/>
      <c r="Q107" s="166">
        <v>262.5</v>
      </c>
      <c r="R107" s="166">
        <f t="shared" si="14"/>
        <v>19687.5</v>
      </c>
      <c r="S107" s="166">
        <f t="shared" si="17"/>
        <v>19687.5</v>
      </c>
    </row>
    <row r="108" spans="1:19" s="33" customFormat="1" ht="30">
      <c r="A108" s="34">
        <v>104</v>
      </c>
      <c r="B108" s="34" t="s">
        <v>217</v>
      </c>
      <c r="C108" s="8" t="s">
        <v>218</v>
      </c>
      <c r="D108" s="49" t="s">
        <v>121</v>
      </c>
      <c r="E108" s="50">
        <v>1050</v>
      </c>
      <c r="F108" s="51">
        <v>50</v>
      </c>
      <c r="G108" s="38">
        <f t="shared" si="15"/>
        <v>52500</v>
      </c>
      <c r="H108" s="40"/>
      <c r="I108" s="99">
        <f t="shared" si="9"/>
        <v>0</v>
      </c>
      <c r="J108" s="44">
        <f t="shared" si="10"/>
        <v>50</v>
      </c>
      <c r="K108" s="98">
        <f t="shared" si="11"/>
        <v>52500</v>
      </c>
      <c r="L108" s="97">
        <v>50</v>
      </c>
      <c r="M108" s="96">
        <f t="shared" si="16"/>
        <v>52500</v>
      </c>
      <c r="N108" s="96">
        <f t="shared" si="12"/>
        <v>0</v>
      </c>
      <c r="O108" s="70">
        <f t="shared" si="13"/>
        <v>0</v>
      </c>
      <c r="P108" s="157"/>
      <c r="Q108" s="166">
        <v>367.5</v>
      </c>
      <c r="R108" s="166">
        <f t="shared" si="14"/>
        <v>18375</v>
      </c>
      <c r="S108" s="166">
        <f t="shared" si="17"/>
        <v>18375</v>
      </c>
    </row>
    <row r="109" spans="1:19" s="33" customFormat="1" ht="30">
      <c r="A109" s="34">
        <v>105</v>
      </c>
      <c r="B109" s="34" t="s">
        <v>219</v>
      </c>
      <c r="C109" s="8" t="s">
        <v>220</v>
      </c>
      <c r="D109" s="49" t="s">
        <v>121</v>
      </c>
      <c r="E109" s="50">
        <v>1500</v>
      </c>
      <c r="F109" s="51">
        <v>50</v>
      </c>
      <c r="G109" s="38">
        <f t="shared" si="15"/>
        <v>75000</v>
      </c>
      <c r="H109" s="40"/>
      <c r="I109" s="99">
        <f t="shared" si="9"/>
        <v>0</v>
      </c>
      <c r="J109" s="44">
        <f t="shared" si="10"/>
        <v>50</v>
      </c>
      <c r="K109" s="98">
        <f t="shared" si="11"/>
        <v>75000</v>
      </c>
      <c r="L109" s="97">
        <v>50</v>
      </c>
      <c r="M109" s="96">
        <f t="shared" si="16"/>
        <v>75000</v>
      </c>
      <c r="N109" s="96">
        <f t="shared" si="12"/>
        <v>0</v>
      </c>
      <c r="O109" s="70">
        <f t="shared" si="13"/>
        <v>0</v>
      </c>
      <c r="P109" s="157"/>
      <c r="Q109" s="166">
        <v>525</v>
      </c>
      <c r="R109" s="166">
        <f t="shared" si="14"/>
        <v>26250</v>
      </c>
      <c r="S109" s="166">
        <f t="shared" si="17"/>
        <v>26250</v>
      </c>
    </row>
    <row r="110" spans="1:19" s="33" customFormat="1" ht="30">
      <c r="A110" s="34">
        <v>106</v>
      </c>
      <c r="B110" s="34" t="s">
        <v>221</v>
      </c>
      <c r="C110" s="8" t="s">
        <v>222</v>
      </c>
      <c r="D110" s="49" t="s">
        <v>121</v>
      </c>
      <c r="E110" s="50">
        <v>1900</v>
      </c>
      <c r="F110" s="51">
        <v>100</v>
      </c>
      <c r="G110" s="38">
        <f t="shared" si="15"/>
        <v>190000</v>
      </c>
      <c r="H110" s="40"/>
      <c r="I110" s="99">
        <f t="shared" si="9"/>
        <v>0</v>
      </c>
      <c r="J110" s="44">
        <f t="shared" si="10"/>
        <v>100</v>
      </c>
      <c r="K110" s="98">
        <f t="shared" si="11"/>
        <v>190000</v>
      </c>
      <c r="L110" s="97">
        <v>100</v>
      </c>
      <c r="M110" s="96">
        <f t="shared" si="16"/>
        <v>190000</v>
      </c>
      <c r="N110" s="96">
        <f t="shared" si="12"/>
        <v>0</v>
      </c>
      <c r="O110" s="70">
        <f t="shared" si="13"/>
        <v>0</v>
      </c>
      <c r="P110" s="157"/>
      <c r="Q110" s="166">
        <v>665</v>
      </c>
      <c r="R110" s="166">
        <f t="shared" si="14"/>
        <v>66500</v>
      </c>
      <c r="S110" s="166">
        <f t="shared" si="17"/>
        <v>66500</v>
      </c>
    </row>
    <row r="111" spans="1:19" s="33" customFormat="1" ht="30">
      <c r="A111" s="34">
        <v>107</v>
      </c>
      <c r="B111" s="34" t="s">
        <v>223</v>
      </c>
      <c r="C111" s="8" t="s">
        <v>224</v>
      </c>
      <c r="D111" s="49" t="s">
        <v>121</v>
      </c>
      <c r="E111" s="50">
        <v>2400</v>
      </c>
      <c r="F111" s="51">
        <v>500</v>
      </c>
      <c r="G111" s="38">
        <f t="shared" si="15"/>
        <v>1200000</v>
      </c>
      <c r="H111" s="40"/>
      <c r="I111" s="99">
        <f t="shared" si="9"/>
        <v>0</v>
      </c>
      <c r="J111" s="44">
        <f t="shared" si="10"/>
        <v>500</v>
      </c>
      <c r="K111" s="98">
        <f t="shared" si="11"/>
        <v>1200000</v>
      </c>
      <c r="L111" s="97">
        <v>500</v>
      </c>
      <c r="M111" s="96">
        <f t="shared" si="16"/>
        <v>1200000</v>
      </c>
      <c r="N111" s="96">
        <f t="shared" si="12"/>
        <v>0</v>
      </c>
      <c r="O111" s="70">
        <f t="shared" si="13"/>
        <v>0</v>
      </c>
      <c r="P111" s="157"/>
      <c r="Q111" s="166">
        <v>840</v>
      </c>
      <c r="R111" s="166">
        <f t="shared" si="14"/>
        <v>420000</v>
      </c>
      <c r="S111" s="166">
        <f t="shared" si="17"/>
        <v>420000</v>
      </c>
    </row>
    <row r="112" spans="1:19" s="33" customFormat="1">
      <c r="A112" s="34">
        <v>108</v>
      </c>
      <c r="B112" s="34" t="s">
        <v>225</v>
      </c>
      <c r="C112" s="8" t="s">
        <v>226</v>
      </c>
      <c r="D112" s="35" t="s">
        <v>20</v>
      </c>
      <c r="E112" s="36">
        <v>849.99999999999989</v>
      </c>
      <c r="F112" s="51">
        <v>8</v>
      </c>
      <c r="G112" s="38">
        <f t="shared" si="15"/>
        <v>6799.9999999999991</v>
      </c>
      <c r="H112" s="40"/>
      <c r="I112" s="99">
        <f t="shared" si="9"/>
        <v>0</v>
      </c>
      <c r="J112" s="44">
        <f t="shared" si="10"/>
        <v>8</v>
      </c>
      <c r="K112" s="98">
        <f t="shared" si="11"/>
        <v>6799.9999999999991</v>
      </c>
      <c r="L112" s="97">
        <v>8</v>
      </c>
      <c r="M112" s="96">
        <f t="shared" si="16"/>
        <v>6799.9999999999991</v>
      </c>
      <c r="N112" s="96">
        <f t="shared" si="12"/>
        <v>0</v>
      </c>
      <c r="O112" s="70">
        <f t="shared" si="13"/>
        <v>0</v>
      </c>
      <c r="P112" s="157"/>
      <c r="Q112" s="166">
        <v>297.5</v>
      </c>
      <c r="R112" s="166">
        <f t="shared" si="14"/>
        <v>2380</v>
      </c>
      <c r="S112" s="166">
        <f t="shared" si="17"/>
        <v>2380</v>
      </c>
    </row>
    <row r="113" spans="1:19" s="33" customFormat="1">
      <c r="A113" s="34">
        <v>109</v>
      </c>
      <c r="B113" s="34" t="s">
        <v>227</v>
      </c>
      <c r="C113" s="8" t="s">
        <v>228</v>
      </c>
      <c r="D113" s="35" t="s">
        <v>20</v>
      </c>
      <c r="E113" s="36">
        <v>1200</v>
      </c>
      <c r="F113" s="51">
        <v>8</v>
      </c>
      <c r="G113" s="38">
        <f t="shared" si="15"/>
        <v>9600</v>
      </c>
      <c r="H113" s="40"/>
      <c r="I113" s="99">
        <f t="shared" si="9"/>
        <v>0</v>
      </c>
      <c r="J113" s="44">
        <f t="shared" si="10"/>
        <v>8</v>
      </c>
      <c r="K113" s="98">
        <f t="shared" si="11"/>
        <v>9600</v>
      </c>
      <c r="L113" s="97">
        <v>8</v>
      </c>
      <c r="M113" s="96">
        <f t="shared" si="16"/>
        <v>9600</v>
      </c>
      <c r="N113" s="96">
        <f t="shared" si="12"/>
        <v>0</v>
      </c>
      <c r="O113" s="70">
        <f t="shared" si="13"/>
        <v>0</v>
      </c>
      <c r="P113" s="157"/>
      <c r="Q113" s="166">
        <v>420</v>
      </c>
      <c r="R113" s="166">
        <f t="shared" si="14"/>
        <v>3360</v>
      </c>
      <c r="S113" s="166">
        <f t="shared" si="17"/>
        <v>3360</v>
      </c>
    </row>
    <row r="114" spans="1:19" s="33" customFormat="1">
      <c r="A114" s="34">
        <v>110</v>
      </c>
      <c r="B114" s="34" t="s">
        <v>229</v>
      </c>
      <c r="C114" s="8" t="s">
        <v>230</v>
      </c>
      <c r="D114" s="35" t="s">
        <v>20</v>
      </c>
      <c r="E114" s="36">
        <v>1500</v>
      </c>
      <c r="F114" s="51">
        <v>8</v>
      </c>
      <c r="G114" s="38">
        <f t="shared" si="15"/>
        <v>12000</v>
      </c>
      <c r="H114" s="40"/>
      <c r="I114" s="99">
        <f t="shared" si="9"/>
        <v>0</v>
      </c>
      <c r="J114" s="44">
        <f t="shared" si="10"/>
        <v>8</v>
      </c>
      <c r="K114" s="98">
        <f t="shared" si="11"/>
        <v>12000</v>
      </c>
      <c r="L114" s="97">
        <v>8</v>
      </c>
      <c r="M114" s="96">
        <f t="shared" si="16"/>
        <v>12000</v>
      </c>
      <c r="N114" s="96">
        <f t="shared" si="12"/>
        <v>0</v>
      </c>
      <c r="O114" s="70">
        <f t="shared" si="13"/>
        <v>0</v>
      </c>
      <c r="P114" s="157"/>
      <c r="Q114" s="166">
        <v>525</v>
      </c>
      <c r="R114" s="166">
        <f t="shared" si="14"/>
        <v>4200</v>
      </c>
      <c r="S114" s="166">
        <f t="shared" si="17"/>
        <v>4200</v>
      </c>
    </row>
    <row r="115" spans="1:19" s="33" customFormat="1">
      <c r="A115" s="34">
        <v>111</v>
      </c>
      <c r="B115" s="34" t="s">
        <v>231</v>
      </c>
      <c r="C115" s="8" t="s">
        <v>232</v>
      </c>
      <c r="D115" s="35" t="s">
        <v>20</v>
      </c>
      <c r="E115" s="36">
        <v>1900</v>
      </c>
      <c r="F115" s="51">
        <v>4</v>
      </c>
      <c r="G115" s="38">
        <f t="shared" si="15"/>
        <v>7600</v>
      </c>
      <c r="H115" s="40"/>
      <c r="I115" s="99">
        <f t="shared" si="9"/>
        <v>0</v>
      </c>
      <c r="J115" s="44">
        <f t="shared" si="10"/>
        <v>4</v>
      </c>
      <c r="K115" s="98">
        <f t="shared" si="11"/>
        <v>7600</v>
      </c>
      <c r="L115" s="97">
        <v>4</v>
      </c>
      <c r="M115" s="96">
        <f t="shared" si="16"/>
        <v>7600</v>
      </c>
      <c r="N115" s="96">
        <f t="shared" si="12"/>
        <v>0</v>
      </c>
      <c r="O115" s="70">
        <f t="shared" si="13"/>
        <v>0</v>
      </c>
      <c r="P115" s="157"/>
      <c r="Q115" s="166">
        <v>665</v>
      </c>
      <c r="R115" s="166">
        <f t="shared" si="14"/>
        <v>2660</v>
      </c>
      <c r="S115" s="166">
        <f t="shared" si="17"/>
        <v>2660</v>
      </c>
    </row>
    <row r="116" spans="1:19" s="33" customFormat="1">
      <c r="A116" s="34">
        <v>112</v>
      </c>
      <c r="B116" s="34" t="s">
        <v>233</v>
      </c>
      <c r="C116" s="8" t="s">
        <v>234</v>
      </c>
      <c r="D116" s="35" t="s">
        <v>20</v>
      </c>
      <c r="E116" s="36">
        <v>2500</v>
      </c>
      <c r="F116" s="51">
        <v>4</v>
      </c>
      <c r="G116" s="38">
        <f t="shared" si="15"/>
        <v>10000</v>
      </c>
      <c r="H116" s="40"/>
      <c r="I116" s="99">
        <f t="shared" si="9"/>
        <v>0</v>
      </c>
      <c r="J116" s="44">
        <f t="shared" si="10"/>
        <v>4</v>
      </c>
      <c r="K116" s="98">
        <f t="shared" si="11"/>
        <v>10000</v>
      </c>
      <c r="L116" s="97">
        <v>4</v>
      </c>
      <c r="M116" s="96">
        <f t="shared" si="16"/>
        <v>10000</v>
      </c>
      <c r="N116" s="96">
        <f t="shared" si="12"/>
        <v>0</v>
      </c>
      <c r="O116" s="70">
        <f t="shared" si="13"/>
        <v>0</v>
      </c>
      <c r="P116" s="157"/>
      <c r="Q116" s="166">
        <v>875</v>
      </c>
      <c r="R116" s="166">
        <f t="shared" si="14"/>
        <v>3500</v>
      </c>
      <c r="S116" s="166">
        <f t="shared" si="17"/>
        <v>3500</v>
      </c>
    </row>
    <row r="117" spans="1:19" s="33" customFormat="1">
      <c r="A117" s="34">
        <v>113</v>
      </c>
      <c r="B117" s="34" t="s">
        <v>235</v>
      </c>
      <c r="C117" s="8" t="s">
        <v>236</v>
      </c>
      <c r="D117" s="35" t="s">
        <v>20</v>
      </c>
      <c r="E117" s="36">
        <v>3500</v>
      </c>
      <c r="F117" s="51">
        <v>4</v>
      </c>
      <c r="G117" s="38">
        <f t="shared" si="15"/>
        <v>14000</v>
      </c>
      <c r="H117" s="40"/>
      <c r="I117" s="99">
        <f t="shared" si="9"/>
        <v>0</v>
      </c>
      <c r="J117" s="44">
        <f t="shared" si="10"/>
        <v>4</v>
      </c>
      <c r="K117" s="98">
        <f t="shared" si="11"/>
        <v>14000</v>
      </c>
      <c r="L117" s="97">
        <v>4</v>
      </c>
      <c r="M117" s="96">
        <f t="shared" si="16"/>
        <v>14000</v>
      </c>
      <c r="N117" s="96">
        <f t="shared" si="12"/>
        <v>0</v>
      </c>
      <c r="O117" s="70">
        <f t="shared" si="13"/>
        <v>0</v>
      </c>
      <c r="P117" s="157"/>
      <c r="Q117" s="166">
        <v>1225</v>
      </c>
      <c r="R117" s="166">
        <f t="shared" si="14"/>
        <v>4900</v>
      </c>
      <c r="S117" s="166">
        <f t="shared" si="17"/>
        <v>4900</v>
      </c>
    </row>
    <row r="118" spans="1:19" s="33" customFormat="1">
      <c r="A118" s="34">
        <v>114</v>
      </c>
      <c r="B118" s="34" t="s">
        <v>237</v>
      </c>
      <c r="C118" s="8" t="s">
        <v>238</v>
      </c>
      <c r="D118" s="35" t="s">
        <v>20</v>
      </c>
      <c r="E118" s="36">
        <v>4000</v>
      </c>
      <c r="F118" s="51">
        <v>12</v>
      </c>
      <c r="G118" s="38">
        <f t="shared" si="15"/>
        <v>48000</v>
      </c>
      <c r="H118" s="40"/>
      <c r="I118" s="99">
        <f t="shared" si="9"/>
        <v>0</v>
      </c>
      <c r="J118" s="44">
        <f t="shared" si="10"/>
        <v>12</v>
      </c>
      <c r="K118" s="98">
        <f t="shared" si="11"/>
        <v>48000</v>
      </c>
      <c r="L118" s="97">
        <v>12</v>
      </c>
      <c r="M118" s="96">
        <f t="shared" si="16"/>
        <v>48000</v>
      </c>
      <c r="N118" s="96">
        <f t="shared" si="12"/>
        <v>0</v>
      </c>
      <c r="O118" s="70">
        <f t="shared" si="13"/>
        <v>0</v>
      </c>
      <c r="P118" s="157"/>
      <c r="Q118" s="166">
        <v>1400</v>
      </c>
      <c r="R118" s="166">
        <f t="shared" si="14"/>
        <v>16800</v>
      </c>
      <c r="S118" s="166">
        <f t="shared" si="17"/>
        <v>16800</v>
      </c>
    </row>
    <row r="119" spans="1:19" s="33" customFormat="1" ht="30">
      <c r="A119" s="34">
        <v>115</v>
      </c>
      <c r="B119" s="34" t="s">
        <v>239</v>
      </c>
      <c r="C119" s="8" t="s">
        <v>240</v>
      </c>
      <c r="D119" s="49" t="s">
        <v>121</v>
      </c>
      <c r="E119" s="50">
        <v>1100</v>
      </c>
      <c r="F119" s="51">
        <v>100</v>
      </c>
      <c r="G119" s="38">
        <f t="shared" si="15"/>
        <v>110000</v>
      </c>
      <c r="H119" s="40"/>
      <c r="I119" s="99">
        <f t="shared" si="9"/>
        <v>0</v>
      </c>
      <c r="J119" s="44">
        <f t="shared" si="10"/>
        <v>100</v>
      </c>
      <c r="K119" s="98">
        <f t="shared" si="11"/>
        <v>110000</v>
      </c>
      <c r="L119" s="97">
        <v>100</v>
      </c>
      <c r="M119" s="96">
        <f t="shared" si="16"/>
        <v>110000</v>
      </c>
      <c r="N119" s="96">
        <f t="shared" si="12"/>
        <v>0</v>
      </c>
      <c r="O119" s="70">
        <f t="shared" si="13"/>
        <v>0</v>
      </c>
      <c r="P119" s="157"/>
      <c r="Q119" s="166">
        <v>385</v>
      </c>
      <c r="R119" s="166">
        <f t="shared" si="14"/>
        <v>38500</v>
      </c>
      <c r="S119" s="166">
        <v>0</v>
      </c>
    </row>
    <row r="120" spans="1:19" s="33" customFormat="1" ht="30">
      <c r="A120" s="34">
        <v>116</v>
      </c>
      <c r="B120" s="34" t="s">
        <v>241</v>
      </c>
      <c r="C120" s="8" t="s">
        <v>242</v>
      </c>
      <c r="D120" s="49" t="s">
        <v>121</v>
      </c>
      <c r="E120" s="50">
        <v>1150</v>
      </c>
      <c r="F120" s="51">
        <v>100</v>
      </c>
      <c r="G120" s="38">
        <f t="shared" si="15"/>
        <v>115000</v>
      </c>
      <c r="H120" s="40"/>
      <c r="I120" s="99">
        <f t="shared" si="9"/>
        <v>0</v>
      </c>
      <c r="J120" s="44">
        <f t="shared" si="10"/>
        <v>100</v>
      </c>
      <c r="K120" s="98">
        <f t="shared" si="11"/>
        <v>115000</v>
      </c>
      <c r="L120" s="97">
        <v>100</v>
      </c>
      <c r="M120" s="96">
        <f t="shared" si="16"/>
        <v>115000</v>
      </c>
      <c r="N120" s="96">
        <f t="shared" si="12"/>
        <v>0</v>
      </c>
      <c r="O120" s="70">
        <f t="shared" si="13"/>
        <v>0</v>
      </c>
      <c r="P120" s="157"/>
      <c r="Q120" s="166">
        <v>402.5</v>
      </c>
      <c r="R120" s="166">
        <f t="shared" si="14"/>
        <v>40250</v>
      </c>
      <c r="S120" s="166">
        <v>0</v>
      </c>
    </row>
    <row r="121" spans="1:19" s="33" customFormat="1" ht="30">
      <c r="A121" s="34">
        <v>117</v>
      </c>
      <c r="B121" s="34" t="s">
        <v>243</v>
      </c>
      <c r="C121" s="8" t="s">
        <v>244</v>
      </c>
      <c r="D121" s="49" t="s">
        <v>121</v>
      </c>
      <c r="E121" s="50">
        <v>125</v>
      </c>
      <c r="F121" s="51">
        <v>200</v>
      </c>
      <c r="G121" s="38">
        <f t="shared" si="15"/>
        <v>25000</v>
      </c>
      <c r="H121" s="40"/>
      <c r="I121" s="99">
        <f t="shared" si="9"/>
        <v>0</v>
      </c>
      <c r="J121" s="44">
        <f t="shared" si="10"/>
        <v>200</v>
      </c>
      <c r="K121" s="98">
        <f t="shared" si="11"/>
        <v>25000</v>
      </c>
      <c r="L121" s="97">
        <v>200</v>
      </c>
      <c r="M121" s="96">
        <f t="shared" si="16"/>
        <v>25000</v>
      </c>
      <c r="N121" s="96">
        <f t="shared" si="12"/>
        <v>0</v>
      </c>
      <c r="O121" s="70">
        <f t="shared" si="13"/>
        <v>0</v>
      </c>
      <c r="P121" s="157"/>
      <c r="Q121" s="166">
        <v>43.75</v>
      </c>
      <c r="R121" s="166">
        <f t="shared" si="14"/>
        <v>8750</v>
      </c>
      <c r="S121" s="166">
        <v>0</v>
      </c>
    </row>
    <row r="122" spans="1:19" s="33" customFormat="1" ht="30">
      <c r="A122" s="34">
        <v>118</v>
      </c>
      <c r="B122" s="34" t="s">
        <v>245</v>
      </c>
      <c r="C122" s="8" t="s">
        <v>246</v>
      </c>
      <c r="D122" s="49" t="s">
        <v>121</v>
      </c>
      <c r="E122" s="50">
        <v>270</v>
      </c>
      <c r="F122" s="51">
        <v>700</v>
      </c>
      <c r="G122" s="38">
        <f t="shared" si="15"/>
        <v>189000</v>
      </c>
      <c r="H122" s="40"/>
      <c r="I122" s="99">
        <f t="shared" si="9"/>
        <v>0</v>
      </c>
      <c r="J122" s="44">
        <f t="shared" si="10"/>
        <v>700</v>
      </c>
      <c r="K122" s="98">
        <f t="shared" si="11"/>
        <v>189000</v>
      </c>
      <c r="L122" s="97">
        <v>700</v>
      </c>
      <c r="M122" s="96">
        <f t="shared" si="16"/>
        <v>189000</v>
      </c>
      <c r="N122" s="96">
        <f t="shared" si="12"/>
        <v>0</v>
      </c>
      <c r="O122" s="70">
        <f t="shared" si="13"/>
        <v>0</v>
      </c>
      <c r="P122" s="157"/>
      <c r="Q122" s="166">
        <v>94.5</v>
      </c>
      <c r="R122" s="166">
        <f t="shared" si="14"/>
        <v>66150</v>
      </c>
      <c r="S122" s="166">
        <v>0</v>
      </c>
    </row>
    <row r="123" spans="1:19" s="33" customFormat="1" ht="45">
      <c r="A123" s="34">
        <v>119</v>
      </c>
      <c r="B123" s="34" t="s">
        <v>247</v>
      </c>
      <c r="C123" s="8" t="s">
        <v>248</v>
      </c>
      <c r="D123" s="49" t="s">
        <v>121</v>
      </c>
      <c r="E123" s="50">
        <v>1295</v>
      </c>
      <c r="F123" s="51">
        <v>200</v>
      </c>
      <c r="G123" s="38">
        <f t="shared" si="15"/>
        <v>259000</v>
      </c>
      <c r="H123" s="40"/>
      <c r="I123" s="99">
        <f t="shared" si="9"/>
        <v>0</v>
      </c>
      <c r="J123" s="44">
        <f t="shared" si="10"/>
        <v>200</v>
      </c>
      <c r="K123" s="98">
        <f t="shared" si="11"/>
        <v>259000</v>
      </c>
      <c r="L123" s="97">
        <v>200</v>
      </c>
      <c r="M123" s="96">
        <f t="shared" si="16"/>
        <v>259000</v>
      </c>
      <c r="N123" s="96">
        <f t="shared" si="12"/>
        <v>0</v>
      </c>
      <c r="O123" s="70">
        <f t="shared" si="13"/>
        <v>0</v>
      </c>
      <c r="P123" s="157"/>
      <c r="Q123" s="166">
        <v>453.25</v>
      </c>
      <c r="R123" s="166">
        <f t="shared" si="14"/>
        <v>90650</v>
      </c>
      <c r="S123" s="166">
        <f t="shared" si="17"/>
        <v>90650</v>
      </c>
    </row>
    <row r="124" spans="1:19" s="33" customFormat="1" ht="45">
      <c r="A124" s="34">
        <v>120</v>
      </c>
      <c r="B124" s="34" t="s">
        <v>249</v>
      </c>
      <c r="C124" s="8" t="s">
        <v>250</v>
      </c>
      <c r="D124" s="49" t="s">
        <v>121</v>
      </c>
      <c r="E124" s="50">
        <v>4500</v>
      </c>
      <c r="F124" s="51">
        <v>100</v>
      </c>
      <c r="G124" s="38">
        <f t="shared" si="15"/>
        <v>450000</v>
      </c>
      <c r="H124" s="40"/>
      <c r="I124" s="99">
        <f t="shared" si="9"/>
        <v>0</v>
      </c>
      <c r="J124" s="44">
        <f t="shared" si="10"/>
        <v>100</v>
      </c>
      <c r="K124" s="98">
        <f t="shared" si="11"/>
        <v>450000</v>
      </c>
      <c r="L124" s="97">
        <v>100</v>
      </c>
      <c r="M124" s="96">
        <f t="shared" si="16"/>
        <v>450000</v>
      </c>
      <c r="N124" s="96">
        <f t="shared" si="12"/>
        <v>0</v>
      </c>
      <c r="O124" s="70">
        <f t="shared" si="13"/>
        <v>0</v>
      </c>
      <c r="P124" s="157"/>
      <c r="Q124" s="166">
        <v>1575</v>
      </c>
      <c r="R124" s="166">
        <f t="shared" si="14"/>
        <v>157500</v>
      </c>
      <c r="S124" s="166">
        <f t="shared" si="17"/>
        <v>157500</v>
      </c>
    </row>
    <row r="125" spans="1:19" s="33" customFormat="1" ht="30">
      <c r="A125" s="34">
        <v>121</v>
      </c>
      <c r="B125" s="34" t="s">
        <v>251</v>
      </c>
      <c r="C125" s="8" t="s">
        <v>252</v>
      </c>
      <c r="D125" s="35" t="s">
        <v>20</v>
      </c>
      <c r="E125" s="36">
        <v>400000</v>
      </c>
      <c r="F125" s="51">
        <v>7</v>
      </c>
      <c r="G125" s="38">
        <f t="shared" si="15"/>
        <v>2800000</v>
      </c>
      <c r="H125" s="40">
        <v>2</v>
      </c>
      <c r="I125" s="99">
        <f t="shared" si="9"/>
        <v>800000</v>
      </c>
      <c r="J125" s="44">
        <f t="shared" si="10"/>
        <v>9</v>
      </c>
      <c r="K125" s="98">
        <f t="shared" si="11"/>
        <v>3600000</v>
      </c>
      <c r="L125" s="97">
        <v>9</v>
      </c>
      <c r="M125" s="96">
        <f t="shared" si="16"/>
        <v>3600000</v>
      </c>
      <c r="N125" s="96">
        <f t="shared" si="12"/>
        <v>0</v>
      </c>
      <c r="O125" s="70">
        <f t="shared" si="13"/>
        <v>0</v>
      </c>
      <c r="P125" s="157"/>
      <c r="Q125" s="166">
        <v>140000</v>
      </c>
      <c r="R125" s="166">
        <f t="shared" si="14"/>
        <v>980000</v>
      </c>
      <c r="S125" s="166">
        <f t="shared" si="17"/>
        <v>1260000</v>
      </c>
    </row>
    <row r="126" spans="1:19" s="33" customFormat="1">
      <c r="A126" s="34">
        <v>122</v>
      </c>
      <c r="B126" s="34" t="s">
        <v>253</v>
      </c>
      <c r="C126" s="8" t="s">
        <v>254</v>
      </c>
      <c r="D126" s="35" t="s">
        <v>20</v>
      </c>
      <c r="E126" s="36">
        <v>25000</v>
      </c>
      <c r="F126" s="51">
        <v>182</v>
      </c>
      <c r="G126" s="38">
        <f t="shared" si="15"/>
        <v>4550000</v>
      </c>
      <c r="H126" s="40">
        <v>52</v>
      </c>
      <c r="I126" s="99">
        <f t="shared" si="9"/>
        <v>1300000</v>
      </c>
      <c r="J126" s="44">
        <f t="shared" si="10"/>
        <v>234</v>
      </c>
      <c r="K126" s="98">
        <f t="shared" si="11"/>
        <v>5850000</v>
      </c>
      <c r="L126" s="175">
        <v>288</v>
      </c>
      <c r="M126" s="96">
        <f t="shared" si="16"/>
        <v>7200000</v>
      </c>
      <c r="N126" s="96">
        <f t="shared" si="12"/>
        <v>1350000</v>
      </c>
      <c r="O126" s="70">
        <f t="shared" si="13"/>
        <v>0</v>
      </c>
      <c r="P126" s="157"/>
      <c r="Q126" s="166">
        <v>8750</v>
      </c>
      <c r="R126" s="166">
        <f t="shared" si="14"/>
        <v>1592500</v>
      </c>
      <c r="S126" s="166">
        <f t="shared" si="17"/>
        <v>2520000</v>
      </c>
    </row>
    <row r="127" spans="1:19" s="33" customFormat="1" ht="30">
      <c r="A127" s="34">
        <v>123</v>
      </c>
      <c r="B127" s="34" t="s">
        <v>255</v>
      </c>
      <c r="C127" s="8" t="s">
        <v>256</v>
      </c>
      <c r="D127" s="35" t="s">
        <v>20</v>
      </c>
      <c r="E127" s="36">
        <v>30000</v>
      </c>
      <c r="F127" s="51">
        <v>7</v>
      </c>
      <c r="G127" s="38">
        <f t="shared" si="15"/>
        <v>210000</v>
      </c>
      <c r="H127" s="40">
        <v>2</v>
      </c>
      <c r="I127" s="99">
        <f t="shared" si="9"/>
        <v>60000</v>
      </c>
      <c r="J127" s="44">
        <f t="shared" si="10"/>
        <v>9</v>
      </c>
      <c r="K127" s="98">
        <f t="shared" si="11"/>
        <v>270000</v>
      </c>
      <c r="L127" s="97">
        <v>12</v>
      </c>
      <c r="M127" s="96">
        <f t="shared" si="16"/>
        <v>360000</v>
      </c>
      <c r="N127" s="96">
        <f t="shared" si="12"/>
        <v>90000</v>
      </c>
      <c r="O127" s="70">
        <f t="shared" si="13"/>
        <v>0</v>
      </c>
      <c r="P127" s="157"/>
      <c r="Q127" s="166">
        <v>10500</v>
      </c>
      <c r="R127" s="166">
        <f t="shared" si="14"/>
        <v>73500</v>
      </c>
      <c r="S127" s="166">
        <f t="shared" si="17"/>
        <v>126000</v>
      </c>
    </row>
    <row r="128" spans="1:19" s="33" customFormat="1" ht="60">
      <c r="A128" s="34">
        <v>124</v>
      </c>
      <c r="B128" s="34" t="s">
        <v>257</v>
      </c>
      <c r="C128" s="8" t="s">
        <v>258</v>
      </c>
      <c r="D128" s="35" t="s">
        <v>20</v>
      </c>
      <c r="E128" s="36">
        <v>16000</v>
      </c>
      <c r="F128" s="51">
        <v>7</v>
      </c>
      <c r="G128" s="38">
        <f t="shared" si="15"/>
        <v>112000</v>
      </c>
      <c r="H128" s="40"/>
      <c r="I128" s="99">
        <f t="shared" si="9"/>
        <v>0</v>
      </c>
      <c r="J128" s="44">
        <f t="shared" si="10"/>
        <v>7</v>
      </c>
      <c r="K128" s="98">
        <f t="shared" si="11"/>
        <v>112000</v>
      </c>
      <c r="L128" s="97">
        <v>11</v>
      </c>
      <c r="M128" s="96">
        <f t="shared" si="16"/>
        <v>176000</v>
      </c>
      <c r="N128" s="96">
        <f t="shared" si="12"/>
        <v>64000</v>
      </c>
      <c r="O128" s="70">
        <f t="shared" si="13"/>
        <v>0</v>
      </c>
      <c r="P128" s="157"/>
      <c r="Q128" s="166">
        <v>5600</v>
      </c>
      <c r="R128" s="166">
        <f t="shared" si="14"/>
        <v>39200</v>
      </c>
      <c r="S128" s="166">
        <f t="shared" si="17"/>
        <v>61600</v>
      </c>
    </row>
    <row r="129" spans="1:19" s="33" customFormat="1" ht="60">
      <c r="A129" s="34">
        <v>125</v>
      </c>
      <c r="B129" s="34" t="s">
        <v>259</v>
      </c>
      <c r="C129" s="8" t="s">
        <v>260</v>
      </c>
      <c r="D129" s="35" t="s">
        <v>20</v>
      </c>
      <c r="E129" s="36">
        <v>10494999.999999998</v>
      </c>
      <c r="F129" s="51">
        <v>1</v>
      </c>
      <c r="G129" s="38">
        <f t="shared" si="15"/>
        <v>10494999.999999998</v>
      </c>
      <c r="H129" s="40"/>
      <c r="I129" s="99">
        <f t="shared" si="9"/>
        <v>0</v>
      </c>
      <c r="J129" s="44">
        <f t="shared" si="10"/>
        <v>1</v>
      </c>
      <c r="K129" s="98">
        <f t="shared" si="11"/>
        <v>10494999.999999998</v>
      </c>
      <c r="L129" s="97">
        <v>1</v>
      </c>
      <c r="M129" s="96">
        <f t="shared" si="16"/>
        <v>10494999.999999998</v>
      </c>
      <c r="N129" s="96">
        <f t="shared" si="12"/>
        <v>0</v>
      </c>
      <c r="O129" s="70">
        <f t="shared" si="13"/>
        <v>0</v>
      </c>
      <c r="P129" s="157"/>
      <c r="Q129" s="166">
        <v>3673250</v>
      </c>
      <c r="R129" s="166">
        <f t="shared" si="14"/>
        <v>3673250</v>
      </c>
      <c r="S129" s="166">
        <f t="shared" si="17"/>
        <v>3673250</v>
      </c>
    </row>
    <row r="130" spans="1:19" s="33" customFormat="1" ht="30">
      <c r="A130" s="34">
        <v>126</v>
      </c>
      <c r="B130" s="34" t="s">
        <v>261</v>
      </c>
      <c r="C130" s="8" t="s">
        <v>262</v>
      </c>
      <c r="D130" s="35" t="s">
        <v>20</v>
      </c>
      <c r="E130" s="36">
        <v>150000</v>
      </c>
      <c r="F130" s="51">
        <v>6</v>
      </c>
      <c r="G130" s="38">
        <f t="shared" si="15"/>
        <v>900000</v>
      </c>
      <c r="H130" s="40"/>
      <c r="I130" s="99">
        <f t="shared" si="9"/>
        <v>0</v>
      </c>
      <c r="J130" s="44">
        <f t="shared" si="10"/>
        <v>6</v>
      </c>
      <c r="K130" s="98">
        <f t="shared" si="11"/>
        <v>900000</v>
      </c>
      <c r="L130" s="97">
        <v>7</v>
      </c>
      <c r="M130" s="96">
        <f t="shared" si="16"/>
        <v>1050000</v>
      </c>
      <c r="N130" s="96">
        <f t="shared" si="12"/>
        <v>150000</v>
      </c>
      <c r="O130" s="70">
        <f t="shared" si="13"/>
        <v>0</v>
      </c>
      <c r="P130" s="157"/>
      <c r="Q130" s="166">
        <v>52500</v>
      </c>
      <c r="R130" s="166">
        <f t="shared" si="14"/>
        <v>315000</v>
      </c>
      <c r="S130" s="166">
        <f t="shared" si="17"/>
        <v>367500</v>
      </c>
    </row>
    <row r="131" spans="1:19" s="33" customFormat="1" ht="30">
      <c r="A131" s="34">
        <v>127</v>
      </c>
      <c r="B131" s="34" t="s">
        <v>263</v>
      </c>
      <c r="C131" s="8" t="s">
        <v>264</v>
      </c>
      <c r="D131" s="35" t="s">
        <v>20</v>
      </c>
      <c r="E131" s="36">
        <v>210000</v>
      </c>
      <c r="F131" s="51">
        <v>2</v>
      </c>
      <c r="G131" s="38">
        <f t="shared" si="15"/>
        <v>420000</v>
      </c>
      <c r="H131" s="40"/>
      <c r="I131" s="99">
        <f t="shared" si="9"/>
        <v>0</v>
      </c>
      <c r="J131" s="44">
        <f t="shared" si="10"/>
        <v>2</v>
      </c>
      <c r="K131" s="98">
        <f t="shared" si="11"/>
        <v>420000</v>
      </c>
      <c r="L131" s="97">
        <v>6</v>
      </c>
      <c r="M131" s="96">
        <f t="shared" si="16"/>
        <v>1260000</v>
      </c>
      <c r="N131" s="96">
        <f t="shared" si="12"/>
        <v>840000</v>
      </c>
      <c r="O131" s="70">
        <f t="shared" si="13"/>
        <v>0</v>
      </c>
      <c r="P131" s="157"/>
      <c r="Q131" s="166">
        <v>73500</v>
      </c>
      <c r="R131" s="166">
        <f t="shared" si="14"/>
        <v>147000</v>
      </c>
      <c r="S131" s="166">
        <f t="shared" si="17"/>
        <v>441000</v>
      </c>
    </row>
    <row r="132" spans="1:19" s="33" customFormat="1">
      <c r="A132" s="34">
        <v>128</v>
      </c>
      <c r="B132" s="34" t="s">
        <v>265</v>
      </c>
      <c r="C132" s="8" t="s">
        <v>266</v>
      </c>
      <c r="D132" s="35" t="s">
        <v>20</v>
      </c>
      <c r="E132" s="36">
        <v>7000</v>
      </c>
      <c r="F132" s="51">
        <v>6</v>
      </c>
      <c r="G132" s="38">
        <f t="shared" si="15"/>
        <v>42000</v>
      </c>
      <c r="H132" s="40"/>
      <c r="I132" s="99">
        <f t="shared" si="9"/>
        <v>0</v>
      </c>
      <c r="J132" s="44">
        <f t="shared" si="10"/>
        <v>6</v>
      </c>
      <c r="K132" s="98">
        <f t="shared" si="11"/>
        <v>42000</v>
      </c>
      <c r="L132" s="97">
        <v>7</v>
      </c>
      <c r="M132" s="96">
        <f t="shared" si="16"/>
        <v>49000</v>
      </c>
      <c r="N132" s="96">
        <f t="shared" si="12"/>
        <v>7000</v>
      </c>
      <c r="O132" s="70">
        <f t="shared" si="13"/>
        <v>0</v>
      </c>
      <c r="P132" s="157"/>
      <c r="Q132" s="166">
        <v>2450</v>
      </c>
      <c r="R132" s="166">
        <f t="shared" si="14"/>
        <v>14700</v>
      </c>
      <c r="S132" s="166">
        <f t="shared" si="17"/>
        <v>17150</v>
      </c>
    </row>
    <row r="133" spans="1:19" s="33" customFormat="1" ht="27.6" customHeight="1">
      <c r="A133" s="34">
        <v>129</v>
      </c>
      <c r="B133" s="34" t="s">
        <v>267</v>
      </c>
      <c r="C133" s="8" t="s">
        <v>268</v>
      </c>
      <c r="D133" s="35" t="s">
        <v>20</v>
      </c>
      <c r="E133" s="36">
        <v>8500</v>
      </c>
      <c r="F133" s="51">
        <v>2</v>
      </c>
      <c r="G133" s="38">
        <f t="shared" si="15"/>
        <v>17000</v>
      </c>
      <c r="H133" s="40"/>
      <c r="I133" s="99">
        <f t="shared" ref="I133:I196" si="18">H133*E133</f>
        <v>0</v>
      </c>
      <c r="J133" s="44">
        <f t="shared" ref="J133:J196" si="19">F133+H133</f>
        <v>2</v>
      </c>
      <c r="K133" s="98">
        <f t="shared" ref="K133:K196" si="20">J133*E133</f>
        <v>17000</v>
      </c>
      <c r="L133" s="97">
        <v>6</v>
      </c>
      <c r="M133" s="96">
        <f t="shared" si="16"/>
        <v>51000</v>
      </c>
      <c r="N133" s="96">
        <f t="shared" ref="N133:N196" si="21">IF(M133&gt;K133,M133-K133,0)</f>
        <v>34000</v>
      </c>
      <c r="O133" s="70">
        <f t="shared" ref="O133:O196" si="22">IF(K133&gt;M133,K133-M133,0)</f>
        <v>0</v>
      </c>
      <c r="P133" s="157"/>
      <c r="Q133" s="166">
        <v>2975</v>
      </c>
      <c r="R133" s="166">
        <f t="shared" ref="R133:R196" si="23">F133*Q133</f>
        <v>5950</v>
      </c>
      <c r="S133" s="166">
        <f t="shared" si="17"/>
        <v>17850</v>
      </c>
    </row>
    <row r="134" spans="1:19" s="33" customFormat="1" ht="27.6" customHeight="1">
      <c r="A134" s="34">
        <v>130</v>
      </c>
      <c r="B134" s="34" t="s">
        <v>269</v>
      </c>
      <c r="C134" s="8" t="s">
        <v>270</v>
      </c>
      <c r="D134" s="35" t="s">
        <v>20</v>
      </c>
      <c r="E134" s="36">
        <v>1200000</v>
      </c>
      <c r="F134" s="51">
        <v>1</v>
      </c>
      <c r="G134" s="38">
        <f t="shared" ref="G134:G197" si="24">E134*F134</f>
        <v>1200000</v>
      </c>
      <c r="H134" s="40"/>
      <c r="I134" s="99">
        <f t="shared" si="18"/>
        <v>0</v>
      </c>
      <c r="J134" s="44">
        <f t="shared" si="19"/>
        <v>1</v>
      </c>
      <c r="K134" s="98">
        <f t="shared" si="20"/>
        <v>1200000</v>
      </c>
      <c r="L134" s="97">
        <v>1</v>
      </c>
      <c r="M134" s="96">
        <f t="shared" ref="M134:M197" si="25">L134*E134</f>
        <v>1200000</v>
      </c>
      <c r="N134" s="96">
        <f t="shared" si="21"/>
        <v>0</v>
      </c>
      <c r="O134" s="70">
        <f t="shared" si="22"/>
        <v>0</v>
      </c>
      <c r="P134" s="157"/>
      <c r="Q134" s="166">
        <v>420000</v>
      </c>
      <c r="R134" s="166">
        <f t="shared" si="23"/>
        <v>420000</v>
      </c>
      <c r="S134" s="166">
        <f t="shared" ref="S134:S197" si="26">L134*Q134</f>
        <v>420000</v>
      </c>
    </row>
    <row r="135" spans="1:19" s="33" customFormat="1" ht="27.6" customHeight="1">
      <c r="A135" s="34">
        <v>131</v>
      </c>
      <c r="B135" s="34" t="s">
        <v>271</v>
      </c>
      <c r="C135" s="8" t="s">
        <v>272</v>
      </c>
      <c r="D135" s="35" t="s">
        <v>20</v>
      </c>
      <c r="E135" s="36">
        <v>1000000</v>
      </c>
      <c r="F135" s="51">
        <v>2</v>
      </c>
      <c r="G135" s="38">
        <f t="shared" si="24"/>
        <v>2000000</v>
      </c>
      <c r="H135" s="40"/>
      <c r="I135" s="99">
        <f t="shared" si="18"/>
        <v>0</v>
      </c>
      <c r="J135" s="44">
        <f t="shared" si="19"/>
        <v>2</v>
      </c>
      <c r="K135" s="98">
        <f t="shared" si="20"/>
        <v>2000000</v>
      </c>
      <c r="L135" s="97">
        <v>4</v>
      </c>
      <c r="M135" s="96">
        <f t="shared" si="25"/>
        <v>4000000</v>
      </c>
      <c r="N135" s="96">
        <f t="shared" si="21"/>
        <v>2000000</v>
      </c>
      <c r="O135" s="70">
        <f t="shared" si="22"/>
        <v>0</v>
      </c>
      <c r="P135" s="157"/>
      <c r="Q135" s="166">
        <v>350000</v>
      </c>
      <c r="R135" s="166">
        <f t="shared" si="23"/>
        <v>700000</v>
      </c>
      <c r="S135" s="166">
        <f t="shared" si="26"/>
        <v>1400000</v>
      </c>
    </row>
    <row r="136" spans="1:19" s="33" customFormat="1" ht="27.6" customHeight="1">
      <c r="A136" s="34">
        <v>132</v>
      </c>
      <c r="B136" s="34" t="s">
        <v>273</v>
      </c>
      <c r="C136" s="8" t="s">
        <v>274</v>
      </c>
      <c r="D136" s="35" t="s">
        <v>20</v>
      </c>
      <c r="E136" s="36">
        <v>900000.00000000012</v>
      </c>
      <c r="F136" s="51">
        <v>1</v>
      </c>
      <c r="G136" s="38">
        <f t="shared" si="24"/>
        <v>900000.00000000012</v>
      </c>
      <c r="H136" s="40"/>
      <c r="I136" s="99">
        <f t="shared" si="18"/>
        <v>0</v>
      </c>
      <c r="J136" s="44">
        <f t="shared" si="19"/>
        <v>1</v>
      </c>
      <c r="K136" s="98">
        <f t="shared" si="20"/>
        <v>900000.00000000012</v>
      </c>
      <c r="L136" s="97">
        <v>3</v>
      </c>
      <c r="M136" s="96">
        <f t="shared" si="25"/>
        <v>2700000.0000000005</v>
      </c>
      <c r="N136" s="96">
        <f t="shared" si="21"/>
        <v>1800000.0000000005</v>
      </c>
      <c r="O136" s="70">
        <f t="shared" si="22"/>
        <v>0</v>
      </c>
      <c r="P136" s="157"/>
      <c r="Q136" s="166">
        <v>315000</v>
      </c>
      <c r="R136" s="166">
        <f t="shared" si="23"/>
        <v>315000</v>
      </c>
      <c r="S136" s="166">
        <f t="shared" si="26"/>
        <v>945000</v>
      </c>
    </row>
    <row r="137" spans="1:19">
      <c r="A137" s="34">
        <v>133</v>
      </c>
      <c r="B137" s="34" t="s">
        <v>275</v>
      </c>
      <c r="C137" s="6" t="s">
        <v>276</v>
      </c>
      <c r="D137" s="35" t="s">
        <v>68</v>
      </c>
      <c r="E137" s="36">
        <v>1425000</v>
      </c>
      <c r="F137" s="37">
        <v>1</v>
      </c>
      <c r="G137" s="38">
        <f t="shared" si="24"/>
        <v>1425000</v>
      </c>
      <c r="H137" s="40"/>
      <c r="I137" s="99">
        <f t="shared" si="18"/>
        <v>0</v>
      </c>
      <c r="J137" s="44">
        <f t="shared" si="19"/>
        <v>1</v>
      </c>
      <c r="K137" s="98">
        <f t="shared" si="20"/>
        <v>1425000</v>
      </c>
      <c r="L137" s="97">
        <v>1</v>
      </c>
      <c r="M137" s="96">
        <f t="shared" si="25"/>
        <v>1425000</v>
      </c>
      <c r="N137" s="96">
        <f t="shared" si="21"/>
        <v>0</v>
      </c>
      <c r="O137" s="70">
        <f t="shared" si="22"/>
        <v>0</v>
      </c>
      <c r="P137" s="157"/>
      <c r="Q137" s="166">
        <v>498750</v>
      </c>
      <c r="R137" s="166">
        <f t="shared" si="23"/>
        <v>498750</v>
      </c>
      <c r="S137" s="166">
        <f t="shared" si="26"/>
        <v>498750</v>
      </c>
    </row>
    <row r="138" spans="1:19">
      <c r="A138" s="34">
        <v>134</v>
      </c>
      <c r="B138" s="34" t="s">
        <v>277</v>
      </c>
      <c r="C138" s="6" t="s">
        <v>278</v>
      </c>
      <c r="D138" s="35" t="s">
        <v>68</v>
      </c>
      <c r="E138" s="36">
        <v>1400000</v>
      </c>
      <c r="F138" s="37">
        <v>1</v>
      </c>
      <c r="G138" s="38">
        <f t="shared" si="24"/>
        <v>1400000</v>
      </c>
      <c r="H138" s="40"/>
      <c r="I138" s="99">
        <f t="shared" si="18"/>
        <v>0</v>
      </c>
      <c r="J138" s="44">
        <f t="shared" si="19"/>
        <v>1</v>
      </c>
      <c r="K138" s="98">
        <f t="shared" si="20"/>
        <v>1400000</v>
      </c>
      <c r="L138" s="97">
        <v>1</v>
      </c>
      <c r="M138" s="96">
        <f t="shared" si="25"/>
        <v>1400000</v>
      </c>
      <c r="N138" s="96">
        <f t="shared" si="21"/>
        <v>0</v>
      </c>
      <c r="O138" s="70">
        <f t="shared" si="22"/>
        <v>0</v>
      </c>
      <c r="P138" s="157"/>
      <c r="Q138" s="166">
        <v>490000</v>
      </c>
      <c r="R138" s="166">
        <f t="shared" si="23"/>
        <v>490000</v>
      </c>
      <c r="S138" s="166">
        <f t="shared" si="26"/>
        <v>490000</v>
      </c>
    </row>
    <row r="139" spans="1:19" s="33" customFormat="1" ht="33" customHeight="1">
      <c r="A139" s="34">
        <v>135</v>
      </c>
      <c r="B139" s="34" t="s">
        <v>279</v>
      </c>
      <c r="C139" s="8" t="s">
        <v>280</v>
      </c>
      <c r="D139" s="35" t="s">
        <v>20</v>
      </c>
      <c r="E139" s="36">
        <v>27000</v>
      </c>
      <c r="F139" s="51">
        <v>6</v>
      </c>
      <c r="G139" s="38">
        <f t="shared" si="24"/>
        <v>162000</v>
      </c>
      <c r="H139" s="40"/>
      <c r="I139" s="99">
        <f t="shared" si="18"/>
        <v>0</v>
      </c>
      <c r="J139" s="44">
        <f t="shared" si="19"/>
        <v>6</v>
      </c>
      <c r="K139" s="98">
        <f t="shared" si="20"/>
        <v>162000</v>
      </c>
      <c r="L139" s="97">
        <v>6</v>
      </c>
      <c r="M139" s="96">
        <f t="shared" si="25"/>
        <v>162000</v>
      </c>
      <c r="N139" s="96">
        <f t="shared" si="21"/>
        <v>0</v>
      </c>
      <c r="O139" s="70">
        <f t="shared" si="22"/>
        <v>0</v>
      </c>
      <c r="P139" s="157"/>
      <c r="Q139" s="166">
        <v>9450</v>
      </c>
      <c r="R139" s="166">
        <f t="shared" si="23"/>
        <v>56700</v>
      </c>
      <c r="S139" s="166">
        <f t="shared" si="26"/>
        <v>56700</v>
      </c>
    </row>
    <row r="140" spans="1:19" ht="33.75" customHeight="1">
      <c r="A140" s="34">
        <v>136</v>
      </c>
      <c r="B140" s="34" t="s">
        <v>281</v>
      </c>
      <c r="C140" s="6" t="s">
        <v>282</v>
      </c>
      <c r="D140" s="35" t="s">
        <v>20</v>
      </c>
      <c r="E140" s="36">
        <v>16000</v>
      </c>
      <c r="F140" s="37">
        <v>6</v>
      </c>
      <c r="G140" s="38">
        <f t="shared" si="24"/>
        <v>96000</v>
      </c>
      <c r="H140" s="40"/>
      <c r="I140" s="99">
        <f t="shared" si="18"/>
        <v>0</v>
      </c>
      <c r="J140" s="44">
        <f t="shared" si="19"/>
        <v>6</v>
      </c>
      <c r="K140" s="98">
        <f t="shared" si="20"/>
        <v>96000</v>
      </c>
      <c r="L140" s="97">
        <v>6</v>
      </c>
      <c r="M140" s="96">
        <f t="shared" si="25"/>
        <v>96000</v>
      </c>
      <c r="N140" s="96">
        <f t="shared" si="21"/>
        <v>0</v>
      </c>
      <c r="O140" s="70">
        <f t="shared" si="22"/>
        <v>0</v>
      </c>
      <c r="P140" s="157"/>
      <c r="Q140" s="166">
        <v>5600</v>
      </c>
      <c r="R140" s="166">
        <f t="shared" si="23"/>
        <v>33600</v>
      </c>
      <c r="S140" s="166">
        <f t="shared" si="26"/>
        <v>33600</v>
      </c>
    </row>
    <row r="141" spans="1:19" ht="30.75" customHeight="1">
      <c r="A141" s="34">
        <v>137</v>
      </c>
      <c r="B141" s="34" t="s">
        <v>283</v>
      </c>
      <c r="C141" s="6" t="s">
        <v>284</v>
      </c>
      <c r="D141" s="35" t="s">
        <v>20</v>
      </c>
      <c r="E141" s="36">
        <v>11000.000000000002</v>
      </c>
      <c r="F141" s="37">
        <v>10</v>
      </c>
      <c r="G141" s="38">
        <f t="shared" si="24"/>
        <v>110000.00000000001</v>
      </c>
      <c r="H141" s="40"/>
      <c r="I141" s="99">
        <f t="shared" si="18"/>
        <v>0</v>
      </c>
      <c r="J141" s="44">
        <f t="shared" si="19"/>
        <v>10</v>
      </c>
      <c r="K141" s="98">
        <f t="shared" si="20"/>
        <v>110000.00000000001</v>
      </c>
      <c r="L141" s="97">
        <v>10</v>
      </c>
      <c r="M141" s="96">
        <f t="shared" si="25"/>
        <v>110000.00000000001</v>
      </c>
      <c r="N141" s="96">
        <f t="shared" si="21"/>
        <v>0</v>
      </c>
      <c r="O141" s="70">
        <f t="shared" si="22"/>
        <v>0</v>
      </c>
      <c r="P141" s="157"/>
      <c r="Q141" s="166">
        <v>3850</v>
      </c>
      <c r="R141" s="166">
        <f t="shared" si="23"/>
        <v>38500</v>
      </c>
      <c r="S141" s="166">
        <f t="shared" si="26"/>
        <v>38500</v>
      </c>
    </row>
    <row r="142" spans="1:19" ht="30">
      <c r="A142" s="34">
        <v>138</v>
      </c>
      <c r="B142" s="34" t="s">
        <v>285</v>
      </c>
      <c r="C142" s="6" t="s">
        <v>286</v>
      </c>
      <c r="D142" s="35" t="s">
        <v>20</v>
      </c>
      <c r="E142" s="36">
        <v>22500</v>
      </c>
      <c r="F142" s="37">
        <v>10</v>
      </c>
      <c r="G142" s="38">
        <f t="shared" si="24"/>
        <v>225000</v>
      </c>
      <c r="H142" s="40"/>
      <c r="I142" s="99">
        <f t="shared" si="18"/>
        <v>0</v>
      </c>
      <c r="J142" s="44">
        <f t="shared" si="19"/>
        <v>10</v>
      </c>
      <c r="K142" s="98">
        <f t="shared" si="20"/>
        <v>225000</v>
      </c>
      <c r="L142" s="97">
        <v>10</v>
      </c>
      <c r="M142" s="96">
        <f t="shared" si="25"/>
        <v>225000</v>
      </c>
      <c r="N142" s="96">
        <f t="shared" si="21"/>
        <v>0</v>
      </c>
      <c r="O142" s="70">
        <f t="shared" si="22"/>
        <v>0</v>
      </c>
      <c r="P142" s="157"/>
      <c r="Q142" s="166">
        <v>7875</v>
      </c>
      <c r="R142" s="166">
        <f t="shared" si="23"/>
        <v>78750</v>
      </c>
      <c r="S142" s="166">
        <f t="shared" si="26"/>
        <v>78750</v>
      </c>
    </row>
    <row r="143" spans="1:19" ht="30">
      <c r="A143" s="34">
        <v>139</v>
      </c>
      <c r="B143" s="34" t="s">
        <v>287</v>
      </c>
      <c r="C143" s="6" t="s">
        <v>288</v>
      </c>
      <c r="D143" s="35" t="s">
        <v>20</v>
      </c>
      <c r="E143" s="36">
        <v>2000</v>
      </c>
      <c r="F143" s="37">
        <v>150</v>
      </c>
      <c r="G143" s="38">
        <f t="shared" si="24"/>
        <v>300000</v>
      </c>
      <c r="H143" s="40"/>
      <c r="I143" s="99">
        <f t="shared" si="18"/>
        <v>0</v>
      </c>
      <c r="J143" s="44">
        <f t="shared" si="19"/>
        <v>150</v>
      </c>
      <c r="K143" s="98">
        <f t="shared" si="20"/>
        <v>300000</v>
      </c>
      <c r="L143" s="97">
        <v>150</v>
      </c>
      <c r="M143" s="96">
        <f t="shared" si="25"/>
        <v>300000</v>
      </c>
      <c r="N143" s="96">
        <f t="shared" si="21"/>
        <v>0</v>
      </c>
      <c r="O143" s="70">
        <f t="shared" si="22"/>
        <v>0</v>
      </c>
      <c r="P143" s="157"/>
      <c r="Q143" s="166">
        <v>700</v>
      </c>
      <c r="R143" s="166">
        <f t="shared" si="23"/>
        <v>105000</v>
      </c>
      <c r="S143" s="166">
        <f t="shared" si="26"/>
        <v>105000</v>
      </c>
    </row>
    <row r="144" spans="1:19" s="33" customFormat="1" ht="27.6" customHeight="1">
      <c r="A144" s="34">
        <v>140</v>
      </c>
      <c r="B144" s="34" t="s">
        <v>289</v>
      </c>
      <c r="C144" s="8" t="s">
        <v>290</v>
      </c>
      <c r="D144" s="35" t="s">
        <v>15</v>
      </c>
      <c r="E144" s="36">
        <v>29000.000000000004</v>
      </c>
      <c r="F144" s="51">
        <v>6</v>
      </c>
      <c r="G144" s="38">
        <f t="shared" si="24"/>
        <v>174000.00000000003</v>
      </c>
      <c r="H144" s="40"/>
      <c r="I144" s="99">
        <f t="shared" si="18"/>
        <v>0</v>
      </c>
      <c r="J144" s="44">
        <f t="shared" si="19"/>
        <v>6</v>
      </c>
      <c r="K144" s="98">
        <f t="shared" si="20"/>
        <v>174000.00000000003</v>
      </c>
      <c r="L144" s="97">
        <v>13.8</v>
      </c>
      <c r="M144" s="96">
        <f t="shared" si="25"/>
        <v>400200.00000000006</v>
      </c>
      <c r="N144" s="96">
        <f t="shared" si="21"/>
        <v>226200.00000000003</v>
      </c>
      <c r="O144" s="70">
        <f t="shared" si="22"/>
        <v>0</v>
      </c>
      <c r="P144" s="157"/>
      <c r="Q144" s="166">
        <v>10150</v>
      </c>
      <c r="R144" s="166">
        <f t="shared" si="23"/>
        <v>60900</v>
      </c>
      <c r="S144" s="166">
        <f t="shared" si="26"/>
        <v>140070</v>
      </c>
    </row>
    <row r="145" spans="1:19" s="33" customFormat="1" ht="27.6" customHeight="1">
      <c r="A145" s="34">
        <v>141</v>
      </c>
      <c r="B145" s="34" t="s">
        <v>291</v>
      </c>
      <c r="C145" s="8" t="s">
        <v>292</v>
      </c>
      <c r="D145" s="35" t="s">
        <v>68</v>
      </c>
      <c r="E145" s="36">
        <v>1000000</v>
      </c>
      <c r="F145" s="51">
        <v>1</v>
      </c>
      <c r="G145" s="38">
        <f t="shared" si="24"/>
        <v>1000000</v>
      </c>
      <c r="H145" s="40"/>
      <c r="I145" s="99">
        <f t="shared" si="18"/>
        <v>0</v>
      </c>
      <c r="J145" s="44">
        <f t="shared" si="19"/>
        <v>1</v>
      </c>
      <c r="K145" s="98">
        <f t="shared" si="20"/>
        <v>1000000</v>
      </c>
      <c r="L145" s="97">
        <v>1</v>
      </c>
      <c r="M145" s="96">
        <f t="shared" si="25"/>
        <v>1000000</v>
      </c>
      <c r="N145" s="96">
        <f t="shared" si="21"/>
        <v>0</v>
      </c>
      <c r="O145" s="70">
        <f t="shared" si="22"/>
        <v>0</v>
      </c>
      <c r="P145" s="157"/>
      <c r="Q145" s="166">
        <v>350000</v>
      </c>
      <c r="R145" s="166">
        <f t="shared" si="23"/>
        <v>350000</v>
      </c>
      <c r="S145" s="166">
        <f t="shared" si="26"/>
        <v>350000</v>
      </c>
    </row>
    <row r="146" spans="1:19">
      <c r="A146" s="34">
        <v>142</v>
      </c>
      <c r="B146" s="34" t="s">
        <v>293</v>
      </c>
      <c r="C146" s="6" t="s">
        <v>294</v>
      </c>
      <c r="D146" s="35" t="s">
        <v>68</v>
      </c>
      <c r="E146" s="36">
        <v>1250000</v>
      </c>
      <c r="F146" s="37">
        <v>1</v>
      </c>
      <c r="G146" s="38">
        <f t="shared" si="24"/>
        <v>1250000</v>
      </c>
      <c r="H146" s="40"/>
      <c r="I146" s="99">
        <f t="shared" si="18"/>
        <v>0</v>
      </c>
      <c r="J146" s="44">
        <f t="shared" si="19"/>
        <v>1</v>
      </c>
      <c r="K146" s="98">
        <f t="shared" si="20"/>
        <v>1250000</v>
      </c>
      <c r="L146" s="97">
        <v>1</v>
      </c>
      <c r="M146" s="96">
        <f t="shared" si="25"/>
        <v>1250000</v>
      </c>
      <c r="N146" s="96">
        <f t="shared" si="21"/>
        <v>0</v>
      </c>
      <c r="O146" s="70">
        <f t="shared" si="22"/>
        <v>0</v>
      </c>
      <c r="P146" s="157"/>
      <c r="Q146" s="166">
        <v>437500</v>
      </c>
      <c r="R146" s="166">
        <f t="shared" si="23"/>
        <v>437500</v>
      </c>
      <c r="S146" s="166">
        <f t="shared" si="26"/>
        <v>437500</v>
      </c>
    </row>
    <row r="147" spans="1:19">
      <c r="A147" s="34">
        <v>143</v>
      </c>
      <c r="B147" s="34" t="s">
        <v>295</v>
      </c>
      <c r="C147" s="6" t="s">
        <v>296</v>
      </c>
      <c r="D147" s="35" t="s">
        <v>20</v>
      </c>
      <c r="E147" s="36">
        <v>300000</v>
      </c>
      <c r="F147" s="37">
        <v>2</v>
      </c>
      <c r="G147" s="38">
        <f t="shared" si="24"/>
        <v>600000</v>
      </c>
      <c r="H147" s="40"/>
      <c r="I147" s="99">
        <f t="shared" si="18"/>
        <v>0</v>
      </c>
      <c r="J147" s="44">
        <f t="shared" si="19"/>
        <v>2</v>
      </c>
      <c r="K147" s="98">
        <f t="shared" si="20"/>
        <v>600000</v>
      </c>
      <c r="L147" s="97">
        <v>3</v>
      </c>
      <c r="M147" s="96">
        <f t="shared" si="25"/>
        <v>900000</v>
      </c>
      <c r="N147" s="96">
        <f t="shared" si="21"/>
        <v>300000</v>
      </c>
      <c r="O147" s="70">
        <f t="shared" si="22"/>
        <v>0</v>
      </c>
      <c r="P147" s="157"/>
      <c r="Q147" s="166">
        <v>105000</v>
      </c>
      <c r="R147" s="166">
        <f t="shared" si="23"/>
        <v>210000</v>
      </c>
      <c r="S147" s="166">
        <f t="shared" si="26"/>
        <v>315000</v>
      </c>
    </row>
    <row r="148" spans="1:19" ht="90">
      <c r="A148" s="34">
        <v>144</v>
      </c>
      <c r="B148" s="34" t="s">
        <v>297</v>
      </c>
      <c r="C148" s="6" t="s">
        <v>298</v>
      </c>
      <c r="D148" s="35" t="s">
        <v>299</v>
      </c>
      <c r="E148" s="36">
        <v>5400</v>
      </c>
      <c r="F148" s="37">
        <v>10</v>
      </c>
      <c r="G148" s="38">
        <f t="shared" si="24"/>
        <v>54000</v>
      </c>
      <c r="H148" s="40"/>
      <c r="I148" s="99">
        <f t="shared" si="18"/>
        <v>0</v>
      </c>
      <c r="J148" s="44">
        <f t="shared" si="19"/>
        <v>10</v>
      </c>
      <c r="K148" s="98">
        <f t="shared" si="20"/>
        <v>54000</v>
      </c>
      <c r="L148" s="97">
        <v>10</v>
      </c>
      <c r="M148" s="96">
        <f t="shared" si="25"/>
        <v>54000</v>
      </c>
      <c r="N148" s="96">
        <f t="shared" si="21"/>
        <v>0</v>
      </c>
      <c r="O148" s="70">
        <f t="shared" si="22"/>
        <v>0</v>
      </c>
      <c r="P148" s="157"/>
      <c r="Q148" s="166">
        <v>1890</v>
      </c>
      <c r="R148" s="166">
        <f t="shared" si="23"/>
        <v>18900</v>
      </c>
      <c r="S148" s="166">
        <v>0</v>
      </c>
    </row>
    <row r="149" spans="1:19" ht="105">
      <c r="A149" s="34">
        <v>145</v>
      </c>
      <c r="B149" s="34" t="s">
        <v>300</v>
      </c>
      <c r="C149" s="6" t="s">
        <v>301</v>
      </c>
      <c r="D149" s="35" t="s">
        <v>299</v>
      </c>
      <c r="E149" s="36">
        <v>4500</v>
      </c>
      <c r="F149" s="37">
        <v>1.5</v>
      </c>
      <c r="G149" s="38">
        <f t="shared" si="24"/>
        <v>6750</v>
      </c>
      <c r="H149" s="40"/>
      <c r="I149" s="99">
        <f t="shared" si="18"/>
        <v>0</v>
      </c>
      <c r="J149" s="44">
        <f t="shared" si="19"/>
        <v>1.5</v>
      </c>
      <c r="K149" s="98">
        <f t="shared" si="20"/>
        <v>6750</v>
      </c>
      <c r="L149" s="97">
        <v>51.901499999999999</v>
      </c>
      <c r="M149" s="96">
        <f t="shared" si="25"/>
        <v>233556.75</v>
      </c>
      <c r="N149" s="96">
        <f t="shared" si="21"/>
        <v>226806.75</v>
      </c>
      <c r="O149" s="70">
        <f t="shared" si="22"/>
        <v>0</v>
      </c>
      <c r="P149" s="157"/>
      <c r="Q149" s="166">
        <v>1575</v>
      </c>
      <c r="R149" s="166">
        <f t="shared" si="23"/>
        <v>2362.5</v>
      </c>
      <c r="S149" s="166">
        <v>0</v>
      </c>
    </row>
    <row r="150" spans="1:19" ht="90">
      <c r="A150" s="34">
        <v>146</v>
      </c>
      <c r="B150" s="34" t="s">
        <v>302</v>
      </c>
      <c r="C150" s="6" t="s">
        <v>303</v>
      </c>
      <c r="D150" s="35" t="s">
        <v>299</v>
      </c>
      <c r="E150" s="36">
        <v>900</v>
      </c>
      <c r="F150" s="37">
        <v>118</v>
      </c>
      <c r="G150" s="38">
        <f t="shared" si="24"/>
        <v>106200</v>
      </c>
      <c r="H150" s="40"/>
      <c r="I150" s="99">
        <f t="shared" si="18"/>
        <v>0</v>
      </c>
      <c r="J150" s="44">
        <f t="shared" si="19"/>
        <v>118</v>
      </c>
      <c r="K150" s="98">
        <f t="shared" si="20"/>
        <v>106200</v>
      </c>
      <c r="L150" s="97">
        <v>152.691</v>
      </c>
      <c r="M150" s="96">
        <f t="shared" si="25"/>
        <v>137421.9</v>
      </c>
      <c r="N150" s="96">
        <f t="shared" si="21"/>
        <v>31221.899999999994</v>
      </c>
      <c r="O150" s="70">
        <f t="shared" si="22"/>
        <v>0</v>
      </c>
      <c r="P150" s="157"/>
      <c r="Q150" s="166">
        <v>315</v>
      </c>
      <c r="R150" s="166">
        <f t="shared" si="23"/>
        <v>37170</v>
      </c>
      <c r="S150" s="166">
        <v>0</v>
      </c>
    </row>
    <row r="151" spans="1:19" ht="105">
      <c r="A151" s="34">
        <v>147</v>
      </c>
      <c r="B151" s="34" t="s">
        <v>304</v>
      </c>
      <c r="C151" s="6" t="s">
        <v>305</v>
      </c>
      <c r="D151" s="35" t="s">
        <v>15</v>
      </c>
      <c r="E151" s="36">
        <v>630</v>
      </c>
      <c r="F151" s="37">
        <v>25</v>
      </c>
      <c r="G151" s="38">
        <f t="shared" si="24"/>
        <v>15750</v>
      </c>
      <c r="H151" s="40"/>
      <c r="I151" s="99">
        <f t="shared" si="18"/>
        <v>0</v>
      </c>
      <c r="J151" s="44">
        <f t="shared" si="19"/>
        <v>25</v>
      </c>
      <c r="K151" s="98">
        <f t="shared" si="20"/>
        <v>15750</v>
      </c>
      <c r="L151" s="97">
        <v>692.92650000000003</v>
      </c>
      <c r="M151" s="96">
        <f t="shared" si="25"/>
        <v>436543.69500000001</v>
      </c>
      <c r="N151" s="96">
        <f t="shared" si="21"/>
        <v>420793.69500000001</v>
      </c>
      <c r="O151" s="70">
        <f t="shared" si="22"/>
        <v>0</v>
      </c>
      <c r="P151" s="157"/>
      <c r="Q151" s="166">
        <v>220.5</v>
      </c>
      <c r="R151" s="166">
        <f t="shared" si="23"/>
        <v>5512.5</v>
      </c>
      <c r="S151" s="166">
        <v>0</v>
      </c>
    </row>
    <row r="152" spans="1:19" ht="105">
      <c r="A152" s="34">
        <v>148</v>
      </c>
      <c r="B152" s="34" t="s">
        <v>306</v>
      </c>
      <c r="C152" s="6" t="s">
        <v>307</v>
      </c>
      <c r="D152" s="35" t="s">
        <v>20</v>
      </c>
      <c r="E152" s="36">
        <v>1800</v>
      </c>
      <c r="F152" s="37">
        <v>57</v>
      </c>
      <c r="G152" s="38">
        <f t="shared" si="24"/>
        <v>102600</v>
      </c>
      <c r="H152" s="40"/>
      <c r="I152" s="99">
        <f t="shared" si="18"/>
        <v>0</v>
      </c>
      <c r="J152" s="44">
        <f t="shared" si="19"/>
        <v>57</v>
      </c>
      <c r="K152" s="98">
        <f t="shared" si="20"/>
        <v>102600</v>
      </c>
      <c r="L152" s="97">
        <v>203</v>
      </c>
      <c r="M152" s="96">
        <f t="shared" si="25"/>
        <v>365400</v>
      </c>
      <c r="N152" s="96">
        <f t="shared" si="21"/>
        <v>262800</v>
      </c>
      <c r="O152" s="70">
        <f t="shared" si="22"/>
        <v>0</v>
      </c>
      <c r="P152" s="157"/>
      <c r="Q152" s="166">
        <v>630</v>
      </c>
      <c r="R152" s="166">
        <f t="shared" si="23"/>
        <v>35910</v>
      </c>
      <c r="S152" s="166">
        <v>0</v>
      </c>
    </row>
    <row r="153" spans="1:19" ht="60">
      <c r="A153" s="34">
        <v>149</v>
      </c>
      <c r="B153" s="34" t="s">
        <v>308</v>
      </c>
      <c r="C153" s="6" t="s">
        <v>309</v>
      </c>
      <c r="D153" s="35" t="s">
        <v>299</v>
      </c>
      <c r="E153" s="36">
        <v>900</v>
      </c>
      <c r="F153" s="37">
        <v>250</v>
      </c>
      <c r="G153" s="38">
        <f t="shared" si="24"/>
        <v>225000</v>
      </c>
      <c r="H153" s="40"/>
      <c r="I153" s="99">
        <f t="shared" si="18"/>
        <v>0</v>
      </c>
      <c r="J153" s="44">
        <f t="shared" si="19"/>
        <v>250</v>
      </c>
      <c r="K153" s="98">
        <f t="shared" si="20"/>
        <v>225000</v>
      </c>
      <c r="L153" s="97">
        <v>314.76900000000001</v>
      </c>
      <c r="M153" s="96">
        <f t="shared" si="25"/>
        <v>283292.09999999998</v>
      </c>
      <c r="N153" s="96">
        <f t="shared" si="21"/>
        <v>58292.099999999977</v>
      </c>
      <c r="O153" s="70">
        <f t="shared" si="22"/>
        <v>0</v>
      </c>
      <c r="P153" s="157"/>
      <c r="Q153" s="166">
        <v>315</v>
      </c>
      <c r="R153" s="166">
        <f t="shared" si="23"/>
        <v>78750</v>
      </c>
      <c r="S153" s="166">
        <v>0</v>
      </c>
    </row>
    <row r="154" spans="1:19">
      <c r="A154" s="34">
        <v>150</v>
      </c>
      <c r="B154" s="34" t="s">
        <v>310</v>
      </c>
      <c r="C154" s="6" t="s">
        <v>311</v>
      </c>
      <c r="D154" s="35" t="s">
        <v>299</v>
      </c>
      <c r="E154" s="36">
        <v>18900</v>
      </c>
      <c r="F154" s="37">
        <v>3</v>
      </c>
      <c r="G154" s="38">
        <f t="shared" si="24"/>
        <v>56700</v>
      </c>
      <c r="H154" s="40"/>
      <c r="I154" s="99">
        <f t="shared" si="18"/>
        <v>0</v>
      </c>
      <c r="J154" s="44">
        <f t="shared" si="19"/>
        <v>3</v>
      </c>
      <c r="K154" s="98">
        <f t="shared" si="20"/>
        <v>56700</v>
      </c>
      <c r="L154" s="97">
        <v>3.1710000000000003</v>
      </c>
      <c r="M154" s="96">
        <f t="shared" si="25"/>
        <v>59931.9</v>
      </c>
      <c r="N154" s="96">
        <f t="shared" si="21"/>
        <v>3231.9000000000015</v>
      </c>
      <c r="O154" s="70">
        <f t="shared" si="22"/>
        <v>0</v>
      </c>
      <c r="P154" s="157"/>
      <c r="Q154" s="166">
        <v>6615</v>
      </c>
      <c r="R154" s="166">
        <f t="shared" si="23"/>
        <v>19845</v>
      </c>
      <c r="S154" s="166">
        <v>0</v>
      </c>
    </row>
    <row r="155" spans="1:19" ht="30">
      <c r="A155" s="34">
        <v>151</v>
      </c>
      <c r="B155" s="34" t="s">
        <v>312</v>
      </c>
      <c r="C155" s="6" t="s">
        <v>313</v>
      </c>
      <c r="D155" s="35" t="s">
        <v>15</v>
      </c>
      <c r="E155" s="36">
        <v>1170</v>
      </c>
      <c r="F155" s="37">
        <v>12</v>
      </c>
      <c r="G155" s="38">
        <f t="shared" si="24"/>
        <v>14040</v>
      </c>
      <c r="H155" s="40"/>
      <c r="I155" s="99">
        <f t="shared" si="18"/>
        <v>0</v>
      </c>
      <c r="J155" s="44">
        <f t="shared" si="19"/>
        <v>12</v>
      </c>
      <c r="K155" s="98">
        <f t="shared" si="20"/>
        <v>14040</v>
      </c>
      <c r="L155" s="97">
        <v>0</v>
      </c>
      <c r="M155" s="96">
        <f t="shared" si="25"/>
        <v>0</v>
      </c>
      <c r="N155" s="96">
        <f t="shared" si="21"/>
        <v>0</v>
      </c>
      <c r="O155" s="70">
        <f t="shared" si="22"/>
        <v>14040</v>
      </c>
      <c r="P155" s="157"/>
      <c r="Q155" s="166">
        <v>409.5</v>
      </c>
      <c r="R155" s="166">
        <f t="shared" si="23"/>
        <v>4914</v>
      </c>
      <c r="S155" s="166">
        <f t="shared" si="26"/>
        <v>0</v>
      </c>
    </row>
    <row r="156" spans="1:19" ht="30">
      <c r="A156" s="34">
        <v>152</v>
      </c>
      <c r="B156" s="34" t="s">
        <v>314</v>
      </c>
      <c r="C156" s="6" t="s">
        <v>315</v>
      </c>
      <c r="D156" s="35" t="s">
        <v>15</v>
      </c>
      <c r="E156" s="36">
        <v>900</v>
      </c>
      <c r="F156" s="37">
        <v>12</v>
      </c>
      <c r="G156" s="38">
        <f t="shared" si="24"/>
        <v>10800</v>
      </c>
      <c r="H156" s="40"/>
      <c r="I156" s="99">
        <f t="shared" si="18"/>
        <v>0</v>
      </c>
      <c r="J156" s="44">
        <f t="shared" si="19"/>
        <v>12</v>
      </c>
      <c r="K156" s="98">
        <f t="shared" si="20"/>
        <v>10800</v>
      </c>
      <c r="L156" s="97">
        <v>0</v>
      </c>
      <c r="M156" s="96">
        <f t="shared" si="25"/>
        <v>0</v>
      </c>
      <c r="N156" s="96">
        <f t="shared" si="21"/>
        <v>0</v>
      </c>
      <c r="O156" s="70">
        <f t="shared" si="22"/>
        <v>10800</v>
      </c>
      <c r="P156" s="157"/>
      <c r="Q156" s="166">
        <v>315</v>
      </c>
      <c r="R156" s="166">
        <f t="shared" si="23"/>
        <v>3780</v>
      </c>
      <c r="S156" s="166">
        <f t="shared" si="26"/>
        <v>0</v>
      </c>
    </row>
    <row r="157" spans="1:19" ht="30">
      <c r="A157" s="34">
        <v>153</v>
      </c>
      <c r="B157" s="34" t="s">
        <v>316</v>
      </c>
      <c r="C157" s="6" t="s">
        <v>317</v>
      </c>
      <c r="D157" s="35" t="s">
        <v>299</v>
      </c>
      <c r="E157" s="36">
        <v>15300</v>
      </c>
      <c r="F157" s="37">
        <v>3</v>
      </c>
      <c r="G157" s="38">
        <f t="shared" si="24"/>
        <v>45900</v>
      </c>
      <c r="H157" s="40"/>
      <c r="I157" s="99">
        <f t="shared" si="18"/>
        <v>0</v>
      </c>
      <c r="J157" s="44">
        <f t="shared" si="19"/>
        <v>3</v>
      </c>
      <c r="K157" s="98">
        <f t="shared" si="20"/>
        <v>45900</v>
      </c>
      <c r="L157" s="97">
        <v>111.95100000000001</v>
      </c>
      <c r="M157" s="96">
        <f t="shared" si="25"/>
        <v>1712850.3</v>
      </c>
      <c r="N157" s="96">
        <f t="shared" si="21"/>
        <v>1666950.3</v>
      </c>
      <c r="O157" s="70">
        <f t="shared" si="22"/>
        <v>0</v>
      </c>
      <c r="P157" s="157"/>
      <c r="Q157" s="166">
        <v>5355</v>
      </c>
      <c r="R157" s="166">
        <f t="shared" si="23"/>
        <v>16065</v>
      </c>
      <c r="S157" s="166">
        <v>0</v>
      </c>
    </row>
    <row r="158" spans="1:19" ht="30">
      <c r="A158" s="34">
        <v>154</v>
      </c>
      <c r="B158" s="34" t="s">
        <v>318</v>
      </c>
      <c r="C158" s="6" t="s">
        <v>319</v>
      </c>
      <c r="D158" s="35" t="s">
        <v>15</v>
      </c>
      <c r="E158" s="36">
        <v>2700</v>
      </c>
      <c r="F158" s="37">
        <v>500</v>
      </c>
      <c r="G158" s="38">
        <f t="shared" si="24"/>
        <v>1350000</v>
      </c>
      <c r="H158" s="40"/>
      <c r="I158" s="99">
        <f t="shared" si="18"/>
        <v>0</v>
      </c>
      <c r="J158" s="44">
        <f t="shared" si="19"/>
        <v>500</v>
      </c>
      <c r="K158" s="98">
        <f t="shared" si="20"/>
        <v>1350000</v>
      </c>
      <c r="L158" s="97">
        <v>404.9325</v>
      </c>
      <c r="M158" s="96">
        <f t="shared" si="25"/>
        <v>1093317.75</v>
      </c>
      <c r="N158" s="96">
        <f t="shared" si="21"/>
        <v>0</v>
      </c>
      <c r="O158" s="70">
        <f t="shared" si="22"/>
        <v>256682.25</v>
      </c>
      <c r="P158" s="157"/>
      <c r="Q158" s="166">
        <v>945</v>
      </c>
      <c r="R158" s="166">
        <f t="shared" si="23"/>
        <v>472500</v>
      </c>
      <c r="S158" s="166">
        <v>0</v>
      </c>
    </row>
    <row r="159" spans="1:19" ht="45">
      <c r="A159" s="34">
        <v>155</v>
      </c>
      <c r="B159" s="34" t="s">
        <v>320</v>
      </c>
      <c r="C159" s="6" t="s">
        <v>321</v>
      </c>
      <c r="D159" s="35" t="s">
        <v>299</v>
      </c>
      <c r="E159" s="36">
        <v>9000</v>
      </c>
      <c r="F159" s="37">
        <v>1.5</v>
      </c>
      <c r="G159" s="38">
        <f t="shared" si="24"/>
        <v>13500</v>
      </c>
      <c r="H159" s="40"/>
      <c r="I159" s="99">
        <f t="shared" si="18"/>
        <v>0</v>
      </c>
      <c r="J159" s="44">
        <f t="shared" si="19"/>
        <v>1.5</v>
      </c>
      <c r="K159" s="98">
        <f t="shared" si="20"/>
        <v>13500</v>
      </c>
      <c r="L159" s="97">
        <v>0</v>
      </c>
      <c r="M159" s="96">
        <f t="shared" si="25"/>
        <v>0</v>
      </c>
      <c r="N159" s="96">
        <f t="shared" si="21"/>
        <v>0</v>
      </c>
      <c r="O159" s="70">
        <f t="shared" si="22"/>
        <v>13500</v>
      </c>
      <c r="P159" s="157"/>
      <c r="Q159" s="166">
        <v>3150</v>
      </c>
      <c r="R159" s="166">
        <f t="shared" si="23"/>
        <v>4725</v>
      </c>
      <c r="S159" s="166">
        <f t="shared" si="26"/>
        <v>0</v>
      </c>
    </row>
    <row r="160" spans="1:19" ht="45">
      <c r="A160" s="34">
        <v>156</v>
      </c>
      <c r="B160" s="34" t="s">
        <v>322</v>
      </c>
      <c r="C160" s="6" t="s">
        <v>323</v>
      </c>
      <c r="D160" s="35" t="s">
        <v>299</v>
      </c>
      <c r="E160" s="36">
        <v>7200</v>
      </c>
      <c r="F160" s="37">
        <v>23</v>
      </c>
      <c r="G160" s="38">
        <f t="shared" si="24"/>
        <v>165600</v>
      </c>
      <c r="H160" s="40"/>
      <c r="I160" s="99">
        <f t="shared" si="18"/>
        <v>0</v>
      </c>
      <c r="J160" s="44">
        <f t="shared" si="19"/>
        <v>23</v>
      </c>
      <c r="K160" s="98">
        <f t="shared" si="20"/>
        <v>165600</v>
      </c>
      <c r="L160" s="97">
        <v>16.865100000000002</v>
      </c>
      <c r="M160" s="96">
        <f t="shared" si="25"/>
        <v>121428.72000000002</v>
      </c>
      <c r="N160" s="96">
        <f t="shared" si="21"/>
        <v>0</v>
      </c>
      <c r="O160" s="70">
        <f t="shared" si="22"/>
        <v>44171.279999999984</v>
      </c>
      <c r="P160" s="157"/>
      <c r="Q160" s="166">
        <v>2520</v>
      </c>
      <c r="R160" s="166">
        <f t="shared" si="23"/>
        <v>57960</v>
      </c>
      <c r="S160" s="166">
        <v>0</v>
      </c>
    </row>
    <row r="161" spans="1:19" ht="30">
      <c r="A161" s="34">
        <v>157</v>
      </c>
      <c r="B161" s="34" t="s">
        <v>324</v>
      </c>
      <c r="C161" s="6" t="s">
        <v>325</v>
      </c>
      <c r="D161" s="35" t="s">
        <v>326</v>
      </c>
      <c r="E161" s="36">
        <v>126000</v>
      </c>
      <c r="F161" s="37">
        <v>1.25</v>
      </c>
      <c r="G161" s="38">
        <f t="shared" si="24"/>
        <v>157500</v>
      </c>
      <c r="H161" s="40"/>
      <c r="I161" s="99">
        <f t="shared" si="18"/>
        <v>0</v>
      </c>
      <c r="J161" s="44">
        <f t="shared" si="19"/>
        <v>1.25</v>
      </c>
      <c r="K161" s="98">
        <f t="shared" si="20"/>
        <v>157500</v>
      </c>
      <c r="L161" s="97">
        <v>0.76860000000000006</v>
      </c>
      <c r="M161" s="96">
        <f t="shared" si="25"/>
        <v>96843.6</v>
      </c>
      <c r="N161" s="96">
        <f t="shared" si="21"/>
        <v>0</v>
      </c>
      <c r="O161" s="70">
        <f t="shared" si="22"/>
        <v>60656.399999999994</v>
      </c>
      <c r="P161" s="157"/>
      <c r="Q161" s="166">
        <v>44100</v>
      </c>
      <c r="R161" s="166">
        <f t="shared" si="23"/>
        <v>55125</v>
      </c>
      <c r="S161" s="166">
        <v>0</v>
      </c>
    </row>
    <row r="162" spans="1:19" ht="45">
      <c r="A162" s="34">
        <v>158</v>
      </c>
      <c r="B162" s="34" t="s">
        <v>327</v>
      </c>
      <c r="C162" s="6" t="s">
        <v>328</v>
      </c>
      <c r="D162" s="35" t="s">
        <v>15</v>
      </c>
      <c r="E162" s="36">
        <v>1224</v>
      </c>
      <c r="F162" s="37">
        <v>1600</v>
      </c>
      <c r="G162" s="38">
        <f t="shared" si="24"/>
        <v>1958400</v>
      </c>
      <c r="H162" s="40"/>
      <c r="I162" s="99">
        <f t="shared" si="18"/>
        <v>0</v>
      </c>
      <c r="J162" s="44">
        <f t="shared" si="19"/>
        <v>1600</v>
      </c>
      <c r="K162" s="98">
        <f t="shared" si="20"/>
        <v>1958400</v>
      </c>
      <c r="L162" s="97">
        <v>2148.8040000000001</v>
      </c>
      <c r="M162" s="96">
        <f t="shared" si="25"/>
        <v>2630136.0959999999</v>
      </c>
      <c r="N162" s="96">
        <f t="shared" si="21"/>
        <v>671736.0959999999</v>
      </c>
      <c r="O162" s="70">
        <f t="shared" si="22"/>
        <v>0</v>
      </c>
      <c r="P162" s="157"/>
      <c r="Q162" s="166">
        <v>428.4</v>
      </c>
      <c r="R162" s="166">
        <f t="shared" si="23"/>
        <v>685440</v>
      </c>
      <c r="S162" s="166">
        <v>0</v>
      </c>
    </row>
    <row r="163" spans="1:19" ht="30">
      <c r="A163" s="34">
        <v>159</v>
      </c>
      <c r="B163" s="168" t="s">
        <v>329</v>
      </c>
      <c r="C163" s="6" t="s">
        <v>330</v>
      </c>
      <c r="D163" s="35" t="s">
        <v>15</v>
      </c>
      <c r="E163" s="36">
        <v>360</v>
      </c>
      <c r="F163" s="37">
        <v>77.78</v>
      </c>
      <c r="G163" s="38">
        <f t="shared" si="24"/>
        <v>28000.799999999999</v>
      </c>
      <c r="H163" s="40"/>
      <c r="I163" s="99">
        <f t="shared" si="18"/>
        <v>0</v>
      </c>
      <c r="J163" s="44">
        <f t="shared" si="19"/>
        <v>77.78</v>
      </c>
      <c r="K163" s="98">
        <f t="shared" si="20"/>
        <v>28000.799999999999</v>
      </c>
      <c r="L163" s="97">
        <v>0</v>
      </c>
      <c r="M163" s="96">
        <f t="shared" si="25"/>
        <v>0</v>
      </c>
      <c r="N163" s="96">
        <f t="shared" si="21"/>
        <v>0</v>
      </c>
      <c r="O163" s="70">
        <f t="shared" si="22"/>
        <v>28000.799999999999</v>
      </c>
      <c r="P163" s="157"/>
      <c r="Q163" s="166">
        <v>126</v>
      </c>
      <c r="R163" s="166">
        <f t="shared" si="23"/>
        <v>9800.2800000000007</v>
      </c>
      <c r="S163" s="166">
        <f t="shared" si="26"/>
        <v>0</v>
      </c>
    </row>
    <row r="164" spans="1:19" s="33" customFormat="1" ht="135">
      <c r="A164" s="34">
        <v>160</v>
      </c>
      <c r="B164" s="34" t="s">
        <v>331</v>
      </c>
      <c r="C164" s="8" t="s">
        <v>332</v>
      </c>
      <c r="D164" s="35" t="s">
        <v>15</v>
      </c>
      <c r="E164" s="36">
        <v>270</v>
      </c>
      <c r="F164" s="51">
        <v>4447</v>
      </c>
      <c r="G164" s="38">
        <f t="shared" si="24"/>
        <v>1200690</v>
      </c>
      <c r="H164" s="40"/>
      <c r="I164" s="99">
        <f t="shared" si="18"/>
        <v>0</v>
      </c>
      <c r="J164" s="44">
        <f t="shared" si="19"/>
        <v>4447</v>
      </c>
      <c r="K164" s="98">
        <f t="shared" si="20"/>
        <v>1200690</v>
      </c>
      <c r="L164" s="97">
        <v>1811.53</v>
      </c>
      <c r="M164" s="96">
        <f t="shared" si="25"/>
        <v>489113.1</v>
      </c>
      <c r="N164" s="96">
        <f t="shared" si="21"/>
        <v>0</v>
      </c>
      <c r="O164" s="70">
        <f t="shared" si="22"/>
        <v>711576.9</v>
      </c>
      <c r="P164" s="157"/>
      <c r="Q164" s="166">
        <v>94.5</v>
      </c>
      <c r="R164" s="166">
        <f t="shared" si="23"/>
        <v>420241.5</v>
      </c>
      <c r="S164" s="166">
        <v>0</v>
      </c>
    </row>
    <row r="165" spans="1:19">
      <c r="A165" s="34">
        <v>161</v>
      </c>
      <c r="B165" s="34" t="s">
        <v>333</v>
      </c>
      <c r="C165" s="6" t="s">
        <v>334</v>
      </c>
      <c r="D165" s="35" t="s">
        <v>15</v>
      </c>
      <c r="E165" s="36">
        <v>1710</v>
      </c>
      <c r="F165" s="37">
        <v>85</v>
      </c>
      <c r="G165" s="38">
        <f t="shared" si="24"/>
        <v>145350</v>
      </c>
      <c r="H165" s="40"/>
      <c r="I165" s="99">
        <f t="shared" si="18"/>
        <v>0</v>
      </c>
      <c r="J165" s="44">
        <f t="shared" si="19"/>
        <v>85</v>
      </c>
      <c r="K165" s="98">
        <f t="shared" si="20"/>
        <v>145350</v>
      </c>
      <c r="L165" s="97">
        <v>98.080500000000001</v>
      </c>
      <c r="M165" s="96">
        <f t="shared" si="25"/>
        <v>167717.655</v>
      </c>
      <c r="N165" s="96">
        <f t="shared" si="21"/>
        <v>22367.654999999999</v>
      </c>
      <c r="O165" s="70">
        <f t="shared" si="22"/>
        <v>0</v>
      </c>
      <c r="P165" s="157"/>
      <c r="Q165" s="166">
        <v>598.5</v>
      </c>
      <c r="R165" s="166">
        <f t="shared" si="23"/>
        <v>50872.5</v>
      </c>
      <c r="S165" s="166">
        <f t="shared" si="26"/>
        <v>58701.179250000001</v>
      </c>
    </row>
    <row r="166" spans="1:19" ht="30">
      <c r="A166" s="34">
        <v>162</v>
      </c>
      <c r="B166" s="34" t="s">
        <v>335</v>
      </c>
      <c r="C166" s="6" t="s">
        <v>336</v>
      </c>
      <c r="D166" s="35" t="s">
        <v>15</v>
      </c>
      <c r="E166" s="36">
        <v>1440</v>
      </c>
      <c r="F166" s="37">
        <v>225</v>
      </c>
      <c r="G166" s="38">
        <f t="shared" si="24"/>
        <v>324000</v>
      </c>
      <c r="H166" s="40"/>
      <c r="I166" s="99">
        <f t="shared" si="18"/>
        <v>0</v>
      </c>
      <c r="J166" s="44">
        <f t="shared" si="19"/>
        <v>225</v>
      </c>
      <c r="K166" s="98">
        <f t="shared" si="20"/>
        <v>324000</v>
      </c>
      <c r="L166" s="97">
        <v>340</v>
      </c>
      <c r="M166" s="96">
        <f t="shared" si="25"/>
        <v>489600</v>
      </c>
      <c r="N166" s="96">
        <f t="shared" si="21"/>
        <v>165600</v>
      </c>
      <c r="O166" s="70">
        <f t="shared" si="22"/>
        <v>0</v>
      </c>
      <c r="P166" s="157"/>
      <c r="Q166" s="166">
        <v>504</v>
      </c>
      <c r="R166" s="166">
        <f t="shared" si="23"/>
        <v>113400</v>
      </c>
      <c r="S166" s="166">
        <f t="shared" si="26"/>
        <v>171360</v>
      </c>
    </row>
    <row r="167" spans="1:19" ht="30">
      <c r="A167" s="34">
        <v>163</v>
      </c>
      <c r="B167" s="34" t="s">
        <v>337</v>
      </c>
      <c r="C167" s="6" t="s">
        <v>338</v>
      </c>
      <c r="D167" s="35" t="s">
        <v>15</v>
      </c>
      <c r="E167" s="36">
        <v>1440</v>
      </c>
      <c r="F167" s="37">
        <v>350</v>
      </c>
      <c r="G167" s="38">
        <f t="shared" si="24"/>
        <v>504000</v>
      </c>
      <c r="H167" s="40"/>
      <c r="I167" s="99">
        <f t="shared" si="18"/>
        <v>0</v>
      </c>
      <c r="J167" s="44">
        <f t="shared" si="19"/>
        <v>350</v>
      </c>
      <c r="K167" s="98">
        <f t="shared" si="20"/>
        <v>504000</v>
      </c>
      <c r="L167" s="97">
        <v>270.21750000000003</v>
      </c>
      <c r="M167" s="96">
        <f t="shared" si="25"/>
        <v>389113.20000000007</v>
      </c>
      <c r="N167" s="96">
        <f t="shared" si="21"/>
        <v>0</v>
      </c>
      <c r="O167" s="70">
        <f t="shared" si="22"/>
        <v>114886.79999999993</v>
      </c>
      <c r="P167" s="157"/>
      <c r="Q167" s="166">
        <v>504</v>
      </c>
      <c r="R167" s="166">
        <f t="shared" si="23"/>
        <v>176400</v>
      </c>
      <c r="S167" s="166">
        <f t="shared" si="26"/>
        <v>136189.62000000002</v>
      </c>
    </row>
    <row r="168" spans="1:19" ht="45">
      <c r="A168" s="34">
        <v>164</v>
      </c>
      <c r="B168" s="34" t="s">
        <v>339</v>
      </c>
      <c r="C168" s="6" t="s">
        <v>340</v>
      </c>
      <c r="D168" s="35" t="s">
        <v>15</v>
      </c>
      <c r="E168" s="36">
        <v>360</v>
      </c>
      <c r="F168" s="37">
        <v>4447</v>
      </c>
      <c r="G168" s="38">
        <f t="shared" si="24"/>
        <v>1600920</v>
      </c>
      <c r="H168" s="40"/>
      <c r="I168" s="99">
        <f t="shared" si="18"/>
        <v>0</v>
      </c>
      <c r="J168" s="44">
        <f t="shared" si="19"/>
        <v>4447</v>
      </c>
      <c r="K168" s="98">
        <f t="shared" si="20"/>
        <v>1600920</v>
      </c>
      <c r="L168" s="97">
        <v>1372.0140000000001</v>
      </c>
      <c r="M168" s="96">
        <f t="shared" si="25"/>
        <v>493925.04000000004</v>
      </c>
      <c r="N168" s="96">
        <f t="shared" si="21"/>
        <v>0</v>
      </c>
      <c r="O168" s="70">
        <f t="shared" si="22"/>
        <v>1106994.96</v>
      </c>
      <c r="P168" s="157"/>
      <c r="Q168" s="166">
        <v>126</v>
      </c>
      <c r="R168" s="166">
        <f t="shared" si="23"/>
        <v>560322</v>
      </c>
      <c r="S168" s="166">
        <f t="shared" si="26"/>
        <v>172873.76400000002</v>
      </c>
    </row>
    <row r="169" spans="1:19">
      <c r="A169" s="34">
        <v>165</v>
      </c>
      <c r="B169" s="34" t="s">
        <v>341</v>
      </c>
      <c r="C169" s="6" t="s">
        <v>342</v>
      </c>
      <c r="D169" s="35" t="s">
        <v>15</v>
      </c>
      <c r="E169" s="36">
        <v>360</v>
      </c>
      <c r="F169" s="37">
        <v>313</v>
      </c>
      <c r="G169" s="38">
        <f t="shared" si="24"/>
        <v>112680</v>
      </c>
      <c r="H169" s="40"/>
      <c r="I169" s="99">
        <f t="shared" si="18"/>
        <v>0</v>
      </c>
      <c r="J169" s="44">
        <f t="shared" si="19"/>
        <v>313</v>
      </c>
      <c r="K169" s="98">
        <f t="shared" si="20"/>
        <v>112680</v>
      </c>
      <c r="L169" s="97">
        <v>75</v>
      </c>
      <c r="M169" s="96">
        <f t="shared" si="25"/>
        <v>27000</v>
      </c>
      <c r="N169" s="96">
        <f t="shared" si="21"/>
        <v>0</v>
      </c>
      <c r="O169" s="70">
        <f t="shared" si="22"/>
        <v>85680</v>
      </c>
      <c r="P169" s="157"/>
      <c r="Q169" s="166">
        <v>126</v>
      </c>
      <c r="R169" s="166">
        <f t="shared" si="23"/>
        <v>39438</v>
      </c>
      <c r="S169" s="166">
        <f t="shared" si="26"/>
        <v>9450</v>
      </c>
    </row>
    <row r="170" spans="1:19">
      <c r="A170" s="34">
        <v>166</v>
      </c>
      <c r="B170" s="34" t="s">
        <v>343</v>
      </c>
      <c r="C170" s="6" t="s">
        <v>344</v>
      </c>
      <c r="D170" s="35" t="s">
        <v>15</v>
      </c>
      <c r="E170" s="36">
        <v>270</v>
      </c>
      <c r="F170" s="37">
        <v>88</v>
      </c>
      <c r="G170" s="38">
        <f t="shared" si="24"/>
        <v>23760</v>
      </c>
      <c r="H170" s="40"/>
      <c r="I170" s="99">
        <f t="shared" si="18"/>
        <v>0</v>
      </c>
      <c r="J170" s="44">
        <f t="shared" si="19"/>
        <v>88</v>
      </c>
      <c r="K170" s="98">
        <f t="shared" si="20"/>
        <v>23760</v>
      </c>
      <c r="L170" s="97">
        <v>126.42000000000002</v>
      </c>
      <c r="M170" s="96">
        <f t="shared" si="25"/>
        <v>34133.4</v>
      </c>
      <c r="N170" s="96">
        <f t="shared" si="21"/>
        <v>10373.400000000001</v>
      </c>
      <c r="O170" s="70">
        <f t="shared" si="22"/>
        <v>0</v>
      </c>
      <c r="P170" s="157"/>
      <c r="Q170" s="166">
        <v>94.5</v>
      </c>
      <c r="R170" s="166">
        <f t="shared" si="23"/>
        <v>8316</v>
      </c>
      <c r="S170" s="166">
        <f t="shared" si="26"/>
        <v>11946.690000000002</v>
      </c>
    </row>
    <row r="171" spans="1:19">
      <c r="A171" s="34">
        <v>167</v>
      </c>
      <c r="B171" s="34" t="s">
        <v>345</v>
      </c>
      <c r="C171" s="6" t="s">
        <v>346</v>
      </c>
      <c r="D171" s="35" t="s">
        <v>15</v>
      </c>
      <c r="E171" s="36">
        <v>9000</v>
      </c>
      <c r="F171" s="37">
        <v>100</v>
      </c>
      <c r="G171" s="38">
        <f t="shared" si="24"/>
        <v>900000</v>
      </c>
      <c r="H171" s="40"/>
      <c r="I171" s="99">
        <f t="shared" si="18"/>
        <v>0</v>
      </c>
      <c r="J171" s="44">
        <f t="shared" si="19"/>
        <v>100</v>
      </c>
      <c r="K171" s="98">
        <f t="shared" si="20"/>
        <v>900000</v>
      </c>
      <c r="L171" s="97">
        <v>0</v>
      </c>
      <c r="M171" s="96">
        <f t="shared" si="25"/>
        <v>0</v>
      </c>
      <c r="N171" s="96">
        <f t="shared" si="21"/>
        <v>0</v>
      </c>
      <c r="O171" s="70">
        <f t="shared" si="22"/>
        <v>900000</v>
      </c>
      <c r="P171" s="157"/>
      <c r="Q171" s="166">
        <v>3150</v>
      </c>
      <c r="R171" s="166">
        <f t="shared" si="23"/>
        <v>315000</v>
      </c>
      <c r="S171" s="166">
        <f t="shared" si="26"/>
        <v>0</v>
      </c>
    </row>
    <row r="172" spans="1:19">
      <c r="A172" s="34">
        <v>168</v>
      </c>
      <c r="B172" s="34" t="s">
        <v>347</v>
      </c>
      <c r="C172" s="6" t="s">
        <v>348</v>
      </c>
      <c r="D172" s="35" t="s">
        <v>15</v>
      </c>
      <c r="E172" s="36">
        <v>12000</v>
      </c>
      <c r="F172" s="37">
        <v>7</v>
      </c>
      <c r="G172" s="38">
        <f t="shared" si="24"/>
        <v>84000</v>
      </c>
      <c r="H172" s="40"/>
      <c r="I172" s="99">
        <f t="shared" si="18"/>
        <v>0</v>
      </c>
      <c r="J172" s="44">
        <f t="shared" si="19"/>
        <v>7</v>
      </c>
      <c r="K172" s="98">
        <f t="shared" si="20"/>
        <v>84000</v>
      </c>
      <c r="L172" s="97">
        <v>16.516500000000001</v>
      </c>
      <c r="M172" s="96">
        <f t="shared" si="25"/>
        <v>198198</v>
      </c>
      <c r="N172" s="96">
        <f t="shared" si="21"/>
        <v>114198</v>
      </c>
      <c r="O172" s="70">
        <f t="shared" si="22"/>
        <v>0</v>
      </c>
      <c r="P172" s="157"/>
      <c r="Q172" s="166">
        <v>4200</v>
      </c>
      <c r="R172" s="166">
        <f t="shared" si="23"/>
        <v>29400</v>
      </c>
      <c r="S172" s="166">
        <f t="shared" si="26"/>
        <v>69369.3</v>
      </c>
    </row>
    <row r="173" spans="1:19">
      <c r="A173" s="34">
        <v>169</v>
      </c>
      <c r="B173" s="34" t="s">
        <v>349</v>
      </c>
      <c r="C173" s="6" t="s">
        <v>350</v>
      </c>
      <c r="D173" s="35" t="s">
        <v>15</v>
      </c>
      <c r="E173" s="36">
        <v>9000</v>
      </c>
      <c r="F173" s="37">
        <v>15</v>
      </c>
      <c r="G173" s="38">
        <f t="shared" si="24"/>
        <v>135000</v>
      </c>
      <c r="H173" s="40"/>
      <c r="I173" s="99">
        <f t="shared" si="18"/>
        <v>0</v>
      </c>
      <c r="J173" s="44">
        <f t="shared" si="19"/>
        <v>15</v>
      </c>
      <c r="K173" s="98">
        <f t="shared" si="20"/>
        <v>135000</v>
      </c>
      <c r="L173" s="97">
        <v>45.275999999999996</v>
      </c>
      <c r="M173" s="96">
        <f t="shared" si="25"/>
        <v>407483.99999999994</v>
      </c>
      <c r="N173" s="96">
        <f t="shared" si="21"/>
        <v>272483.99999999994</v>
      </c>
      <c r="O173" s="70">
        <f t="shared" si="22"/>
        <v>0</v>
      </c>
      <c r="P173" s="157"/>
      <c r="Q173" s="166">
        <v>3150</v>
      </c>
      <c r="R173" s="166">
        <f t="shared" si="23"/>
        <v>47250</v>
      </c>
      <c r="S173" s="166">
        <f t="shared" si="26"/>
        <v>142619.4</v>
      </c>
    </row>
    <row r="174" spans="1:19">
      <c r="A174" s="34">
        <v>170</v>
      </c>
      <c r="B174" s="34" t="s">
        <v>351</v>
      </c>
      <c r="C174" s="6" t="s">
        <v>352</v>
      </c>
      <c r="D174" s="35" t="s">
        <v>15</v>
      </c>
      <c r="E174" s="36">
        <v>1800</v>
      </c>
      <c r="F174" s="37">
        <v>150</v>
      </c>
      <c r="G174" s="38">
        <f t="shared" si="24"/>
        <v>270000</v>
      </c>
      <c r="H174" s="40"/>
      <c r="I174" s="99">
        <f t="shared" si="18"/>
        <v>0</v>
      </c>
      <c r="J174" s="44">
        <f t="shared" si="19"/>
        <v>150</v>
      </c>
      <c r="K174" s="98">
        <f t="shared" si="20"/>
        <v>270000</v>
      </c>
      <c r="L174" s="97">
        <v>126.42000000000002</v>
      </c>
      <c r="M174" s="96">
        <f t="shared" si="25"/>
        <v>227556.00000000003</v>
      </c>
      <c r="N174" s="96">
        <f t="shared" si="21"/>
        <v>0</v>
      </c>
      <c r="O174" s="70">
        <f t="shared" si="22"/>
        <v>42443.999999999971</v>
      </c>
      <c r="P174" s="157"/>
      <c r="Q174" s="166">
        <v>630</v>
      </c>
      <c r="R174" s="166">
        <f t="shared" si="23"/>
        <v>94500</v>
      </c>
      <c r="S174" s="166">
        <f t="shared" si="26"/>
        <v>79644.600000000006</v>
      </c>
    </row>
    <row r="175" spans="1:19" ht="45">
      <c r="A175" s="34">
        <v>171</v>
      </c>
      <c r="B175" s="168" t="s">
        <v>353</v>
      </c>
      <c r="C175" s="10" t="s">
        <v>354</v>
      </c>
      <c r="D175" s="35" t="s">
        <v>15</v>
      </c>
      <c r="E175" s="36">
        <v>6300</v>
      </c>
      <c r="F175" s="37">
        <v>50</v>
      </c>
      <c r="G175" s="38">
        <f t="shared" si="24"/>
        <v>315000</v>
      </c>
      <c r="H175" s="40"/>
      <c r="I175" s="99">
        <f t="shared" si="18"/>
        <v>0</v>
      </c>
      <c r="J175" s="44">
        <f t="shared" si="19"/>
        <v>50</v>
      </c>
      <c r="K175" s="98">
        <f t="shared" si="20"/>
        <v>315000</v>
      </c>
      <c r="L175" s="175">
        <v>422.17349999999999</v>
      </c>
      <c r="M175" s="96">
        <f t="shared" si="25"/>
        <v>2659693.0499999998</v>
      </c>
      <c r="N175" s="96">
        <f t="shared" si="21"/>
        <v>2344693.0499999998</v>
      </c>
      <c r="O175" s="70">
        <f t="shared" si="22"/>
        <v>0</v>
      </c>
      <c r="P175" s="157"/>
      <c r="Q175" s="166">
        <v>2205</v>
      </c>
      <c r="R175" s="166">
        <f t="shared" si="23"/>
        <v>110250</v>
      </c>
      <c r="S175" s="166">
        <f t="shared" si="26"/>
        <v>930892.5675</v>
      </c>
    </row>
    <row r="176" spans="1:19" ht="30">
      <c r="A176" s="34">
        <v>172</v>
      </c>
      <c r="B176" s="34" t="s">
        <v>355</v>
      </c>
      <c r="C176" s="6" t="s">
        <v>356</v>
      </c>
      <c r="D176" s="35" t="s">
        <v>15</v>
      </c>
      <c r="E176" s="36">
        <v>6300</v>
      </c>
      <c r="F176" s="37">
        <v>50</v>
      </c>
      <c r="G176" s="38">
        <f t="shared" si="24"/>
        <v>315000</v>
      </c>
      <c r="H176" s="40"/>
      <c r="I176" s="99">
        <f t="shared" si="18"/>
        <v>0</v>
      </c>
      <c r="J176" s="44">
        <f t="shared" si="19"/>
        <v>50</v>
      </c>
      <c r="K176" s="98">
        <f t="shared" si="20"/>
        <v>315000</v>
      </c>
      <c r="L176" s="97">
        <v>15.4</v>
      </c>
      <c r="M176" s="96">
        <f t="shared" si="25"/>
        <v>97020</v>
      </c>
      <c r="N176" s="96">
        <f t="shared" si="21"/>
        <v>0</v>
      </c>
      <c r="O176" s="70">
        <f t="shared" si="22"/>
        <v>217980</v>
      </c>
      <c r="P176" s="157"/>
      <c r="Q176" s="166">
        <v>2205</v>
      </c>
      <c r="R176" s="166">
        <f t="shared" si="23"/>
        <v>110250</v>
      </c>
      <c r="S176" s="166">
        <f t="shared" si="26"/>
        <v>33957</v>
      </c>
    </row>
    <row r="177" spans="1:19" ht="30">
      <c r="A177" s="34">
        <v>173</v>
      </c>
      <c r="B177" s="34" t="s">
        <v>357</v>
      </c>
      <c r="C177" s="6" t="s">
        <v>358</v>
      </c>
      <c r="D177" s="35" t="s">
        <v>15</v>
      </c>
      <c r="E177" s="36">
        <v>7400.0000000000009</v>
      </c>
      <c r="F177" s="37">
        <v>45</v>
      </c>
      <c r="G177" s="38">
        <f t="shared" si="24"/>
        <v>333000.00000000006</v>
      </c>
      <c r="H177" s="40"/>
      <c r="I177" s="99">
        <f t="shared" si="18"/>
        <v>0</v>
      </c>
      <c r="J177" s="44">
        <f t="shared" si="19"/>
        <v>45</v>
      </c>
      <c r="K177" s="98">
        <f t="shared" si="20"/>
        <v>333000.00000000006</v>
      </c>
      <c r="L177" s="97">
        <v>17.2</v>
      </c>
      <c r="M177" s="96">
        <f t="shared" si="25"/>
        <v>127280.00000000001</v>
      </c>
      <c r="N177" s="96">
        <f t="shared" si="21"/>
        <v>0</v>
      </c>
      <c r="O177" s="70">
        <f t="shared" si="22"/>
        <v>205720.00000000006</v>
      </c>
      <c r="P177" s="157"/>
      <c r="Q177" s="166">
        <v>2590</v>
      </c>
      <c r="R177" s="166">
        <f t="shared" si="23"/>
        <v>116550</v>
      </c>
      <c r="S177" s="166">
        <f t="shared" si="26"/>
        <v>44548</v>
      </c>
    </row>
    <row r="178" spans="1:19">
      <c r="A178" s="34">
        <v>174</v>
      </c>
      <c r="B178" s="34" t="s">
        <v>359</v>
      </c>
      <c r="C178" s="6" t="s">
        <v>360</v>
      </c>
      <c r="D178" s="35" t="s">
        <v>15</v>
      </c>
      <c r="E178" s="36">
        <v>5400</v>
      </c>
      <c r="F178" s="37">
        <v>40</v>
      </c>
      <c r="G178" s="38">
        <f t="shared" si="24"/>
        <v>216000</v>
      </c>
      <c r="H178" s="40"/>
      <c r="I178" s="99">
        <f t="shared" si="18"/>
        <v>0</v>
      </c>
      <c r="J178" s="44">
        <f t="shared" si="19"/>
        <v>40</v>
      </c>
      <c r="K178" s="98">
        <f t="shared" si="20"/>
        <v>216000</v>
      </c>
      <c r="L178" s="97">
        <v>33.3795</v>
      </c>
      <c r="M178" s="96">
        <f t="shared" si="25"/>
        <v>180249.3</v>
      </c>
      <c r="N178" s="96">
        <f t="shared" si="21"/>
        <v>0</v>
      </c>
      <c r="O178" s="70">
        <f t="shared" si="22"/>
        <v>35750.700000000012</v>
      </c>
      <c r="P178" s="157"/>
      <c r="Q178" s="166">
        <v>1890</v>
      </c>
      <c r="R178" s="166">
        <f t="shared" si="23"/>
        <v>75600</v>
      </c>
      <c r="S178" s="166">
        <f t="shared" si="26"/>
        <v>63087.254999999997</v>
      </c>
    </row>
    <row r="179" spans="1:19" ht="30">
      <c r="A179" s="34">
        <v>175</v>
      </c>
      <c r="B179" s="34" t="s">
        <v>361</v>
      </c>
      <c r="C179" s="6" t="s">
        <v>362</v>
      </c>
      <c r="D179" s="35" t="s">
        <v>15</v>
      </c>
      <c r="E179" s="36">
        <v>18000</v>
      </c>
      <c r="F179" s="37">
        <v>45</v>
      </c>
      <c r="G179" s="38">
        <f t="shared" si="24"/>
        <v>810000</v>
      </c>
      <c r="H179" s="40"/>
      <c r="I179" s="99">
        <f t="shared" si="18"/>
        <v>0</v>
      </c>
      <c r="J179" s="44">
        <f t="shared" si="19"/>
        <v>45</v>
      </c>
      <c r="K179" s="98">
        <f t="shared" si="20"/>
        <v>810000</v>
      </c>
      <c r="L179" s="97">
        <v>77.650000000000006</v>
      </c>
      <c r="M179" s="96">
        <f t="shared" si="25"/>
        <v>1397700</v>
      </c>
      <c r="N179" s="96">
        <f t="shared" si="21"/>
        <v>587700</v>
      </c>
      <c r="O179" s="70">
        <f t="shared" si="22"/>
        <v>0</v>
      </c>
      <c r="P179" s="157"/>
      <c r="Q179" s="166">
        <v>6300</v>
      </c>
      <c r="R179" s="166">
        <f t="shared" si="23"/>
        <v>283500</v>
      </c>
      <c r="S179" s="166">
        <f t="shared" si="26"/>
        <v>489195.00000000006</v>
      </c>
    </row>
    <row r="180" spans="1:19">
      <c r="A180" s="34">
        <v>176</v>
      </c>
      <c r="B180" s="34" t="s">
        <v>363</v>
      </c>
      <c r="C180" s="6" t="s">
        <v>364</v>
      </c>
      <c r="D180" s="35" t="s">
        <v>15</v>
      </c>
      <c r="E180" s="36">
        <v>1800</v>
      </c>
      <c r="F180" s="37">
        <v>1400</v>
      </c>
      <c r="G180" s="38">
        <f t="shared" si="24"/>
        <v>2520000</v>
      </c>
      <c r="H180" s="40"/>
      <c r="I180" s="99">
        <f t="shared" si="18"/>
        <v>0</v>
      </c>
      <c r="J180" s="44">
        <f t="shared" si="19"/>
        <v>1400</v>
      </c>
      <c r="K180" s="98">
        <f t="shared" si="20"/>
        <v>2520000</v>
      </c>
      <c r="L180" s="97">
        <v>750</v>
      </c>
      <c r="M180" s="96">
        <f t="shared" si="25"/>
        <v>1350000</v>
      </c>
      <c r="N180" s="96">
        <f t="shared" si="21"/>
        <v>0</v>
      </c>
      <c r="O180" s="70">
        <f t="shared" si="22"/>
        <v>1170000</v>
      </c>
      <c r="P180" s="157"/>
      <c r="Q180" s="166">
        <v>630</v>
      </c>
      <c r="R180" s="166">
        <f t="shared" si="23"/>
        <v>882000</v>
      </c>
      <c r="S180" s="166">
        <f t="shared" si="26"/>
        <v>472500</v>
      </c>
    </row>
    <row r="181" spans="1:19">
      <c r="A181" s="34">
        <v>177</v>
      </c>
      <c r="B181" s="34" t="s">
        <v>365</v>
      </c>
      <c r="C181" s="6" t="s">
        <v>366</v>
      </c>
      <c r="D181" s="35" t="s">
        <v>15</v>
      </c>
      <c r="E181" s="36">
        <v>3000</v>
      </c>
      <c r="F181" s="37">
        <v>500</v>
      </c>
      <c r="G181" s="38">
        <f t="shared" si="24"/>
        <v>1500000</v>
      </c>
      <c r="H181" s="40"/>
      <c r="I181" s="99">
        <f t="shared" si="18"/>
        <v>0</v>
      </c>
      <c r="J181" s="44">
        <f t="shared" si="19"/>
        <v>500</v>
      </c>
      <c r="K181" s="98">
        <f t="shared" si="20"/>
        <v>1500000</v>
      </c>
      <c r="L181" s="97">
        <v>664</v>
      </c>
      <c r="M181" s="96">
        <f t="shared" si="25"/>
        <v>1992000</v>
      </c>
      <c r="N181" s="96">
        <f t="shared" si="21"/>
        <v>492000</v>
      </c>
      <c r="O181" s="70">
        <f t="shared" si="22"/>
        <v>0</v>
      </c>
      <c r="P181" s="157"/>
      <c r="Q181" s="166">
        <v>1050</v>
      </c>
      <c r="R181" s="166">
        <f t="shared" si="23"/>
        <v>525000</v>
      </c>
      <c r="S181" s="166">
        <f t="shared" si="26"/>
        <v>697200</v>
      </c>
    </row>
    <row r="182" spans="1:19" ht="30">
      <c r="A182" s="34">
        <v>178</v>
      </c>
      <c r="B182" s="34" t="s">
        <v>367</v>
      </c>
      <c r="C182" s="6" t="s">
        <v>368</v>
      </c>
      <c r="D182" s="35" t="s">
        <v>15</v>
      </c>
      <c r="E182" s="36">
        <v>1260</v>
      </c>
      <c r="F182" s="37">
        <v>350</v>
      </c>
      <c r="G182" s="38">
        <f t="shared" si="24"/>
        <v>441000</v>
      </c>
      <c r="H182" s="40"/>
      <c r="I182" s="99">
        <f t="shared" si="18"/>
        <v>0</v>
      </c>
      <c r="J182" s="44">
        <f t="shared" si="19"/>
        <v>350</v>
      </c>
      <c r="K182" s="98">
        <f t="shared" si="20"/>
        <v>441000</v>
      </c>
      <c r="L182" s="97">
        <v>0</v>
      </c>
      <c r="M182" s="96">
        <f t="shared" si="25"/>
        <v>0</v>
      </c>
      <c r="N182" s="96">
        <f t="shared" si="21"/>
        <v>0</v>
      </c>
      <c r="O182" s="70">
        <f t="shared" si="22"/>
        <v>441000</v>
      </c>
      <c r="P182" s="157"/>
      <c r="Q182" s="166">
        <v>441</v>
      </c>
      <c r="R182" s="166">
        <f t="shared" si="23"/>
        <v>154350</v>
      </c>
      <c r="S182" s="166">
        <f t="shared" si="26"/>
        <v>0</v>
      </c>
    </row>
    <row r="183" spans="1:19" s="33" customFormat="1">
      <c r="A183" s="34">
        <v>179</v>
      </c>
      <c r="B183" s="34" t="s">
        <v>369</v>
      </c>
      <c r="C183" s="8" t="s">
        <v>370</v>
      </c>
      <c r="D183" s="35" t="s">
        <v>15</v>
      </c>
      <c r="E183" s="36">
        <v>5400</v>
      </c>
      <c r="F183" s="37">
        <v>53.55</v>
      </c>
      <c r="G183" s="38">
        <f t="shared" si="24"/>
        <v>289170</v>
      </c>
      <c r="H183" s="40"/>
      <c r="I183" s="99">
        <f t="shared" si="18"/>
        <v>0</v>
      </c>
      <c r="J183" s="44">
        <f t="shared" si="19"/>
        <v>53.55</v>
      </c>
      <c r="K183" s="98">
        <f t="shared" si="20"/>
        <v>289170</v>
      </c>
      <c r="L183" s="97">
        <v>61.01</v>
      </c>
      <c r="M183" s="96">
        <f t="shared" si="25"/>
        <v>329454</v>
      </c>
      <c r="N183" s="96">
        <f t="shared" si="21"/>
        <v>40284</v>
      </c>
      <c r="O183" s="70">
        <f t="shared" si="22"/>
        <v>0</v>
      </c>
      <c r="P183" s="157"/>
      <c r="Q183" s="166">
        <v>1890</v>
      </c>
      <c r="R183" s="166">
        <f t="shared" si="23"/>
        <v>101209.5</v>
      </c>
      <c r="S183" s="166">
        <f t="shared" si="26"/>
        <v>115308.9</v>
      </c>
    </row>
    <row r="184" spans="1:19" s="33" customFormat="1" ht="75">
      <c r="A184" s="34">
        <v>180</v>
      </c>
      <c r="B184" s="34" t="s">
        <v>371</v>
      </c>
      <c r="C184" s="8" t="s">
        <v>372</v>
      </c>
      <c r="D184" s="35" t="s">
        <v>20</v>
      </c>
      <c r="E184" s="36">
        <v>180</v>
      </c>
      <c r="F184" s="51">
        <v>500</v>
      </c>
      <c r="G184" s="38">
        <f t="shared" si="24"/>
        <v>90000</v>
      </c>
      <c r="H184" s="40"/>
      <c r="I184" s="99">
        <f t="shared" si="18"/>
        <v>0</v>
      </c>
      <c r="J184" s="44">
        <f t="shared" si="19"/>
        <v>500</v>
      </c>
      <c r="K184" s="98">
        <f t="shared" si="20"/>
        <v>90000</v>
      </c>
      <c r="L184" s="97">
        <v>0</v>
      </c>
      <c r="M184" s="96">
        <f t="shared" si="25"/>
        <v>0</v>
      </c>
      <c r="N184" s="96">
        <f t="shared" si="21"/>
        <v>0</v>
      </c>
      <c r="O184" s="70">
        <f t="shared" si="22"/>
        <v>90000</v>
      </c>
      <c r="P184" s="157"/>
      <c r="Q184" s="166">
        <v>63</v>
      </c>
      <c r="R184" s="166">
        <f t="shared" si="23"/>
        <v>31500</v>
      </c>
      <c r="S184" s="166">
        <f t="shared" si="26"/>
        <v>0</v>
      </c>
    </row>
    <row r="185" spans="1:19" s="33" customFormat="1" ht="105">
      <c r="A185" s="34">
        <v>181</v>
      </c>
      <c r="B185" s="34" t="s">
        <v>373</v>
      </c>
      <c r="C185" s="8" t="s">
        <v>374</v>
      </c>
      <c r="D185" s="35" t="s">
        <v>20</v>
      </c>
      <c r="E185" s="36">
        <v>630</v>
      </c>
      <c r="F185" s="51">
        <v>500</v>
      </c>
      <c r="G185" s="38">
        <f t="shared" si="24"/>
        <v>315000</v>
      </c>
      <c r="H185" s="40"/>
      <c r="I185" s="99">
        <f t="shared" si="18"/>
        <v>0</v>
      </c>
      <c r="J185" s="44">
        <f t="shared" si="19"/>
        <v>500</v>
      </c>
      <c r="K185" s="98">
        <f t="shared" si="20"/>
        <v>315000</v>
      </c>
      <c r="L185" s="97">
        <v>1132</v>
      </c>
      <c r="M185" s="96">
        <f t="shared" si="25"/>
        <v>713160</v>
      </c>
      <c r="N185" s="96">
        <f t="shared" si="21"/>
        <v>398160</v>
      </c>
      <c r="O185" s="70">
        <f t="shared" si="22"/>
        <v>0</v>
      </c>
      <c r="P185" s="157"/>
      <c r="Q185" s="166">
        <v>220.5</v>
      </c>
      <c r="R185" s="166">
        <f t="shared" si="23"/>
        <v>110250</v>
      </c>
      <c r="S185" s="166">
        <f t="shared" si="26"/>
        <v>249606</v>
      </c>
    </row>
    <row r="186" spans="1:19" s="33" customFormat="1" ht="45.75" customHeight="1">
      <c r="A186" s="34">
        <v>182</v>
      </c>
      <c r="B186" s="34" t="s">
        <v>375</v>
      </c>
      <c r="C186" s="8" t="s">
        <v>376</v>
      </c>
      <c r="D186" s="35" t="s">
        <v>377</v>
      </c>
      <c r="E186" s="36">
        <v>180</v>
      </c>
      <c r="F186" s="37">
        <v>6500</v>
      </c>
      <c r="G186" s="38">
        <f t="shared" si="24"/>
        <v>1170000</v>
      </c>
      <c r="H186" s="40"/>
      <c r="I186" s="99">
        <f t="shared" si="18"/>
        <v>0</v>
      </c>
      <c r="J186" s="44">
        <f t="shared" si="19"/>
        <v>6500</v>
      </c>
      <c r="K186" s="98">
        <f t="shared" si="20"/>
        <v>1170000</v>
      </c>
      <c r="L186" s="97">
        <v>6500</v>
      </c>
      <c r="M186" s="96">
        <f t="shared" si="25"/>
        <v>1170000</v>
      </c>
      <c r="N186" s="96">
        <f t="shared" si="21"/>
        <v>0</v>
      </c>
      <c r="O186" s="70">
        <f t="shared" si="22"/>
        <v>0</v>
      </c>
      <c r="P186" s="157"/>
      <c r="Q186" s="166">
        <v>63</v>
      </c>
      <c r="R186" s="166">
        <f t="shared" si="23"/>
        <v>409500</v>
      </c>
      <c r="S186" s="166">
        <f t="shared" si="26"/>
        <v>409500</v>
      </c>
    </row>
    <row r="187" spans="1:19" ht="45">
      <c r="A187" s="34">
        <v>183</v>
      </c>
      <c r="B187" s="34" t="s">
        <v>378</v>
      </c>
      <c r="C187" s="11" t="s">
        <v>379</v>
      </c>
      <c r="D187" s="35" t="s">
        <v>15</v>
      </c>
      <c r="E187" s="36">
        <v>1080</v>
      </c>
      <c r="F187" s="37">
        <v>65</v>
      </c>
      <c r="G187" s="38">
        <f t="shared" si="24"/>
        <v>70200</v>
      </c>
      <c r="H187" s="40"/>
      <c r="I187" s="99">
        <f t="shared" si="18"/>
        <v>0</v>
      </c>
      <c r="J187" s="44">
        <f t="shared" si="19"/>
        <v>65</v>
      </c>
      <c r="K187" s="98">
        <f t="shared" si="20"/>
        <v>70200</v>
      </c>
      <c r="L187" s="97">
        <v>65</v>
      </c>
      <c r="M187" s="96">
        <f t="shared" si="25"/>
        <v>70200</v>
      </c>
      <c r="N187" s="96">
        <f t="shared" si="21"/>
        <v>0</v>
      </c>
      <c r="O187" s="70">
        <f t="shared" si="22"/>
        <v>0</v>
      </c>
      <c r="P187" s="157"/>
      <c r="Q187" s="166">
        <v>378</v>
      </c>
      <c r="R187" s="166">
        <f t="shared" si="23"/>
        <v>24570</v>
      </c>
      <c r="S187" s="166">
        <f t="shared" si="26"/>
        <v>24570</v>
      </c>
    </row>
    <row r="188" spans="1:19" s="33" customFormat="1" ht="30">
      <c r="A188" s="34">
        <v>184</v>
      </c>
      <c r="B188" s="34" t="s">
        <v>380</v>
      </c>
      <c r="C188" s="8" t="s">
        <v>381</v>
      </c>
      <c r="D188" s="35" t="s">
        <v>20</v>
      </c>
      <c r="E188" s="36">
        <v>270</v>
      </c>
      <c r="F188" s="51">
        <v>25</v>
      </c>
      <c r="G188" s="38">
        <f t="shared" si="24"/>
        <v>6750</v>
      </c>
      <c r="H188" s="40"/>
      <c r="I188" s="99">
        <f t="shared" si="18"/>
        <v>0</v>
      </c>
      <c r="J188" s="44">
        <f t="shared" si="19"/>
        <v>25</v>
      </c>
      <c r="K188" s="98">
        <f t="shared" si="20"/>
        <v>6750</v>
      </c>
      <c r="L188" s="97">
        <v>44</v>
      </c>
      <c r="M188" s="96">
        <f t="shared" si="25"/>
        <v>11880</v>
      </c>
      <c r="N188" s="96">
        <f t="shared" si="21"/>
        <v>5130</v>
      </c>
      <c r="O188" s="70">
        <f t="shared" si="22"/>
        <v>0</v>
      </c>
      <c r="P188" s="157"/>
      <c r="Q188" s="166">
        <v>94.5</v>
      </c>
      <c r="R188" s="166">
        <f t="shared" si="23"/>
        <v>2362.5</v>
      </c>
      <c r="S188" s="166">
        <f t="shared" si="26"/>
        <v>4158</v>
      </c>
    </row>
    <row r="189" spans="1:19" ht="30">
      <c r="A189" s="34">
        <v>185</v>
      </c>
      <c r="B189" s="34" t="s">
        <v>382</v>
      </c>
      <c r="C189" s="6" t="s">
        <v>383</v>
      </c>
      <c r="D189" s="35" t="s">
        <v>20</v>
      </c>
      <c r="E189" s="36">
        <v>5400</v>
      </c>
      <c r="F189" s="37">
        <v>4</v>
      </c>
      <c r="G189" s="38">
        <f t="shared" si="24"/>
        <v>21600</v>
      </c>
      <c r="H189" s="40"/>
      <c r="I189" s="99">
        <f t="shared" si="18"/>
        <v>0</v>
      </c>
      <c r="J189" s="44">
        <f t="shared" si="19"/>
        <v>4</v>
      </c>
      <c r="K189" s="98">
        <f t="shared" si="20"/>
        <v>21600</v>
      </c>
      <c r="L189" s="97">
        <v>4</v>
      </c>
      <c r="M189" s="96">
        <f t="shared" si="25"/>
        <v>21600</v>
      </c>
      <c r="N189" s="96">
        <f t="shared" si="21"/>
        <v>0</v>
      </c>
      <c r="O189" s="70">
        <f t="shared" si="22"/>
        <v>0</v>
      </c>
      <c r="P189" s="157"/>
      <c r="Q189" s="166">
        <v>1890</v>
      </c>
      <c r="R189" s="166">
        <f t="shared" si="23"/>
        <v>7560</v>
      </c>
      <c r="S189" s="166">
        <f t="shared" si="26"/>
        <v>7560</v>
      </c>
    </row>
    <row r="190" spans="1:19">
      <c r="A190" s="34">
        <v>186</v>
      </c>
      <c r="B190" s="34" t="s">
        <v>384</v>
      </c>
      <c r="C190" s="6" t="s">
        <v>385</v>
      </c>
      <c r="D190" s="35" t="s">
        <v>20</v>
      </c>
      <c r="E190" s="36">
        <v>6300</v>
      </c>
      <c r="F190" s="37">
        <v>9</v>
      </c>
      <c r="G190" s="38">
        <f t="shared" si="24"/>
        <v>56700</v>
      </c>
      <c r="H190" s="40"/>
      <c r="I190" s="99">
        <f t="shared" si="18"/>
        <v>0</v>
      </c>
      <c r="J190" s="44">
        <f t="shared" si="19"/>
        <v>9</v>
      </c>
      <c r="K190" s="98">
        <f t="shared" si="20"/>
        <v>56700</v>
      </c>
      <c r="L190" s="97">
        <v>9</v>
      </c>
      <c r="M190" s="96">
        <f t="shared" si="25"/>
        <v>56700</v>
      </c>
      <c r="N190" s="96">
        <f t="shared" si="21"/>
        <v>0</v>
      </c>
      <c r="O190" s="70">
        <f t="shared" si="22"/>
        <v>0</v>
      </c>
      <c r="P190" s="157"/>
      <c r="Q190" s="166">
        <v>2205</v>
      </c>
      <c r="R190" s="166">
        <f t="shared" si="23"/>
        <v>19845</v>
      </c>
      <c r="S190" s="166">
        <f t="shared" si="26"/>
        <v>19845</v>
      </c>
    </row>
    <row r="191" spans="1:19" ht="30">
      <c r="A191" s="34">
        <v>187</v>
      </c>
      <c r="B191" s="34" t="s">
        <v>386</v>
      </c>
      <c r="C191" s="6" t="s">
        <v>387</v>
      </c>
      <c r="D191" s="35" t="s">
        <v>20</v>
      </c>
      <c r="E191" s="36">
        <v>3600</v>
      </c>
      <c r="F191" s="37">
        <v>16</v>
      </c>
      <c r="G191" s="38">
        <f t="shared" si="24"/>
        <v>57600</v>
      </c>
      <c r="H191" s="40"/>
      <c r="I191" s="99">
        <f t="shared" si="18"/>
        <v>0</v>
      </c>
      <c r="J191" s="44">
        <f t="shared" si="19"/>
        <v>16</v>
      </c>
      <c r="K191" s="98">
        <f t="shared" si="20"/>
        <v>57600</v>
      </c>
      <c r="L191" s="97">
        <v>15</v>
      </c>
      <c r="M191" s="96">
        <f t="shared" si="25"/>
        <v>54000</v>
      </c>
      <c r="N191" s="96">
        <f t="shared" si="21"/>
        <v>0</v>
      </c>
      <c r="O191" s="70">
        <f t="shared" si="22"/>
        <v>3600</v>
      </c>
      <c r="P191" s="157"/>
      <c r="Q191" s="166">
        <v>1260</v>
      </c>
      <c r="R191" s="166">
        <f t="shared" si="23"/>
        <v>20160</v>
      </c>
      <c r="S191" s="166">
        <f t="shared" si="26"/>
        <v>18900</v>
      </c>
    </row>
    <row r="192" spans="1:19">
      <c r="A192" s="34">
        <v>188</v>
      </c>
      <c r="B192" s="34" t="s">
        <v>388</v>
      </c>
      <c r="C192" s="6" t="s">
        <v>389</v>
      </c>
      <c r="D192" s="35" t="s">
        <v>20</v>
      </c>
      <c r="E192" s="36">
        <v>1100</v>
      </c>
      <c r="F192" s="37">
        <v>21</v>
      </c>
      <c r="G192" s="38">
        <f t="shared" si="24"/>
        <v>23100</v>
      </c>
      <c r="H192" s="40"/>
      <c r="I192" s="99">
        <f t="shared" si="18"/>
        <v>0</v>
      </c>
      <c r="J192" s="44">
        <f t="shared" si="19"/>
        <v>21</v>
      </c>
      <c r="K192" s="98">
        <f t="shared" si="20"/>
        <v>23100</v>
      </c>
      <c r="L192" s="97">
        <v>21</v>
      </c>
      <c r="M192" s="96">
        <f t="shared" si="25"/>
        <v>23100</v>
      </c>
      <c r="N192" s="96">
        <f t="shared" si="21"/>
        <v>0</v>
      </c>
      <c r="O192" s="70">
        <f t="shared" si="22"/>
        <v>0</v>
      </c>
      <c r="P192" s="157"/>
      <c r="Q192" s="166">
        <v>385</v>
      </c>
      <c r="R192" s="166">
        <f t="shared" si="23"/>
        <v>8085</v>
      </c>
      <c r="S192" s="166">
        <f t="shared" si="26"/>
        <v>8085</v>
      </c>
    </row>
    <row r="193" spans="1:19" ht="30">
      <c r="A193" s="34">
        <v>189</v>
      </c>
      <c r="B193" s="34" t="s">
        <v>390</v>
      </c>
      <c r="C193" s="6" t="s">
        <v>391</v>
      </c>
      <c r="D193" s="35" t="s">
        <v>20</v>
      </c>
      <c r="E193" s="36">
        <v>630</v>
      </c>
      <c r="F193" s="37">
        <v>25</v>
      </c>
      <c r="G193" s="38">
        <f t="shared" si="24"/>
        <v>15750</v>
      </c>
      <c r="H193" s="40"/>
      <c r="I193" s="99">
        <f t="shared" si="18"/>
        <v>0</v>
      </c>
      <c r="J193" s="44">
        <f t="shared" si="19"/>
        <v>25</v>
      </c>
      <c r="K193" s="98">
        <f t="shared" si="20"/>
        <v>15750</v>
      </c>
      <c r="L193" s="97">
        <v>15</v>
      </c>
      <c r="M193" s="96">
        <f t="shared" si="25"/>
        <v>9450</v>
      </c>
      <c r="N193" s="96">
        <f t="shared" si="21"/>
        <v>0</v>
      </c>
      <c r="O193" s="70">
        <f t="shared" si="22"/>
        <v>6300</v>
      </c>
      <c r="P193" s="157"/>
      <c r="Q193" s="166">
        <v>220.5</v>
      </c>
      <c r="R193" s="166">
        <f t="shared" si="23"/>
        <v>5512.5</v>
      </c>
      <c r="S193" s="166">
        <f t="shared" si="26"/>
        <v>3307.5</v>
      </c>
    </row>
    <row r="194" spans="1:19" ht="30">
      <c r="A194" s="34">
        <v>190</v>
      </c>
      <c r="B194" s="34" t="s">
        <v>392</v>
      </c>
      <c r="C194" s="6" t="s">
        <v>393</v>
      </c>
      <c r="D194" s="35" t="s">
        <v>20</v>
      </c>
      <c r="E194" s="36">
        <v>540</v>
      </c>
      <c r="F194" s="37">
        <v>36</v>
      </c>
      <c r="G194" s="38">
        <f t="shared" si="24"/>
        <v>19440</v>
      </c>
      <c r="H194" s="40"/>
      <c r="I194" s="99">
        <f t="shared" si="18"/>
        <v>0</v>
      </c>
      <c r="J194" s="44">
        <f t="shared" si="19"/>
        <v>36</v>
      </c>
      <c r="K194" s="98">
        <f t="shared" si="20"/>
        <v>19440</v>
      </c>
      <c r="L194" s="97">
        <v>21</v>
      </c>
      <c r="M194" s="96">
        <f t="shared" si="25"/>
        <v>11340</v>
      </c>
      <c r="N194" s="96">
        <f t="shared" si="21"/>
        <v>0</v>
      </c>
      <c r="O194" s="70">
        <f t="shared" si="22"/>
        <v>8100</v>
      </c>
      <c r="P194" s="157"/>
      <c r="Q194" s="166">
        <v>189</v>
      </c>
      <c r="R194" s="166">
        <f t="shared" si="23"/>
        <v>6804</v>
      </c>
      <c r="S194" s="166">
        <f t="shared" si="26"/>
        <v>3969</v>
      </c>
    </row>
    <row r="195" spans="1:19" ht="30">
      <c r="A195" s="34">
        <v>191</v>
      </c>
      <c r="B195" s="34" t="s">
        <v>394</v>
      </c>
      <c r="C195" s="6" t="s">
        <v>395</v>
      </c>
      <c r="D195" s="35" t="s">
        <v>20</v>
      </c>
      <c r="E195" s="36">
        <v>540</v>
      </c>
      <c r="F195" s="37">
        <v>25</v>
      </c>
      <c r="G195" s="38">
        <f t="shared" si="24"/>
        <v>13500</v>
      </c>
      <c r="H195" s="40"/>
      <c r="I195" s="99">
        <f t="shared" si="18"/>
        <v>0</v>
      </c>
      <c r="J195" s="44">
        <f t="shared" si="19"/>
        <v>25</v>
      </c>
      <c r="K195" s="98">
        <f t="shared" si="20"/>
        <v>13500</v>
      </c>
      <c r="L195" s="97">
        <v>14</v>
      </c>
      <c r="M195" s="96">
        <f t="shared" si="25"/>
        <v>7560</v>
      </c>
      <c r="N195" s="96">
        <f t="shared" si="21"/>
        <v>0</v>
      </c>
      <c r="O195" s="70">
        <f t="shared" si="22"/>
        <v>5940</v>
      </c>
      <c r="P195" s="157"/>
      <c r="Q195" s="166">
        <v>189</v>
      </c>
      <c r="R195" s="166">
        <f t="shared" si="23"/>
        <v>4725</v>
      </c>
      <c r="S195" s="166">
        <f t="shared" si="26"/>
        <v>2646</v>
      </c>
    </row>
    <row r="196" spans="1:19">
      <c r="A196" s="34">
        <v>192</v>
      </c>
      <c r="B196" s="34" t="s">
        <v>396</v>
      </c>
      <c r="C196" s="6" t="s">
        <v>397</v>
      </c>
      <c r="D196" s="35" t="s">
        <v>20</v>
      </c>
      <c r="E196" s="36">
        <v>720</v>
      </c>
      <c r="F196" s="37">
        <v>25</v>
      </c>
      <c r="G196" s="38">
        <f t="shared" si="24"/>
        <v>18000</v>
      </c>
      <c r="H196" s="40"/>
      <c r="I196" s="99">
        <f t="shared" si="18"/>
        <v>0</v>
      </c>
      <c r="J196" s="44">
        <f t="shared" si="19"/>
        <v>25</v>
      </c>
      <c r="K196" s="98">
        <f t="shared" si="20"/>
        <v>18000</v>
      </c>
      <c r="L196" s="97">
        <v>15</v>
      </c>
      <c r="M196" s="96">
        <f t="shared" si="25"/>
        <v>10800</v>
      </c>
      <c r="N196" s="96">
        <f t="shared" si="21"/>
        <v>0</v>
      </c>
      <c r="O196" s="70">
        <f t="shared" si="22"/>
        <v>7200</v>
      </c>
      <c r="P196" s="157"/>
      <c r="Q196" s="166">
        <v>252</v>
      </c>
      <c r="R196" s="166">
        <f t="shared" si="23"/>
        <v>6300</v>
      </c>
      <c r="S196" s="166">
        <f t="shared" si="26"/>
        <v>3780</v>
      </c>
    </row>
    <row r="197" spans="1:19" ht="30">
      <c r="A197" s="34">
        <v>193</v>
      </c>
      <c r="B197" s="34" t="s">
        <v>398</v>
      </c>
      <c r="C197" s="6" t="s">
        <v>399</v>
      </c>
      <c r="D197" s="35" t="s">
        <v>20</v>
      </c>
      <c r="E197" s="36">
        <v>3600</v>
      </c>
      <c r="F197" s="37">
        <v>12</v>
      </c>
      <c r="G197" s="38">
        <f t="shared" si="24"/>
        <v>43200</v>
      </c>
      <c r="H197" s="40"/>
      <c r="I197" s="99">
        <f t="shared" ref="I197:I245" si="27">H197*E197</f>
        <v>0</v>
      </c>
      <c r="J197" s="44">
        <f t="shared" ref="J197:J245" si="28">F197+H197</f>
        <v>12</v>
      </c>
      <c r="K197" s="98">
        <f t="shared" ref="K197:K245" si="29">J197*E197</f>
        <v>43200</v>
      </c>
      <c r="L197" s="97">
        <v>24</v>
      </c>
      <c r="M197" s="96">
        <f t="shared" si="25"/>
        <v>86400</v>
      </c>
      <c r="N197" s="96">
        <f t="shared" ref="N197:N245" si="30">IF(M197&gt;K197,M197-K197,0)</f>
        <v>43200</v>
      </c>
      <c r="O197" s="70">
        <f t="shared" ref="O197:O245" si="31">IF(K197&gt;M197,K197-M197,0)</f>
        <v>0</v>
      </c>
      <c r="P197" s="157"/>
      <c r="Q197" s="166">
        <v>1260</v>
      </c>
      <c r="R197" s="166">
        <f t="shared" ref="R197:R245" si="32">F197*Q197</f>
        <v>15120</v>
      </c>
      <c r="S197" s="166">
        <f t="shared" si="26"/>
        <v>30240</v>
      </c>
    </row>
    <row r="198" spans="1:19" ht="30">
      <c r="A198" s="34">
        <v>194</v>
      </c>
      <c r="B198" s="34" t="s">
        <v>400</v>
      </c>
      <c r="C198" s="6" t="s">
        <v>401</v>
      </c>
      <c r="D198" s="49" t="s">
        <v>121</v>
      </c>
      <c r="E198" s="50">
        <v>270</v>
      </c>
      <c r="F198" s="37">
        <v>55</v>
      </c>
      <c r="G198" s="38">
        <f t="shared" ref="G198:G245" si="33">E198*F198</f>
        <v>14850</v>
      </c>
      <c r="H198" s="40"/>
      <c r="I198" s="99">
        <f t="shared" si="27"/>
        <v>0</v>
      </c>
      <c r="J198" s="44">
        <f t="shared" si="28"/>
        <v>55</v>
      </c>
      <c r="K198" s="98">
        <f t="shared" si="29"/>
        <v>14850</v>
      </c>
      <c r="L198" s="97">
        <v>108.23400000000001</v>
      </c>
      <c r="M198" s="96">
        <f t="shared" ref="M198:M245" si="34">L198*E198</f>
        <v>29223.180000000004</v>
      </c>
      <c r="N198" s="96">
        <f t="shared" si="30"/>
        <v>14373.180000000004</v>
      </c>
      <c r="O198" s="70">
        <f t="shared" si="31"/>
        <v>0</v>
      </c>
      <c r="P198" s="157"/>
      <c r="Q198" s="166">
        <v>94.5</v>
      </c>
      <c r="R198" s="166">
        <f t="shared" si="32"/>
        <v>5197.5</v>
      </c>
      <c r="S198" s="166">
        <f t="shared" ref="S198:S245" si="35">L198*Q198</f>
        <v>10228.113000000001</v>
      </c>
    </row>
    <row r="199" spans="1:19" ht="30">
      <c r="A199" s="34">
        <v>195</v>
      </c>
      <c r="B199" s="34" t="s">
        <v>402</v>
      </c>
      <c r="C199" s="6" t="s">
        <v>403</v>
      </c>
      <c r="D199" s="49" t="s">
        <v>121</v>
      </c>
      <c r="E199" s="50">
        <v>360</v>
      </c>
      <c r="F199" s="37">
        <v>115</v>
      </c>
      <c r="G199" s="38">
        <f t="shared" si="33"/>
        <v>41400</v>
      </c>
      <c r="H199" s="40"/>
      <c r="I199" s="99">
        <f t="shared" si="27"/>
        <v>0</v>
      </c>
      <c r="J199" s="44">
        <f t="shared" si="28"/>
        <v>115</v>
      </c>
      <c r="K199" s="98">
        <f t="shared" si="29"/>
        <v>41400</v>
      </c>
      <c r="L199" s="97">
        <v>129.70650000000001</v>
      </c>
      <c r="M199" s="96">
        <f t="shared" si="34"/>
        <v>46694.340000000004</v>
      </c>
      <c r="N199" s="96">
        <f t="shared" si="30"/>
        <v>5294.3400000000038</v>
      </c>
      <c r="O199" s="70">
        <f t="shared" si="31"/>
        <v>0</v>
      </c>
      <c r="P199" s="157"/>
      <c r="Q199" s="166">
        <v>126</v>
      </c>
      <c r="R199" s="166">
        <f t="shared" si="32"/>
        <v>14490</v>
      </c>
      <c r="S199" s="166">
        <f t="shared" si="35"/>
        <v>16343.019</v>
      </c>
    </row>
    <row r="200" spans="1:19" ht="30">
      <c r="A200" s="34">
        <v>196</v>
      </c>
      <c r="B200" s="34" t="s">
        <v>404</v>
      </c>
      <c r="C200" s="6" t="s">
        <v>405</v>
      </c>
      <c r="D200" s="49" t="s">
        <v>121</v>
      </c>
      <c r="E200" s="50">
        <v>450</v>
      </c>
      <c r="F200" s="37">
        <v>143</v>
      </c>
      <c r="G200" s="38">
        <f t="shared" si="33"/>
        <v>64350</v>
      </c>
      <c r="H200" s="40"/>
      <c r="I200" s="99">
        <f t="shared" si="27"/>
        <v>0</v>
      </c>
      <c r="J200" s="44">
        <f t="shared" si="28"/>
        <v>143</v>
      </c>
      <c r="K200" s="98">
        <f t="shared" si="29"/>
        <v>64350</v>
      </c>
      <c r="L200" s="97">
        <v>115.5</v>
      </c>
      <c r="M200" s="96">
        <f t="shared" si="34"/>
        <v>51975</v>
      </c>
      <c r="N200" s="96">
        <f t="shared" si="30"/>
        <v>0</v>
      </c>
      <c r="O200" s="70">
        <f t="shared" si="31"/>
        <v>12375</v>
      </c>
      <c r="P200" s="157"/>
      <c r="Q200" s="166">
        <v>157.5</v>
      </c>
      <c r="R200" s="166">
        <f t="shared" si="32"/>
        <v>22522.5</v>
      </c>
      <c r="S200" s="166">
        <f t="shared" si="35"/>
        <v>18191.25</v>
      </c>
    </row>
    <row r="201" spans="1:19">
      <c r="A201" s="34">
        <v>197</v>
      </c>
      <c r="B201" s="34" t="s">
        <v>406</v>
      </c>
      <c r="C201" s="6" t="s">
        <v>407</v>
      </c>
      <c r="D201" s="35" t="s">
        <v>20</v>
      </c>
      <c r="E201" s="36">
        <v>1440</v>
      </c>
      <c r="F201" s="37">
        <v>15</v>
      </c>
      <c r="G201" s="38">
        <f t="shared" si="33"/>
        <v>21600</v>
      </c>
      <c r="H201" s="40"/>
      <c r="I201" s="99">
        <f t="shared" si="27"/>
        <v>0</v>
      </c>
      <c r="J201" s="44">
        <f t="shared" si="28"/>
        <v>15</v>
      </c>
      <c r="K201" s="98">
        <f t="shared" si="29"/>
        <v>21600</v>
      </c>
      <c r="L201" s="97">
        <v>20</v>
      </c>
      <c r="M201" s="96">
        <f t="shared" si="34"/>
        <v>28800</v>
      </c>
      <c r="N201" s="96">
        <f t="shared" si="30"/>
        <v>7200</v>
      </c>
      <c r="O201" s="70">
        <f t="shared" si="31"/>
        <v>0</v>
      </c>
      <c r="P201" s="157"/>
      <c r="Q201" s="166">
        <v>504</v>
      </c>
      <c r="R201" s="166">
        <f t="shared" si="32"/>
        <v>7560</v>
      </c>
      <c r="S201" s="166">
        <f t="shared" si="35"/>
        <v>10080</v>
      </c>
    </row>
    <row r="202" spans="1:19" ht="45">
      <c r="A202" s="34">
        <v>198</v>
      </c>
      <c r="B202" s="34" t="s">
        <v>408</v>
      </c>
      <c r="C202" s="6" t="s">
        <v>409</v>
      </c>
      <c r="D202" s="49" t="s">
        <v>121</v>
      </c>
      <c r="E202" s="50">
        <v>450</v>
      </c>
      <c r="F202" s="37">
        <v>145</v>
      </c>
      <c r="G202" s="38">
        <f t="shared" si="33"/>
        <v>65250</v>
      </c>
      <c r="H202" s="40"/>
      <c r="I202" s="99">
        <f t="shared" si="27"/>
        <v>0</v>
      </c>
      <c r="J202" s="44">
        <f t="shared" si="28"/>
        <v>145</v>
      </c>
      <c r="K202" s="98">
        <f t="shared" si="29"/>
        <v>65250</v>
      </c>
      <c r="L202" s="97">
        <v>84</v>
      </c>
      <c r="M202" s="96">
        <f t="shared" si="34"/>
        <v>37800</v>
      </c>
      <c r="N202" s="96">
        <f t="shared" si="30"/>
        <v>0</v>
      </c>
      <c r="O202" s="70">
        <f t="shared" si="31"/>
        <v>27450</v>
      </c>
      <c r="P202" s="157"/>
      <c r="Q202" s="166">
        <v>157.5</v>
      </c>
      <c r="R202" s="166">
        <f t="shared" si="32"/>
        <v>22837.5</v>
      </c>
      <c r="S202" s="166">
        <f t="shared" si="35"/>
        <v>13230</v>
      </c>
    </row>
    <row r="203" spans="1:19" ht="45">
      <c r="A203" s="34">
        <v>199</v>
      </c>
      <c r="B203" s="34" t="s">
        <v>410</v>
      </c>
      <c r="C203" s="6" t="s">
        <v>411</v>
      </c>
      <c r="D203" s="49" t="s">
        <v>121</v>
      </c>
      <c r="E203" s="50">
        <v>540</v>
      </c>
      <c r="F203" s="37">
        <v>145</v>
      </c>
      <c r="G203" s="38">
        <f t="shared" si="33"/>
        <v>78300</v>
      </c>
      <c r="H203" s="40"/>
      <c r="I203" s="99">
        <f t="shared" si="27"/>
        <v>0</v>
      </c>
      <c r="J203" s="44">
        <f t="shared" si="28"/>
        <v>145</v>
      </c>
      <c r="K203" s="98">
        <f t="shared" si="29"/>
        <v>78300</v>
      </c>
      <c r="L203" s="97">
        <v>68.25</v>
      </c>
      <c r="M203" s="96">
        <f t="shared" si="34"/>
        <v>36855</v>
      </c>
      <c r="N203" s="96">
        <f t="shared" si="30"/>
        <v>0</v>
      </c>
      <c r="O203" s="70">
        <f t="shared" si="31"/>
        <v>41445</v>
      </c>
      <c r="P203" s="157"/>
      <c r="Q203" s="166">
        <v>189</v>
      </c>
      <c r="R203" s="166">
        <f t="shared" si="32"/>
        <v>27405</v>
      </c>
      <c r="S203" s="166">
        <f t="shared" si="35"/>
        <v>12899.25</v>
      </c>
    </row>
    <row r="204" spans="1:19" s="33" customFormat="1" ht="75">
      <c r="A204" s="34">
        <v>200</v>
      </c>
      <c r="B204" s="34" t="s">
        <v>412</v>
      </c>
      <c r="C204" s="8" t="s">
        <v>413</v>
      </c>
      <c r="D204" s="35" t="s">
        <v>20</v>
      </c>
      <c r="E204" s="36">
        <v>630</v>
      </c>
      <c r="F204" s="51">
        <v>5</v>
      </c>
      <c r="G204" s="38">
        <f t="shared" si="33"/>
        <v>3150</v>
      </c>
      <c r="H204" s="40"/>
      <c r="I204" s="99">
        <f t="shared" si="27"/>
        <v>0</v>
      </c>
      <c r="J204" s="44">
        <f t="shared" si="28"/>
        <v>5</v>
      </c>
      <c r="K204" s="98">
        <f t="shared" si="29"/>
        <v>3150</v>
      </c>
      <c r="L204" s="97">
        <v>630</v>
      </c>
      <c r="M204" s="96">
        <f t="shared" si="34"/>
        <v>396900</v>
      </c>
      <c r="N204" s="96">
        <f t="shared" si="30"/>
        <v>393750</v>
      </c>
      <c r="O204" s="70">
        <f t="shared" si="31"/>
        <v>0</v>
      </c>
      <c r="P204" s="157"/>
      <c r="Q204" s="166">
        <v>220.5</v>
      </c>
      <c r="R204" s="166">
        <f t="shared" si="32"/>
        <v>1102.5</v>
      </c>
      <c r="S204" s="166">
        <f t="shared" si="35"/>
        <v>138915</v>
      </c>
    </row>
    <row r="205" spans="1:19" ht="30">
      <c r="A205" s="34">
        <v>201</v>
      </c>
      <c r="B205" s="34" t="s">
        <v>414</v>
      </c>
      <c r="C205" s="6" t="s">
        <v>415</v>
      </c>
      <c r="D205" s="35" t="s">
        <v>20</v>
      </c>
      <c r="E205" s="36">
        <v>2700</v>
      </c>
      <c r="F205" s="37">
        <v>4</v>
      </c>
      <c r="G205" s="38">
        <f t="shared" si="33"/>
        <v>10800</v>
      </c>
      <c r="H205" s="40"/>
      <c r="I205" s="99">
        <f t="shared" si="27"/>
        <v>0</v>
      </c>
      <c r="J205" s="44">
        <f t="shared" si="28"/>
        <v>4</v>
      </c>
      <c r="K205" s="98">
        <f t="shared" si="29"/>
        <v>10800</v>
      </c>
      <c r="L205" s="97">
        <v>0</v>
      </c>
      <c r="M205" s="96">
        <f t="shared" si="34"/>
        <v>0</v>
      </c>
      <c r="N205" s="96">
        <f t="shared" si="30"/>
        <v>0</v>
      </c>
      <c r="O205" s="70">
        <f t="shared" si="31"/>
        <v>10800</v>
      </c>
      <c r="P205" s="157"/>
      <c r="Q205" s="166">
        <v>945</v>
      </c>
      <c r="R205" s="166">
        <f t="shared" si="32"/>
        <v>3780</v>
      </c>
      <c r="S205" s="166">
        <f t="shared" si="35"/>
        <v>0</v>
      </c>
    </row>
    <row r="206" spans="1:19" s="33" customFormat="1" ht="30">
      <c r="A206" s="34">
        <v>202</v>
      </c>
      <c r="B206" s="34" t="s">
        <v>416</v>
      </c>
      <c r="C206" s="8" t="s">
        <v>417</v>
      </c>
      <c r="D206" s="35" t="s">
        <v>20</v>
      </c>
      <c r="E206" s="36">
        <v>3600</v>
      </c>
      <c r="F206" s="51">
        <v>10</v>
      </c>
      <c r="G206" s="38">
        <f t="shared" si="33"/>
        <v>36000</v>
      </c>
      <c r="H206" s="40"/>
      <c r="I206" s="99">
        <f t="shared" si="27"/>
        <v>0</v>
      </c>
      <c r="J206" s="44">
        <f t="shared" si="28"/>
        <v>10</v>
      </c>
      <c r="K206" s="98">
        <f t="shared" si="29"/>
        <v>36000</v>
      </c>
      <c r="L206" s="97">
        <v>0</v>
      </c>
      <c r="M206" s="96">
        <f t="shared" si="34"/>
        <v>0</v>
      </c>
      <c r="N206" s="96">
        <f t="shared" si="30"/>
        <v>0</v>
      </c>
      <c r="O206" s="70">
        <f t="shared" si="31"/>
        <v>36000</v>
      </c>
      <c r="P206" s="157"/>
      <c r="Q206" s="166">
        <v>1260</v>
      </c>
      <c r="R206" s="166">
        <f t="shared" si="32"/>
        <v>12600</v>
      </c>
      <c r="S206" s="166">
        <f t="shared" si="35"/>
        <v>0</v>
      </c>
    </row>
    <row r="207" spans="1:19" ht="30">
      <c r="A207" s="34">
        <v>203</v>
      </c>
      <c r="B207" s="34" t="s">
        <v>418</v>
      </c>
      <c r="C207" s="6" t="s">
        <v>419</v>
      </c>
      <c r="D207" s="49" t="s">
        <v>121</v>
      </c>
      <c r="E207" s="50">
        <v>1750</v>
      </c>
      <c r="F207" s="37">
        <v>700</v>
      </c>
      <c r="G207" s="38">
        <f t="shared" si="33"/>
        <v>1225000</v>
      </c>
      <c r="H207" s="40"/>
      <c r="I207" s="99">
        <f t="shared" si="27"/>
        <v>0</v>
      </c>
      <c r="J207" s="44">
        <f t="shared" si="28"/>
        <v>700</v>
      </c>
      <c r="K207" s="98">
        <f t="shared" si="29"/>
        <v>1225000</v>
      </c>
      <c r="L207" s="97">
        <v>833</v>
      </c>
      <c r="M207" s="96">
        <f t="shared" si="34"/>
        <v>1457750</v>
      </c>
      <c r="N207" s="96">
        <f t="shared" si="30"/>
        <v>232750</v>
      </c>
      <c r="O207" s="70">
        <f t="shared" si="31"/>
        <v>0</v>
      </c>
      <c r="P207" s="157"/>
      <c r="Q207" s="166">
        <v>612.5</v>
      </c>
      <c r="R207" s="166">
        <f t="shared" si="32"/>
        <v>428750</v>
      </c>
      <c r="S207" s="166">
        <f t="shared" si="35"/>
        <v>510212.5</v>
      </c>
    </row>
    <row r="208" spans="1:19" ht="30">
      <c r="A208" s="34">
        <v>204</v>
      </c>
      <c r="B208" s="34" t="s">
        <v>420</v>
      </c>
      <c r="C208" s="6" t="s">
        <v>421</v>
      </c>
      <c r="D208" s="49" t="s">
        <v>121</v>
      </c>
      <c r="E208" s="50">
        <v>2250</v>
      </c>
      <c r="F208" s="37">
        <v>200</v>
      </c>
      <c r="G208" s="38">
        <f t="shared" si="33"/>
        <v>450000</v>
      </c>
      <c r="H208" s="40"/>
      <c r="I208" s="99">
        <f t="shared" si="27"/>
        <v>0</v>
      </c>
      <c r="J208" s="44">
        <f t="shared" si="28"/>
        <v>200</v>
      </c>
      <c r="K208" s="98">
        <f t="shared" si="29"/>
        <v>450000</v>
      </c>
      <c r="L208" s="97">
        <v>227</v>
      </c>
      <c r="M208" s="96">
        <f t="shared" si="34"/>
        <v>510750</v>
      </c>
      <c r="N208" s="96">
        <f t="shared" si="30"/>
        <v>60750</v>
      </c>
      <c r="O208" s="70">
        <f t="shared" si="31"/>
        <v>0</v>
      </c>
      <c r="P208" s="157"/>
      <c r="Q208" s="166">
        <v>787.5</v>
      </c>
      <c r="R208" s="166">
        <f t="shared" si="32"/>
        <v>157500</v>
      </c>
      <c r="S208" s="166">
        <f t="shared" si="35"/>
        <v>178762.5</v>
      </c>
    </row>
    <row r="209" spans="1:19" ht="30">
      <c r="A209" s="34">
        <v>205</v>
      </c>
      <c r="B209" s="34" t="s">
        <v>422</v>
      </c>
      <c r="C209" s="6" t="s">
        <v>423</v>
      </c>
      <c r="D209" s="49" t="s">
        <v>121</v>
      </c>
      <c r="E209" s="50">
        <v>2950</v>
      </c>
      <c r="F209" s="37">
        <v>550</v>
      </c>
      <c r="G209" s="38">
        <f t="shared" si="33"/>
        <v>1622500</v>
      </c>
      <c r="H209" s="40"/>
      <c r="I209" s="99">
        <f t="shared" si="27"/>
        <v>0</v>
      </c>
      <c r="J209" s="44">
        <f t="shared" si="28"/>
        <v>550</v>
      </c>
      <c r="K209" s="98">
        <f t="shared" si="29"/>
        <v>1622500</v>
      </c>
      <c r="L209" s="97">
        <v>564</v>
      </c>
      <c r="M209" s="96">
        <f t="shared" si="34"/>
        <v>1663800</v>
      </c>
      <c r="N209" s="96">
        <f t="shared" si="30"/>
        <v>41300</v>
      </c>
      <c r="O209" s="70">
        <f t="shared" si="31"/>
        <v>0</v>
      </c>
      <c r="P209" s="157"/>
      <c r="Q209" s="166">
        <v>1032.5</v>
      </c>
      <c r="R209" s="166">
        <f t="shared" si="32"/>
        <v>567875</v>
      </c>
      <c r="S209" s="166">
        <f t="shared" si="35"/>
        <v>582330</v>
      </c>
    </row>
    <row r="210" spans="1:19" ht="30">
      <c r="A210" s="34">
        <v>206</v>
      </c>
      <c r="B210" s="34" t="s">
        <v>424</v>
      </c>
      <c r="C210" s="6" t="s">
        <v>425</v>
      </c>
      <c r="D210" s="49" t="s">
        <v>121</v>
      </c>
      <c r="E210" s="50">
        <v>650.00000000000011</v>
      </c>
      <c r="F210" s="37">
        <v>320</v>
      </c>
      <c r="G210" s="38">
        <f t="shared" si="33"/>
        <v>208000.00000000003</v>
      </c>
      <c r="H210" s="40"/>
      <c r="I210" s="99">
        <f t="shared" si="27"/>
        <v>0</v>
      </c>
      <c r="J210" s="44">
        <f t="shared" si="28"/>
        <v>320</v>
      </c>
      <c r="K210" s="98">
        <f t="shared" si="29"/>
        <v>208000.00000000003</v>
      </c>
      <c r="L210" s="97">
        <v>544</v>
      </c>
      <c r="M210" s="96">
        <f t="shared" si="34"/>
        <v>353600.00000000006</v>
      </c>
      <c r="N210" s="96">
        <f t="shared" si="30"/>
        <v>145600.00000000003</v>
      </c>
      <c r="O210" s="70">
        <f t="shared" si="31"/>
        <v>0</v>
      </c>
      <c r="P210" s="157"/>
      <c r="Q210" s="166">
        <v>227.5</v>
      </c>
      <c r="R210" s="166">
        <f t="shared" si="32"/>
        <v>72800</v>
      </c>
      <c r="S210" s="166">
        <f t="shared" si="35"/>
        <v>123760</v>
      </c>
    </row>
    <row r="211" spans="1:19" ht="30">
      <c r="A211" s="34">
        <v>207</v>
      </c>
      <c r="B211" s="34" t="s">
        <v>426</v>
      </c>
      <c r="C211" s="6" t="s">
        <v>427</v>
      </c>
      <c r="D211" s="49" t="s">
        <v>121</v>
      </c>
      <c r="E211" s="50">
        <v>950</v>
      </c>
      <c r="F211" s="37">
        <v>525</v>
      </c>
      <c r="G211" s="38">
        <f t="shared" si="33"/>
        <v>498750</v>
      </c>
      <c r="H211" s="40"/>
      <c r="I211" s="99">
        <f t="shared" si="27"/>
        <v>0</v>
      </c>
      <c r="J211" s="44">
        <f t="shared" si="28"/>
        <v>525</v>
      </c>
      <c r="K211" s="98">
        <f t="shared" si="29"/>
        <v>498750</v>
      </c>
      <c r="L211" s="97">
        <v>757</v>
      </c>
      <c r="M211" s="96">
        <f t="shared" si="34"/>
        <v>719150</v>
      </c>
      <c r="N211" s="96">
        <f t="shared" si="30"/>
        <v>220400</v>
      </c>
      <c r="O211" s="70">
        <f t="shared" si="31"/>
        <v>0</v>
      </c>
      <c r="P211" s="157"/>
      <c r="Q211" s="166">
        <v>332.5</v>
      </c>
      <c r="R211" s="166">
        <f t="shared" si="32"/>
        <v>174562.5</v>
      </c>
      <c r="S211" s="166">
        <f t="shared" si="35"/>
        <v>251702.5</v>
      </c>
    </row>
    <row r="212" spans="1:19" ht="30">
      <c r="A212" s="34">
        <v>208</v>
      </c>
      <c r="B212" s="34" t="s">
        <v>428</v>
      </c>
      <c r="C212" s="6" t="s">
        <v>429</v>
      </c>
      <c r="D212" s="49" t="s">
        <v>121</v>
      </c>
      <c r="E212" s="50">
        <v>1450</v>
      </c>
      <c r="F212" s="37">
        <v>530</v>
      </c>
      <c r="G212" s="38">
        <f t="shared" si="33"/>
        <v>768500</v>
      </c>
      <c r="H212" s="40"/>
      <c r="I212" s="99">
        <f t="shared" si="27"/>
        <v>0</v>
      </c>
      <c r="J212" s="44">
        <f t="shared" si="28"/>
        <v>530</v>
      </c>
      <c r="K212" s="98">
        <f t="shared" si="29"/>
        <v>768500</v>
      </c>
      <c r="L212" s="97">
        <v>595</v>
      </c>
      <c r="M212" s="96">
        <f t="shared" si="34"/>
        <v>862750</v>
      </c>
      <c r="N212" s="96">
        <f t="shared" si="30"/>
        <v>94250</v>
      </c>
      <c r="O212" s="70">
        <f t="shared" si="31"/>
        <v>0</v>
      </c>
      <c r="P212" s="157"/>
      <c r="Q212" s="166">
        <v>507.5</v>
      </c>
      <c r="R212" s="166">
        <f t="shared" si="32"/>
        <v>268975</v>
      </c>
      <c r="S212" s="166">
        <f t="shared" si="35"/>
        <v>301962.5</v>
      </c>
    </row>
    <row r="213" spans="1:19" s="33" customFormat="1">
      <c r="A213" s="34">
        <v>209</v>
      </c>
      <c r="B213" s="34" t="s">
        <v>430</v>
      </c>
      <c r="C213" s="8" t="s">
        <v>431</v>
      </c>
      <c r="D213" s="35" t="s">
        <v>20</v>
      </c>
      <c r="E213" s="36">
        <v>1500</v>
      </c>
      <c r="F213" s="51">
        <v>40</v>
      </c>
      <c r="G213" s="38">
        <f t="shared" si="33"/>
        <v>60000</v>
      </c>
      <c r="H213" s="40"/>
      <c r="I213" s="99">
        <f t="shared" si="27"/>
        <v>0</v>
      </c>
      <c r="J213" s="44">
        <f t="shared" si="28"/>
        <v>40</v>
      </c>
      <c r="K213" s="98">
        <f t="shared" si="29"/>
        <v>60000</v>
      </c>
      <c r="L213" s="97">
        <v>31</v>
      </c>
      <c r="M213" s="96">
        <f t="shared" si="34"/>
        <v>46500</v>
      </c>
      <c r="N213" s="96">
        <f t="shared" si="30"/>
        <v>0</v>
      </c>
      <c r="O213" s="70">
        <f t="shared" si="31"/>
        <v>13500</v>
      </c>
      <c r="P213" s="157"/>
      <c r="Q213" s="166">
        <v>525</v>
      </c>
      <c r="R213" s="166">
        <f t="shared" si="32"/>
        <v>21000</v>
      </c>
      <c r="S213" s="166">
        <f t="shared" si="35"/>
        <v>16275</v>
      </c>
    </row>
    <row r="214" spans="1:19" s="33" customFormat="1">
      <c r="A214" s="34">
        <v>210</v>
      </c>
      <c r="B214" s="34" t="s">
        <v>432</v>
      </c>
      <c r="C214" s="8" t="s">
        <v>433</v>
      </c>
      <c r="D214" s="35" t="s">
        <v>20</v>
      </c>
      <c r="E214" s="36">
        <v>2500</v>
      </c>
      <c r="F214" s="51">
        <v>15</v>
      </c>
      <c r="G214" s="38">
        <f t="shared" si="33"/>
        <v>37500</v>
      </c>
      <c r="H214" s="40"/>
      <c r="I214" s="99">
        <f t="shared" si="27"/>
        <v>0</v>
      </c>
      <c r="J214" s="44">
        <f t="shared" si="28"/>
        <v>15</v>
      </c>
      <c r="K214" s="98">
        <f t="shared" si="29"/>
        <v>37500</v>
      </c>
      <c r="L214" s="97">
        <v>14</v>
      </c>
      <c r="M214" s="96">
        <f t="shared" si="34"/>
        <v>35000</v>
      </c>
      <c r="N214" s="96">
        <f t="shared" si="30"/>
        <v>0</v>
      </c>
      <c r="O214" s="70">
        <f t="shared" si="31"/>
        <v>2500</v>
      </c>
      <c r="P214" s="157"/>
      <c r="Q214" s="166">
        <v>875</v>
      </c>
      <c r="R214" s="166">
        <f t="shared" si="32"/>
        <v>13125</v>
      </c>
      <c r="S214" s="166">
        <f t="shared" si="35"/>
        <v>12250</v>
      </c>
    </row>
    <row r="215" spans="1:19">
      <c r="A215" s="34">
        <v>211</v>
      </c>
      <c r="B215" s="34" t="s">
        <v>434</v>
      </c>
      <c r="C215" s="6" t="s">
        <v>435</v>
      </c>
      <c r="D215" s="35" t="s">
        <v>20</v>
      </c>
      <c r="E215" s="36">
        <v>3500</v>
      </c>
      <c r="F215" s="37">
        <v>3</v>
      </c>
      <c r="G215" s="38">
        <f t="shared" si="33"/>
        <v>10500</v>
      </c>
      <c r="H215" s="40">
        <v>2</v>
      </c>
      <c r="I215" s="99">
        <f t="shared" si="27"/>
        <v>7000</v>
      </c>
      <c r="J215" s="44">
        <f t="shared" si="28"/>
        <v>5</v>
      </c>
      <c r="K215" s="98">
        <f t="shared" si="29"/>
        <v>17500</v>
      </c>
      <c r="L215" s="97">
        <v>9</v>
      </c>
      <c r="M215" s="96">
        <f t="shared" si="34"/>
        <v>31500</v>
      </c>
      <c r="N215" s="96">
        <f t="shared" si="30"/>
        <v>14000</v>
      </c>
      <c r="O215" s="70">
        <f t="shared" si="31"/>
        <v>0</v>
      </c>
      <c r="P215" s="157"/>
      <c r="Q215" s="166">
        <v>1225</v>
      </c>
      <c r="R215" s="166">
        <f t="shared" si="32"/>
        <v>3675</v>
      </c>
      <c r="S215" s="166">
        <f t="shared" si="35"/>
        <v>11025</v>
      </c>
    </row>
    <row r="216" spans="1:19">
      <c r="A216" s="34">
        <v>212</v>
      </c>
      <c r="B216" s="34" t="s">
        <v>436</v>
      </c>
      <c r="C216" s="6" t="s">
        <v>437</v>
      </c>
      <c r="D216" s="35" t="s">
        <v>20</v>
      </c>
      <c r="E216" s="36">
        <v>4500</v>
      </c>
      <c r="F216" s="37">
        <v>2</v>
      </c>
      <c r="G216" s="38">
        <f t="shared" si="33"/>
        <v>9000</v>
      </c>
      <c r="H216" s="40">
        <v>3</v>
      </c>
      <c r="I216" s="99">
        <f t="shared" si="27"/>
        <v>13500</v>
      </c>
      <c r="J216" s="44">
        <f t="shared" si="28"/>
        <v>5</v>
      </c>
      <c r="K216" s="98">
        <f t="shared" si="29"/>
        <v>22500</v>
      </c>
      <c r="L216" s="97">
        <v>4</v>
      </c>
      <c r="M216" s="96">
        <f t="shared" si="34"/>
        <v>18000</v>
      </c>
      <c r="N216" s="96">
        <f t="shared" si="30"/>
        <v>0</v>
      </c>
      <c r="O216" s="70">
        <f t="shared" si="31"/>
        <v>4500</v>
      </c>
      <c r="P216" s="157"/>
      <c r="Q216" s="166">
        <v>1575</v>
      </c>
      <c r="R216" s="166">
        <f t="shared" si="32"/>
        <v>3150</v>
      </c>
      <c r="S216" s="166">
        <f t="shared" si="35"/>
        <v>6300</v>
      </c>
    </row>
    <row r="217" spans="1:19">
      <c r="A217" s="34">
        <v>213</v>
      </c>
      <c r="B217" s="34" t="s">
        <v>438</v>
      </c>
      <c r="C217" s="6" t="s">
        <v>439</v>
      </c>
      <c r="D217" s="35" t="s">
        <v>20</v>
      </c>
      <c r="E217" s="36">
        <v>5500.0000000000009</v>
      </c>
      <c r="F217" s="37">
        <v>2</v>
      </c>
      <c r="G217" s="38">
        <f t="shared" si="33"/>
        <v>11000.000000000002</v>
      </c>
      <c r="H217" s="40">
        <v>1</v>
      </c>
      <c r="I217" s="99">
        <f t="shared" si="27"/>
        <v>5500.0000000000009</v>
      </c>
      <c r="J217" s="44">
        <f t="shared" si="28"/>
        <v>3</v>
      </c>
      <c r="K217" s="98">
        <f t="shared" si="29"/>
        <v>16500.000000000004</v>
      </c>
      <c r="L217" s="97">
        <v>10</v>
      </c>
      <c r="M217" s="96">
        <f t="shared" si="34"/>
        <v>55000.000000000007</v>
      </c>
      <c r="N217" s="96">
        <f t="shared" si="30"/>
        <v>38500</v>
      </c>
      <c r="O217" s="70">
        <f t="shared" si="31"/>
        <v>0</v>
      </c>
      <c r="P217" s="157"/>
      <c r="Q217" s="166">
        <v>1925</v>
      </c>
      <c r="R217" s="166">
        <f t="shared" si="32"/>
        <v>3850</v>
      </c>
      <c r="S217" s="166">
        <f t="shared" si="35"/>
        <v>19250</v>
      </c>
    </row>
    <row r="218" spans="1:19" ht="30">
      <c r="A218" s="34">
        <v>214</v>
      </c>
      <c r="B218" s="34" t="s">
        <v>440</v>
      </c>
      <c r="C218" s="6" t="s">
        <v>441</v>
      </c>
      <c r="D218" s="35" t="s">
        <v>20</v>
      </c>
      <c r="E218" s="36">
        <v>2850</v>
      </c>
      <c r="F218" s="37">
        <f>7*27</f>
        <v>189</v>
      </c>
      <c r="G218" s="38">
        <f t="shared" si="33"/>
        <v>538650</v>
      </c>
      <c r="H218" s="40"/>
      <c r="I218" s="99">
        <f t="shared" si="27"/>
        <v>0</v>
      </c>
      <c r="J218" s="44">
        <f t="shared" si="28"/>
        <v>189</v>
      </c>
      <c r="K218" s="98">
        <f t="shared" si="29"/>
        <v>538650</v>
      </c>
      <c r="L218" s="97">
        <v>206</v>
      </c>
      <c r="M218" s="96">
        <f t="shared" si="34"/>
        <v>587100</v>
      </c>
      <c r="N218" s="96">
        <f t="shared" si="30"/>
        <v>48450</v>
      </c>
      <c r="O218" s="70">
        <f t="shared" si="31"/>
        <v>0</v>
      </c>
      <c r="P218" s="157"/>
      <c r="Q218" s="166">
        <v>997.5</v>
      </c>
      <c r="R218" s="166">
        <f t="shared" si="32"/>
        <v>188527.5</v>
      </c>
      <c r="S218" s="166">
        <f t="shared" si="35"/>
        <v>205485</v>
      </c>
    </row>
    <row r="219" spans="1:19">
      <c r="A219" s="34">
        <v>215</v>
      </c>
      <c r="B219" s="34" t="s">
        <v>442</v>
      </c>
      <c r="C219" s="6" t="s">
        <v>443</v>
      </c>
      <c r="D219" s="35" t="s">
        <v>20</v>
      </c>
      <c r="E219" s="36">
        <v>25000</v>
      </c>
      <c r="F219" s="37">
        <v>2</v>
      </c>
      <c r="G219" s="38">
        <f t="shared" si="33"/>
        <v>50000</v>
      </c>
      <c r="H219" s="40"/>
      <c r="I219" s="99">
        <f t="shared" si="27"/>
        <v>0</v>
      </c>
      <c r="J219" s="44">
        <f t="shared" si="28"/>
        <v>2</v>
      </c>
      <c r="K219" s="98">
        <f t="shared" si="29"/>
        <v>50000</v>
      </c>
      <c r="L219" s="97">
        <v>0</v>
      </c>
      <c r="M219" s="96">
        <f t="shared" si="34"/>
        <v>0</v>
      </c>
      <c r="N219" s="96">
        <f t="shared" si="30"/>
        <v>0</v>
      </c>
      <c r="O219" s="70">
        <f t="shared" si="31"/>
        <v>50000</v>
      </c>
      <c r="P219" s="157"/>
      <c r="Q219" s="166">
        <v>8750</v>
      </c>
      <c r="R219" s="166">
        <f t="shared" si="32"/>
        <v>17500</v>
      </c>
      <c r="S219" s="166">
        <f t="shared" si="35"/>
        <v>0</v>
      </c>
    </row>
    <row r="220" spans="1:19">
      <c r="A220" s="34">
        <v>216</v>
      </c>
      <c r="B220" s="34" t="s">
        <v>444</v>
      </c>
      <c r="C220" s="6" t="s">
        <v>445</v>
      </c>
      <c r="D220" s="35" t="s">
        <v>20</v>
      </c>
      <c r="E220" s="36">
        <v>30000</v>
      </c>
      <c r="F220" s="37">
        <v>4</v>
      </c>
      <c r="G220" s="38">
        <f t="shared" si="33"/>
        <v>120000</v>
      </c>
      <c r="H220" s="40"/>
      <c r="I220" s="99">
        <f t="shared" si="27"/>
        <v>0</v>
      </c>
      <c r="J220" s="44">
        <f t="shared" si="28"/>
        <v>4</v>
      </c>
      <c r="K220" s="98">
        <f t="shared" si="29"/>
        <v>120000</v>
      </c>
      <c r="L220" s="97">
        <v>5</v>
      </c>
      <c r="M220" s="96">
        <f t="shared" si="34"/>
        <v>150000</v>
      </c>
      <c r="N220" s="96">
        <f t="shared" si="30"/>
        <v>30000</v>
      </c>
      <c r="O220" s="70">
        <f t="shared" si="31"/>
        <v>0</v>
      </c>
      <c r="P220" s="157"/>
      <c r="Q220" s="166">
        <v>10500</v>
      </c>
      <c r="R220" s="166">
        <f t="shared" si="32"/>
        <v>42000</v>
      </c>
      <c r="S220" s="166">
        <f t="shared" si="35"/>
        <v>52500</v>
      </c>
    </row>
    <row r="221" spans="1:19">
      <c r="A221" s="34">
        <v>217</v>
      </c>
      <c r="B221" s="34" t="s">
        <v>446</v>
      </c>
      <c r="C221" s="6" t="s">
        <v>447</v>
      </c>
      <c r="D221" s="35" t="s">
        <v>20</v>
      </c>
      <c r="E221" s="36">
        <v>40000</v>
      </c>
      <c r="F221" s="37">
        <v>5</v>
      </c>
      <c r="G221" s="38">
        <f t="shared" si="33"/>
        <v>200000</v>
      </c>
      <c r="H221" s="40">
        <v>1</v>
      </c>
      <c r="I221" s="99">
        <f t="shared" si="27"/>
        <v>40000</v>
      </c>
      <c r="J221" s="44">
        <f t="shared" si="28"/>
        <v>6</v>
      </c>
      <c r="K221" s="98">
        <f t="shared" si="29"/>
        <v>240000</v>
      </c>
      <c r="L221" s="97">
        <v>0</v>
      </c>
      <c r="M221" s="96">
        <f t="shared" si="34"/>
        <v>0</v>
      </c>
      <c r="N221" s="96">
        <f t="shared" si="30"/>
        <v>0</v>
      </c>
      <c r="O221" s="70">
        <f t="shared" si="31"/>
        <v>240000</v>
      </c>
      <c r="P221" s="157"/>
      <c r="Q221" s="166">
        <v>14000</v>
      </c>
      <c r="R221" s="166">
        <f t="shared" si="32"/>
        <v>70000</v>
      </c>
      <c r="S221" s="166">
        <f t="shared" si="35"/>
        <v>0</v>
      </c>
    </row>
    <row r="222" spans="1:19">
      <c r="A222" s="34">
        <v>218</v>
      </c>
      <c r="B222" s="34" t="s">
        <v>448</v>
      </c>
      <c r="C222" s="6" t="s">
        <v>449</v>
      </c>
      <c r="D222" s="35" t="s">
        <v>20</v>
      </c>
      <c r="E222" s="36">
        <v>50000</v>
      </c>
      <c r="F222" s="37">
        <v>1</v>
      </c>
      <c r="G222" s="38">
        <f t="shared" si="33"/>
        <v>50000</v>
      </c>
      <c r="H222" s="40"/>
      <c r="I222" s="99">
        <f t="shared" si="27"/>
        <v>0</v>
      </c>
      <c r="J222" s="44">
        <f t="shared" si="28"/>
        <v>1</v>
      </c>
      <c r="K222" s="98">
        <f t="shared" si="29"/>
        <v>50000</v>
      </c>
      <c r="L222" s="97">
        <v>1</v>
      </c>
      <c r="M222" s="96">
        <f t="shared" si="34"/>
        <v>50000</v>
      </c>
      <c r="N222" s="96">
        <f t="shared" si="30"/>
        <v>0</v>
      </c>
      <c r="O222" s="70">
        <f t="shared" si="31"/>
        <v>0</v>
      </c>
      <c r="P222" s="157"/>
      <c r="Q222" s="166">
        <v>17500</v>
      </c>
      <c r="R222" s="166">
        <f t="shared" si="32"/>
        <v>17500</v>
      </c>
      <c r="S222" s="166">
        <f t="shared" si="35"/>
        <v>17500</v>
      </c>
    </row>
    <row r="223" spans="1:19" ht="30">
      <c r="A223" s="34">
        <v>219</v>
      </c>
      <c r="B223" s="34" t="s">
        <v>450</v>
      </c>
      <c r="C223" s="6" t="s">
        <v>451</v>
      </c>
      <c r="D223" s="35" t="s">
        <v>20</v>
      </c>
      <c r="E223" s="36">
        <v>2250</v>
      </c>
      <c r="F223" s="37">
        <v>27</v>
      </c>
      <c r="G223" s="38">
        <f t="shared" si="33"/>
        <v>60750</v>
      </c>
      <c r="H223" s="40"/>
      <c r="I223" s="99">
        <f t="shared" si="27"/>
        <v>0</v>
      </c>
      <c r="J223" s="44">
        <f t="shared" si="28"/>
        <v>27</v>
      </c>
      <c r="K223" s="98">
        <f t="shared" si="29"/>
        <v>60750</v>
      </c>
      <c r="L223" s="97">
        <v>43</v>
      </c>
      <c r="M223" s="96">
        <f t="shared" si="34"/>
        <v>96750</v>
      </c>
      <c r="N223" s="96">
        <f t="shared" si="30"/>
        <v>36000</v>
      </c>
      <c r="O223" s="70">
        <f t="shared" si="31"/>
        <v>0</v>
      </c>
      <c r="P223" s="157"/>
      <c r="Q223" s="166">
        <v>787.5</v>
      </c>
      <c r="R223" s="166">
        <f t="shared" si="32"/>
        <v>21262.5</v>
      </c>
      <c r="S223" s="166">
        <f t="shared" si="35"/>
        <v>33862.5</v>
      </c>
    </row>
    <row r="224" spans="1:19">
      <c r="A224" s="34">
        <v>220</v>
      </c>
      <c r="B224" s="34" t="s">
        <v>452</v>
      </c>
      <c r="C224" s="6" t="s">
        <v>453</v>
      </c>
      <c r="D224" s="35" t="s">
        <v>20</v>
      </c>
      <c r="E224" s="36">
        <v>1250</v>
      </c>
      <c r="F224" s="37">
        <v>27</v>
      </c>
      <c r="G224" s="38">
        <f t="shared" si="33"/>
        <v>33750</v>
      </c>
      <c r="H224" s="40"/>
      <c r="I224" s="99">
        <f t="shared" si="27"/>
        <v>0</v>
      </c>
      <c r="J224" s="44">
        <f t="shared" si="28"/>
        <v>27</v>
      </c>
      <c r="K224" s="98">
        <f t="shared" si="29"/>
        <v>33750</v>
      </c>
      <c r="L224" s="97">
        <v>27</v>
      </c>
      <c r="M224" s="96">
        <f t="shared" si="34"/>
        <v>33750</v>
      </c>
      <c r="N224" s="96">
        <f t="shared" si="30"/>
        <v>0</v>
      </c>
      <c r="O224" s="70">
        <f t="shared" si="31"/>
        <v>0</v>
      </c>
      <c r="P224" s="157"/>
      <c r="Q224" s="166">
        <v>437.5</v>
      </c>
      <c r="R224" s="166">
        <f t="shared" si="32"/>
        <v>11812.5</v>
      </c>
      <c r="S224" s="166">
        <f t="shared" si="35"/>
        <v>11812.5</v>
      </c>
    </row>
    <row r="225" spans="1:19">
      <c r="A225" s="34">
        <v>221</v>
      </c>
      <c r="B225" s="34" t="s">
        <v>454</v>
      </c>
      <c r="C225" s="6" t="s">
        <v>455</v>
      </c>
      <c r="D225" s="35" t="s">
        <v>20</v>
      </c>
      <c r="E225" s="36">
        <v>1650</v>
      </c>
      <c r="F225" s="37">
        <v>27</v>
      </c>
      <c r="G225" s="38">
        <f t="shared" si="33"/>
        <v>44550</v>
      </c>
      <c r="H225" s="40"/>
      <c r="I225" s="99">
        <f t="shared" si="27"/>
        <v>0</v>
      </c>
      <c r="J225" s="44">
        <f t="shared" si="28"/>
        <v>27</v>
      </c>
      <c r="K225" s="98">
        <f t="shared" si="29"/>
        <v>44550</v>
      </c>
      <c r="L225" s="97">
        <v>18</v>
      </c>
      <c r="M225" s="96">
        <f t="shared" si="34"/>
        <v>29700</v>
      </c>
      <c r="N225" s="96">
        <f t="shared" si="30"/>
        <v>0</v>
      </c>
      <c r="O225" s="70">
        <f t="shared" si="31"/>
        <v>14850</v>
      </c>
      <c r="P225" s="157"/>
      <c r="Q225" s="166">
        <v>577.5</v>
      </c>
      <c r="R225" s="166">
        <f t="shared" si="32"/>
        <v>15592.5</v>
      </c>
      <c r="S225" s="166">
        <f t="shared" si="35"/>
        <v>10395</v>
      </c>
    </row>
    <row r="226" spans="1:19">
      <c r="A226" s="34">
        <v>222</v>
      </c>
      <c r="B226" s="34" t="s">
        <v>456</v>
      </c>
      <c r="C226" s="6" t="s">
        <v>457</v>
      </c>
      <c r="D226" s="35" t="s">
        <v>20</v>
      </c>
      <c r="E226" s="36">
        <v>3450</v>
      </c>
      <c r="F226" s="37">
        <v>27</v>
      </c>
      <c r="G226" s="38">
        <f t="shared" si="33"/>
        <v>93150</v>
      </c>
      <c r="H226" s="40"/>
      <c r="I226" s="99">
        <f t="shared" si="27"/>
        <v>0</v>
      </c>
      <c r="J226" s="44">
        <f t="shared" si="28"/>
        <v>27</v>
      </c>
      <c r="K226" s="98">
        <f t="shared" si="29"/>
        <v>93150</v>
      </c>
      <c r="L226" s="97">
        <v>46</v>
      </c>
      <c r="M226" s="96">
        <f t="shared" si="34"/>
        <v>158700</v>
      </c>
      <c r="N226" s="96">
        <f t="shared" si="30"/>
        <v>65550</v>
      </c>
      <c r="O226" s="70">
        <f t="shared" si="31"/>
        <v>0</v>
      </c>
      <c r="P226" s="157"/>
      <c r="Q226" s="166">
        <v>1027.5</v>
      </c>
      <c r="R226" s="166">
        <f t="shared" si="32"/>
        <v>27742.5</v>
      </c>
      <c r="S226" s="166">
        <f t="shared" si="35"/>
        <v>47265</v>
      </c>
    </row>
    <row r="227" spans="1:19">
      <c r="A227" s="34">
        <v>223</v>
      </c>
      <c r="B227" s="34" t="s">
        <v>458</v>
      </c>
      <c r="C227" s="6" t="s">
        <v>459</v>
      </c>
      <c r="D227" s="35" t="s">
        <v>20</v>
      </c>
      <c r="E227" s="36">
        <v>750</v>
      </c>
      <c r="F227" s="37">
        <v>27</v>
      </c>
      <c r="G227" s="38">
        <f t="shared" si="33"/>
        <v>20250</v>
      </c>
      <c r="H227" s="40"/>
      <c r="I227" s="99">
        <f t="shared" si="27"/>
        <v>0</v>
      </c>
      <c r="J227" s="44">
        <f t="shared" si="28"/>
        <v>27</v>
      </c>
      <c r="K227" s="98">
        <f t="shared" si="29"/>
        <v>20250</v>
      </c>
      <c r="L227" s="97">
        <v>27</v>
      </c>
      <c r="M227" s="96">
        <f t="shared" si="34"/>
        <v>20250</v>
      </c>
      <c r="N227" s="96">
        <f t="shared" si="30"/>
        <v>0</v>
      </c>
      <c r="O227" s="70">
        <f t="shared" si="31"/>
        <v>0</v>
      </c>
      <c r="P227" s="157"/>
      <c r="Q227" s="166">
        <v>262.5</v>
      </c>
      <c r="R227" s="166">
        <f t="shared" si="32"/>
        <v>7087.5</v>
      </c>
      <c r="S227" s="166">
        <f t="shared" si="35"/>
        <v>7087.5</v>
      </c>
    </row>
    <row r="228" spans="1:19">
      <c r="A228" s="34">
        <v>224</v>
      </c>
      <c r="B228" s="34" t="s">
        <v>460</v>
      </c>
      <c r="C228" s="6" t="s">
        <v>461</v>
      </c>
      <c r="D228" s="35" t="s">
        <v>20</v>
      </c>
      <c r="E228" s="36">
        <v>750</v>
      </c>
      <c r="F228" s="37">
        <v>27</v>
      </c>
      <c r="G228" s="38">
        <f t="shared" si="33"/>
        <v>20250</v>
      </c>
      <c r="H228" s="40"/>
      <c r="I228" s="99">
        <f t="shared" si="27"/>
        <v>0</v>
      </c>
      <c r="J228" s="44">
        <f t="shared" si="28"/>
        <v>27</v>
      </c>
      <c r="K228" s="98">
        <f t="shared" si="29"/>
        <v>20250</v>
      </c>
      <c r="L228" s="97">
        <v>27</v>
      </c>
      <c r="M228" s="96">
        <f t="shared" si="34"/>
        <v>20250</v>
      </c>
      <c r="N228" s="96">
        <f t="shared" si="30"/>
        <v>0</v>
      </c>
      <c r="O228" s="70">
        <f t="shared" si="31"/>
        <v>0</v>
      </c>
      <c r="P228" s="157"/>
      <c r="Q228" s="166">
        <v>262.5</v>
      </c>
      <c r="R228" s="166">
        <f t="shared" si="32"/>
        <v>7087.5</v>
      </c>
      <c r="S228" s="166">
        <f t="shared" si="35"/>
        <v>7087.5</v>
      </c>
    </row>
    <row r="229" spans="1:19">
      <c r="A229" s="34">
        <v>225</v>
      </c>
      <c r="B229" s="34" t="s">
        <v>462</v>
      </c>
      <c r="C229" s="6" t="s">
        <v>463</v>
      </c>
      <c r="D229" s="35" t="s">
        <v>20</v>
      </c>
      <c r="E229" s="36">
        <v>750</v>
      </c>
      <c r="F229" s="37">
        <v>15</v>
      </c>
      <c r="G229" s="38">
        <f t="shared" si="33"/>
        <v>11250</v>
      </c>
      <c r="H229" s="40"/>
      <c r="I229" s="99">
        <f t="shared" si="27"/>
        <v>0</v>
      </c>
      <c r="J229" s="44">
        <f t="shared" si="28"/>
        <v>15</v>
      </c>
      <c r="K229" s="98">
        <f t="shared" si="29"/>
        <v>11250</v>
      </c>
      <c r="L229" s="97">
        <v>15</v>
      </c>
      <c r="M229" s="96">
        <f t="shared" si="34"/>
        <v>11250</v>
      </c>
      <c r="N229" s="96">
        <f t="shared" si="30"/>
        <v>0</v>
      </c>
      <c r="O229" s="70">
        <f t="shared" si="31"/>
        <v>0</v>
      </c>
      <c r="P229" s="157"/>
      <c r="Q229" s="166">
        <v>262.5</v>
      </c>
      <c r="R229" s="166">
        <f t="shared" si="32"/>
        <v>3937.5</v>
      </c>
      <c r="S229" s="166">
        <f t="shared" si="35"/>
        <v>3937.5</v>
      </c>
    </row>
    <row r="230" spans="1:19">
      <c r="A230" s="34">
        <v>226</v>
      </c>
      <c r="B230" s="34" t="s">
        <v>464</v>
      </c>
      <c r="C230" s="6" t="s">
        <v>465</v>
      </c>
      <c r="D230" s="35" t="s">
        <v>20</v>
      </c>
      <c r="E230" s="36">
        <v>550</v>
      </c>
      <c r="F230" s="37">
        <v>27</v>
      </c>
      <c r="G230" s="38">
        <f t="shared" si="33"/>
        <v>14850</v>
      </c>
      <c r="H230" s="40">
        <v>58</v>
      </c>
      <c r="I230" s="99">
        <f t="shared" si="27"/>
        <v>31900</v>
      </c>
      <c r="J230" s="44">
        <f t="shared" si="28"/>
        <v>85</v>
      </c>
      <c r="K230" s="98">
        <f t="shared" si="29"/>
        <v>46750</v>
      </c>
      <c r="L230" s="97">
        <v>115</v>
      </c>
      <c r="M230" s="96">
        <f t="shared" si="34"/>
        <v>63250</v>
      </c>
      <c r="N230" s="96">
        <f t="shared" si="30"/>
        <v>16500</v>
      </c>
      <c r="O230" s="70">
        <f t="shared" si="31"/>
        <v>0</v>
      </c>
      <c r="P230" s="157"/>
      <c r="Q230" s="166">
        <v>192.5</v>
      </c>
      <c r="R230" s="166">
        <f t="shared" si="32"/>
        <v>5197.5</v>
      </c>
      <c r="S230" s="166">
        <f t="shared" si="35"/>
        <v>22137.5</v>
      </c>
    </row>
    <row r="231" spans="1:19" ht="30">
      <c r="A231" s="34">
        <v>227</v>
      </c>
      <c r="B231" s="34" t="s">
        <v>466</v>
      </c>
      <c r="C231" s="6" t="s">
        <v>467</v>
      </c>
      <c r="D231" s="35" t="s">
        <v>20</v>
      </c>
      <c r="E231" s="36">
        <v>35000</v>
      </c>
      <c r="F231" s="37">
        <v>27</v>
      </c>
      <c r="G231" s="38">
        <f t="shared" si="33"/>
        <v>945000</v>
      </c>
      <c r="H231" s="40"/>
      <c r="I231" s="99">
        <f t="shared" si="27"/>
        <v>0</v>
      </c>
      <c r="J231" s="44">
        <f t="shared" si="28"/>
        <v>27</v>
      </c>
      <c r="K231" s="98">
        <f t="shared" si="29"/>
        <v>945000</v>
      </c>
      <c r="L231" s="97">
        <v>31</v>
      </c>
      <c r="M231" s="96">
        <f t="shared" si="34"/>
        <v>1085000</v>
      </c>
      <c r="N231" s="96">
        <f t="shared" si="30"/>
        <v>140000</v>
      </c>
      <c r="O231" s="70">
        <f t="shared" si="31"/>
        <v>0</v>
      </c>
      <c r="P231" s="157"/>
      <c r="Q231" s="166">
        <v>12250</v>
      </c>
      <c r="R231" s="166">
        <f t="shared" si="32"/>
        <v>330750</v>
      </c>
      <c r="S231" s="166">
        <f t="shared" si="35"/>
        <v>379750</v>
      </c>
    </row>
    <row r="232" spans="1:19">
      <c r="A232" s="34">
        <v>228</v>
      </c>
      <c r="B232" s="34" t="s">
        <v>468</v>
      </c>
      <c r="C232" s="6" t="s">
        <v>469</v>
      </c>
      <c r="D232" s="35" t="s">
        <v>20</v>
      </c>
      <c r="E232" s="36">
        <v>9500</v>
      </c>
      <c r="F232" s="37">
        <v>1</v>
      </c>
      <c r="G232" s="38">
        <f t="shared" si="33"/>
        <v>9500</v>
      </c>
      <c r="H232" s="40"/>
      <c r="I232" s="99">
        <f t="shared" si="27"/>
        <v>0</v>
      </c>
      <c r="J232" s="44">
        <f t="shared" si="28"/>
        <v>1</v>
      </c>
      <c r="K232" s="98">
        <f t="shared" si="29"/>
        <v>9500</v>
      </c>
      <c r="L232" s="97">
        <v>0</v>
      </c>
      <c r="M232" s="96">
        <f t="shared" si="34"/>
        <v>0</v>
      </c>
      <c r="N232" s="96">
        <f t="shared" si="30"/>
        <v>0</v>
      </c>
      <c r="O232" s="70">
        <f t="shared" si="31"/>
        <v>9500</v>
      </c>
      <c r="P232" s="157"/>
      <c r="Q232" s="166">
        <v>3325</v>
      </c>
      <c r="R232" s="166">
        <f t="shared" si="32"/>
        <v>3325</v>
      </c>
      <c r="S232" s="166">
        <f t="shared" si="35"/>
        <v>0</v>
      </c>
    </row>
    <row r="233" spans="1:19">
      <c r="A233" s="34">
        <v>229</v>
      </c>
      <c r="B233" s="34" t="s">
        <v>470</v>
      </c>
      <c r="C233" s="6" t="s">
        <v>471</v>
      </c>
      <c r="D233" s="35" t="s">
        <v>20</v>
      </c>
      <c r="E233" s="36">
        <v>14500.000000000002</v>
      </c>
      <c r="F233" s="37">
        <v>3</v>
      </c>
      <c r="G233" s="38">
        <f t="shared" si="33"/>
        <v>43500.000000000007</v>
      </c>
      <c r="H233" s="40"/>
      <c r="I233" s="99">
        <f t="shared" si="27"/>
        <v>0</v>
      </c>
      <c r="J233" s="44">
        <f t="shared" si="28"/>
        <v>3</v>
      </c>
      <c r="K233" s="98">
        <f t="shared" si="29"/>
        <v>43500.000000000007</v>
      </c>
      <c r="L233" s="97">
        <v>5</v>
      </c>
      <c r="M233" s="96">
        <f t="shared" si="34"/>
        <v>72500.000000000015</v>
      </c>
      <c r="N233" s="96">
        <f t="shared" si="30"/>
        <v>29000.000000000007</v>
      </c>
      <c r="O233" s="70">
        <f t="shared" si="31"/>
        <v>0</v>
      </c>
      <c r="P233" s="157"/>
      <c r="Q233" s="166">
        <v>5075</v>
      </c>
      <c r="R233" s="166">
        <f t="shared" si="32"/>
        <v>15225</v>
      </c>
      <c r="S233" s="166">
        <f t="shared" si="35"/>
        <v>25375</v>
      </c>
    </row>
    <row r="234" spans="1:19">
      <c r="A234" s="34">
        <v>230</v>
      </c>
      <c r="B234" s="34" t="s">
        <v>472</v>
      </c>
      <c r="C234" s="6" t="s">
        <v>473</v>
      </c>
      <c r="D234" s="35" t="s">
        <v>20</v>
      </c>
      <c r="E234" s="36">
        <v>22500</v>
      </c>
      <c r="F234" s="37">
        <v>1</v>
      </c>
      <c r="G234" s="38">
        <f t="shared" si="33"/>
        <v>22500</v>
      </c>
      <c r="H234" s="40">
        <v>5</v>
      </c>
      <c r="I234" s="99">
        <f t="shared" si="27"/>
        <v>112500</v>
      </c>
      <c r="J234" s="44">
        <f t="shared" si="28"/>
        <v>6</v>
      </c>
      <c r="K234" s="98">
        <f t="shared" si="29"/>
        <v>135000</v>
      </c>
      <c r="L234" s="97">
        <v>6</v>
      </c>
      <c r="M234" s="96">
        <f t="shared" si="34"/>
        <v>135000</v>
      </c>
      <c r="N234" s="96">
        <f t="shared" si="30"/>
        <v>0</v>
      </c>
      <c r="O234" s="70">
        <f t="shared" si="31"/>
        <v>0</v>
      </c>
      <c r="P234" s="157"/>
      <c r="Q234" s="166">
        <v>7875</v>
      </c>
      <c r="R234" s="166">
        <f t="shared" si="32"/>
        <v>7875</v>
      </c>
      <c r="S234" s="166">
        <f t="shared" si="35"/>
        <v>47250</v>
      </c>
    </row>
    <row r="235" spans="1:19">
      <c r="A235" s="34">
        <v>231</v>
      </c>
      <c r="B235" s="34" t="s">
        <v>474</v>
      </c>
      <c r="C235" s="6" t="s">
        <v>475</v>
      </c>
      <c r="D235" s="35" t="s">
        <v>68</v>
      </c>
      <c r="E235" s="36">
        <v>40000</v>
      </c>
      <c r="F235" s="37">
        <v>1</v>
      </c>
      <c r="G235" s="38">
        <f t="shared" si="33"/>
        <v>40000</v>
      </c>
      <c r="H235" s="40">
        <v>1</v>
      </c>
      <c r="I235" s="99">
        <f t="shared" si="27"/>
        <v>40000</v>
      </c>
      <c r="J235" s="44">
        <f t="shared" si="28"/>
        <v>2</v>
      </c>
      <c r="K235" s="98">
        <f t="shared" si="29"/>
        <v>80000</v>
      </c>
      <c r="L235" s="97">
        <v>3</v>
      </c>
      <c r="M235" s="96">
        <f t="shared" si="34"/>
        <v>120000</v>
      </c>
      <c r="N235" s="96">
        <f t="shared" si="30"/>
        <v>40000</v>
      </c>
      <c r="O235" s="70">
        <f t="shared" si="31"/>
        <v>0</v>
      </c>
      <c r="P235" s="157"/>
      <c r="Q235" s="166">
        <v>14000</v>
      </c>
      <c r="R235" s="166">
        <f t="shared" si="32"/>
        <v>14000</v>
      </c>
      <c r="S235" s="166">
        <f t="shared" si="35"/>
        <v>42000</v>
      </c>
    </row>
    <row r="236" spans="1:19">
      <c r="A236" s="34">
        <v>232</v>
      </c>
      <c r="B236" s="34" t="s">
        <v>476</v>
      </c>
      <c r="C236" s="7" t="s">
        <v>477</v>
      </c>
      <c r="D236" s="35" t="s">
        <v>68</v>
      </c>
      <c r="E236" s="36">
        <v>14500.000000000002</v>
      </c>
      <c r="F236" s="37">
        <v>1</v>
      </c>
      <c r="G236" s="38">
        <f t="shared" si="33"/>
        <v>14500.000000000002</v>
      </c>
      <c r="H236" s="40">
        <v>1</v>
      </c>
      <c r="I236" s="99">
        <f t="shared" si="27"/>
        <v>14500.000000000002</v>
      </c>
      <c r="J236" s="44">
        <f t="shared" si="28"/>
        <v>2</v>
      </c>
      <c r="K236" s="98">
        <f t="shared" si="29"/>
        <v>29000.000000000004</v>
      </c>
      <c r="L236" s="97">
        <v>2</v>
      </c>
      <c r="M236" s="96">
        <f t="shared" si="34"/>
        <v>29000.000000000004</v>
      </c>
      <c r="N236" s="96">
        <f t="shared" si="30"/>
        <v>0</v>
      </c>
      <c r="O236" s="70">
        <f t="shared" si="31"/>
        <v>0</v>
      </c>
      <c r="P236" s="157"/>
      <c r="Q236" s="166">
        <v>5075</v>
      </c>
      <c r="R236" s="166">
        <f t="shared" si="32"/>
        <v>5075</v>
      </c>
      <c r="S236" s="166">
        <f t="shared" si="35"/>
        <v>10150</v>
      </c>
    </row>
    <row r="237" spans="1:19">
      <c r="A237" s="34">
        <v>233</v>
      </c>
      <c r="B237" s="34" t="s">
        <v>478</v>
      </c>
      <c r="C237" s="6" t="s">
        <v>479</v>
      </c>
      <c r="D237" s="35" t="s">
        <v>68</v>
      </c>
      <c r="E237" s="36">
        <v>185000</v>
      </c>
      <c r="F237" s="37">
        <v>1</v>
      </c>
      <c r="G237" s="38">
        <f t="shared" si="33"/>
        <v>185000</v>
      </c>
      <c r="H237" s="40">
        <v>1</v>
      </c>
      <c r="I237" s="99">
        <f t="shared" si="27"/>
        <v>185000</v>
      </c>
      <c r="J237" s="44">
        <f t="shared" si="28"/>
        <v>2</v>
      </c>
      <c r="K237" s="98">
        <f t="shared" si="29"/>
        <v>370000</v>
      </c>
      <c r="L237" s="97">
        <v>2</v>
      </c>
      <c r="M237" s="96">
        <f t="shared" si="34"/>
        <v>370000</v>
      </c>
      <c r="N237" s="96">
        <f t="shared" si="30"/>
        <v>0</v>
      </c>
      <c r="O237" s="70">
        <f t="shared" si="31"/>
        <v>0</v>
      </c>
      <c r="P237" s="157"/>
      <c r="Q237" s="166">
        <v>64750</v>
      </c>
      <c r="R237" s="166">
        <f t="shared" si="32"/>
        <v>64750</v>
      </c>
      <c r="S237" s="166">
        <f t="shared" si="35"/>
        <v>129500</v>
      </c>
    </row>
    <row r="238" spans="1:19" ht="60">
      <c r="A238" s="34">
        <v>234</v>
      </c>
      <c r="B238" s="34" t="s">
        <v>480</v>
      </c>
      <c r="C238" s="6" t="s">
        <v>481</v>
      </c>
      <c r="D238" s="35" t="s">
        <v>68</v>
      </c>
      <c r="E238" s="36">
        <v>1895000</v>
      </c>
      <c r="F238" s="37">
        <v>1</v>
      </c>
      <c r="G238" s="38">
        <f t="shared" si="33"/>
        <v>1895000</v>
      </c>
      <c r="H238" s="40"/>
      <c r="I238" s="99">
        <f t="shared" si="27"/>
        <v>0</v>
      </c>
      <c r="J238" s="44">
        <f t="shared" si="28"/>
        <v>1</v>
      </c>
      <c r="K238" s="98">
        <f t="shared" si="29"/>
        <v>1895000</v>
      </c>
      <c r="L238" s="97">
        <v>1</v>
      </c>
      <c r="M238" s="96">
        <f t="shared" si="34"/>
        <v>1895000</v>
      </c>
      <c r="N238" s="96">
        <f t="shared" si="30"/>
        <v>0</v>
      </c>
      <c r="O238" s="70">
        <f t="shared" si="31"/>
        <v>0</v>
      </c>
      <c r="P238" s="157"/>
      <c r="Q238" s="166">
        <v>663250</v>
      </c>
      <c r="R238" s="166">
        <f t="shared" si="32"/>
        <v>663250</v>
      </c>
      <c r="S238" s="166">
        <f t="shared" si="35"/>
        <v>663250</v>
      </c>
    </row>
    <row r="239" spans="1:19" ht="45">
      <c r="A239" s="34">
        <v>235</v>
      </c>
      <c r="B239" s="34" t="s">
        <v>482</v>
      </c>
      <c r="C239" s="6" t="s">
        <v>483</v>
      </c>
      <c r="D239" s="35" t="s">
        <v>68</v>
      </c>
      <c r="E239" s="36">
        <v>795000</v>
      </c>
      <c r="F239" s="37">
        <v>1</v>
      </c>
      <c r="G239" s="38">
        <f t="shared" si="33"/>
        <v>795000</v>
      </c>
      <c r="H239" s="40"/>
      <c r="I239" s="99">
        <f t="shared" si="27"/>
        <v>0</v>
      </c>
      <c r="J239" s="44">
        <f t="shared" si="28"/>
        <v>1</v>
      </c>
      <c r="K239" s="98">
        <f t="shared" si="29"/>
        <v>795000</v>
      </c>
      <c r="L239" s="97">
        <v>1</v>
      </c>
      <c r="M239" s="96">
        <f t="shared" si="34"/>
        <v>795000</v>
      </c>
      <c r="N239" s="96">
        <f t="shared" si="30"/>
        <v>0</v>
      </c>
      <c r="O239" s="70">
        <f t="shared" si="31"/>
        <v>0</v>
      </c>
      <c r="P239" s="157"/>
      <c r="Q239" s="166">
        <v>278250</v>
      </c>
      <c r="R239" s="166">
        <f t="shared" si="32"/>
        <v>278250</v>
      </c>
      <c r="S239" s="166">
        <f t="shared" si="35"/>
        <v>278250</v>
      </c>
    </row>
    <row r="240" spans="1:19">
      <c r="A240" s="34">
        <v>236</v>
      </c>
      <c r="B240" s="34" t="s">
        <v>484</v>
      </c>
      <c r="C240" s="6" t="s">
        <v>485</v>
      </c>
      <c r="D240" s="35" t="s">
        <v>68</v>
      </c>
      <c r="E240" s="36">
        <v>95000.000000000015</v>
      </c>
      <c r="F240" s="37">
        <v>1</v>
      </c>
      <c r="G240" s="38">
        <f t="shared" si="33"/>
        <v>95000.000000000015</v>
      </c>
      <c r="H240" s="40"/>
      <c r="I240" s="99">
        <f t="shared" si="27"/>
        <v>0</v>
      </c>
      <c r="J240" s="44">
        <f t="shared" si="28"/>
        <v>1</v>
      </c>
      <c r="K240" s="98">
        <f t="shared" si="29"/>
        <v>95000.000000000015</v>
      </c>
      <c r="L240" s="97">
        <v>1</v>
      </c>
      <c r="M240" s="96">
        <f t="shared" si="34"/>
        <v>95000.000000000015</v>
      </c>
      <c r="N240" s="96">
        <f t="shared" si="30"/>
        <v>0</v>
      </c>
      <c r="O240" s="70">
        <f t="shared" si="31"/>
        <v>0</v>
      </c>
      <c r="P240" s="157"/>
      <c r="Q240" s="166">
        <v>33250</v>
      </c>
      <c r="R240" s="166">
        <f t="shared" si="32"/>
        <v>33250</v>
      </c>
      <c r="S240" s="166">
        <f t="shared" si="35"/>
        <v>33250</v>
      </c>
    </row>
    <row r="241" spans="1:19">
      <c r="A241" s="34">
        <v>237</v>
      </c>
      <c r="B241" s="34" t="s">
        <v>486</v>
      </c>
      <c r="C241" s="6" t="s">
        <v>487</v>
      </c>
      <c r="D241" s="35" t="s">
        <v>68</v>
      </c>
      <c r="E241" s="36">
        <v>145000</v>
      </c>
      <c r="F241" s="37">
        <v>1</v>
      </c>
      <c r="G241" s="38">
        <f t="shared" si="33"/>
        <v>145000</v>
      </c>
      <c r="H241" s="40"/>
      <c r="I241" s="99">
        <f t="shared" si="27"/>
        <v>0</v>
      </c>
      <c r="J241" s="44">
        <f t="shared" si="28"/>
        <v>1</v>
      </c>
      <c r="K241" s="98">
        <f t="shared" si="29"/>
        <v>145000</v>
      </c>
      <c r="L241" s="97">
        <v>1</v>
      </c>
      <c r="M241" s="96">
        <f t="shared" si="34"/>
        <v>145000</v>
      </c>
      <c r="N241" s="96">
        <f t="shared" si="30"/>
        <v>0</v>
      </c>
      <c r="O241" s="70">
        <f t="shared" si="31"/>
        <v>0</v>
      </c>
      <c r="P241" s="157"/>
      <c r="Q241" s="166">
        <v>50750</v>
      </c>
      <c r="R241" s="166">
        <f t="shared" si="32"/>
        <v>50750</v>
      </c>
      <c r="S241" s="166">
        <f t="shared" si="35"/>
        <v>50750</v>
      </c>
    </row>
    <row r="242" spans="1:19" ht="60">
      <c r="A242" s="34">
        <v>238</v>
      </c>
      <c r="B242" s="34" t="s">
        <v>488</v>
      </c>
      <c r="C242" s="6" t="s">
        <v>489</v>
      </c>
      <c r="D242" s="35" t="s">
        <v>68</v>
      </c>
      <c r="E242" s="36">
        <v>1495000</v>
      </c>
      <c r="F242" s="37">
        <v>2</v>
      </c>
      <c r="G242" s="38">
        <f t="shared" si="33"/>
        <v>2990000</v>
      </c>
      <c r="H242" s="40"/>
      <c r="I242" s="99">
        <f t="shared" si="27"/>
        <v>0</v>
      </c>
      <c r="J242" s="44">
        <f t="shared" si="28"/>
        <v>2</v>
      </c>
      <c r="K242" s="98">
        <f t="shared" si="29"/>
        <v>2990000</v>
      </c>
      <c r="L242" s="97">
        <v>2</v>
      </c>
      <c r="M242" s="96">
        <f t="shared" si="34"/>
        <v>2990000</v>
      </c>
      <c r="N242" s="96">
        <f t="shared" si="30"/>
        <v>0</v>
      </c>
      <c r="O242" s="70">
        <f t="shared" si="31"/>
        <v>0</v>
      </c>
      <c r="P242" s="157"/>
      <c r="Q242" s="166">
        <v>523250</v>
      </c>
      <c r="R242" s="166">
        <f t="shared" si="32"/>
        <v>1046500</v>
      </c>
      <c r="S242" s="166">
        <f t="shared" si="35"/>
        <v>1046500</v>
      </c>
    </row>
    <row r="243" spans="1:19" ht="30">
      <c r="A243" s="34">
        <v>239</v>
      </c>
      <c r="B243" s="34" t="s">
        <v>490</v>
      </c>
      <c r="C243" s="12" t="s">
        <v>491</v>
      </c>
      <c r="D243" s="35" t="s">
        <v>492</v>
      </c>
      <c r="E243" s="36">
        <v>100000</v>
      </c>
      <c r="F243" s="37">
        <v>4</v>
      </c>
      <c r="G243" s="38">
        <f t="shared" si="33"/>
        <v>400000</v>
      </c>
      <c r="H243" s="40"/>
      <c r="I243" s="99">
        <f t="shared" si="27"/>
        <v>0</v>
      </c>
      <c r="J243" s="44">
        <f t="shared" si="28"/>
        <v>4</v>
      </c>
      <c r="K243" s="98">
        <f t="shared" si="29"/>
        <v>400000</v>
      </c>
      <c r="L243" s="97">
        <v>9</v>
      </c>
      <c r="M243" s="96">
        <f t="shared" si="34"/>
        <v>900000</v>
      </c>
      <c r="N243" s="96">
        <f t="shared" si="30"/>
        <v>500000</v>
      </c>
      <c r="O243" s="70">
        <f t="shared" si="31"/>
        <v>0</v>
      </c>
      <c r="P243" s="157"/>
      <c r="Q243" s="166">
        <v>35000</v>
      </c>
      <c r="R243" s="166">
        <f t="shared" si="32"/>
        <v>140000</v>
      </c>
      <c r="S243" s="166">
        <f t="shared" si="35"/>
        <v>315000</v>
      </c>
    </row>
    <row r="244" spans="1:19">
      <c r="A244" s="34">
        <v>240</v>
      </c>
      <c r="B244" s="34" t="s">
        <v>493</v>
      </c>
      <c r="C244" s="12" t="s">
        <v>494</v>
      </c>
      <c r="D244" s="35" t="s">
        <v>68</v>
      </c>
      <c r="E244" s="36">
        <v>1213000</v>
      </c>
      <c r="F244" s="37">
        <v>1</v>
      </c>
      <c r="G244" s="38">
        <f t="shared" si="33"/>
        <v>1213000</v>
      </c>
      <c r="H244" s="40"/>
      <c r="I244" s="99">
        <f t="shared" si="27"/>
        <v>0</v>
      </c>
      <c r="J244" s="44">
        <f t="shared" si="28"/>
        <v>1</v>
      </c>
      <c r="K244" s="98">
        <f t="shared" si="29"/>
        <v>1213000</v>
      </c>
      <c r="L244" s="97">
        <v>1</v>
      </c>
      <c r="M244" s="96">
        <f t="shared" si="34"/>
        <v>1213000</v>
      </c>
      <c r="N244" s="96">
        <f t="shared" si="30"/>
        <v>0</v>
      </c>
      <c r="O244" s="70">
        <f t="shared" si="31"/>
        <v>0</v>
      </c>
      <c r="P244" s="157"/>
      <c r="Q244" s="166">
        <v>424550</v>
      </c>
      <c r="R244" s="166">
        <f t="shared" si="32"/>
        <v>424550</v>
      </c>
      <c r="S244" s="166">
        <f t="shared" si="35"/>
        <v>424550</v>
      </c>
    </row>
    <row r="245" spans="1:19">
      <c r="A245" s="34">
        <v>241</v>
      </c>
      <c r="B245" s="194" t="s">
        <v>527</v>
      </c>
      <c r="C245" s="12" t="s">
        <v>495</v>
      </c>
      <c r="D245" s="56" t="s">
        <v>20</v>
      </c>
      <c r="E245" s="57">
        <v>1195000</v>
      </c>
      <c r="F245" s="58">
        <v>0</v>
      </c>
      <c r="G245" s="38">
        <f t="shared" si="33"/>
        <v>0</v>
      </c>
      <c r="H245" s="40">
        <v>6</v>
      </c>
      <c r="I245" s="99">
        <f t="shared" si="27"/>
        <v>7170000</v>
      </c>
      <c r="J245" s="44">
        <f t="shared" si="28"/>
        <v>6</v>
      </c>
      <c r="K245" s="98">
        <f t="shared" si="29"/>
        <v>7170000</v>
      </c>
      <c r="L245" s="97">
        <v>6</v>
      </c>
      <c r="M245" s="96">
        <f t="shared" si="34"/>
        <v>7170000</v>
      </c>
      <c r="N245" s="96">
        <f t="shared" si="30"/>
        <v>0</v>
      </c>
      <c r="O245" s="70">
        <f t="shared" si="31"/>
        <v>0</v>
      </c>
      <c r="P245" s="157"/>
      <c r="Q245" s="166">
        <v>418250</v>
      </c>
      <c r="R245" s="166">
        <f t="shared" si="32"/>
        <v>0</v>
      </c>
      <c r="S245" s="166">
        <f t="shared" si="35"/>
        <v>2509500</v>
      </c>
    </row>
    <row r="246" spans="1:19" ht="15.6">
      <c r="A246" s="33"/>
      <c r="B246" s="33"/>
      <c r="C246" s="165" t="s">
        <v>528</v>
      </c>
      <c r="D246" s="107"/>
      <c r="E246" s="112"/>
      <c r="F246" s="118"/>
      <c r="G246" s="61">
        <f>SUM(G5:G245)</f>
        <v>175773220.80000001</v>
      </c>
      <c r="H246" s="40"/>
      <c r="I246" s="100">
        <f>SUM(I5:I245)</f>
        <v>39441980</v>
      </c>
      <c r="J246" s="124"/>
      <c r="K246" s="104">
        <f>SUM(K5:K245)</f>
        <v>215215200.80000001</v>
      </c>
      <c r="L246" s="127"/>
      <c r="M246" s="105">
        <f>SUM(M5:M245)</f>
        <v>221189120.96600002</v>
      </c>
      <c r="N246" s="105">
        <f>SUM(N5:N245)</f>
        <v>29219646.634</v>
      </c>
      <c r="O246" s="106">
        <f>SUM(O5:O245)</f>
        <v>23245726.467999998</v>
      </c>
      <c r="P246" s="158"/>
      <c r="Q246" s="167"/>
      <c r="R246" s="167">
        <f>SUM(R5:R245)</f>
        <v>61476304.780000001</v>
      </c>
      <c r="S246" s="167">
        <f>SUM(S5:S245)</f>
        <v>74498892.269250005</v>
      </c>
    </row>
    <row r="247" spans="1:19" ht="15.6">
      <c r="A247" s="136"/>
      <c r="B247" s="137"/>
      <c r="C247" s="138"/>
      <c r="D247" s="139"/>
      <c r="E247" s="140"/>
      <c r="F247" s="118"/>
      <c r="G247" s="118"/>
      <c r="H247" s="40"/>
      <c r="I247" s="141"/>
      <c r="J247" s="152"/>
      <c r="K247" s="153"/>
      <c r="L247" s="149"/>
      <c r="M247" s="150"/>
      <c r="N247" s="150"/>
      <c r="O247" s="151"/>
      <c r="P247" s="159"/>
      <c r="Q247" s="160"/>
      <c r="R247" s="148"/>
      <c r="S247" s="148"/>
    </row>
    <row r="248" spans="1:19" ht="34.950000000000003" hidden="1" customHeight="1">
      <c r="A248" s="190" t="s">
        <v>514</v>
      </c>
      <c r="B248" s="190"/>
      <c r="C248" s="190"/>
      <c r="D248" s="190"/>
      <c r="E248" s="190"/>
      <c r="F248" s="190"/>
      <c r="G248" s="190"/>
      <c r="H248" s="190"/>
      <c r="I248" s="190"/>
      <c r="J248" s="190"/>
      <c r="K248" s="190"/>
      <c r="L248" s="190"/>
      <c r="M248" s="190"/>
      <c r="N248" s="190"/>
      <c r="O248" s="190"/>
      <c r="P248" s="190"/>
      <c r="Q248" s="191"/>
      <c r="R248" s="190"/>
      <c r="S248" s="190"/>
    </row>
    <row r="249" spans="1:19" ht="31.2" hidden="1">
      <c r="A249" s="65" t="s">
        <v>0</v>
      </c>
      <c r="B249" s="65"/>
      <c r="C249" s="4" t="s">
        <v>496</v>
      </c>
      <c r="D249" s="19" t="s">
        <v>7</v>
      </c>
      <c r="E249" s="20" t="s">
        <v>8</v>
      </c>
      <c r="F249" s="118"/>
      <c r="G249" s="60"/>
      <c r="H249" s="121"/>
      <c r="I249" s="102"/>
      <c r="J249" s="125"/>
      <c r="K249" s="47"/>
      <c r="L249" s="27" t="s">
        <v>9</v>
      </c>
      <c r="M249" s="129" t="s">
        <v>10</v>
      </c>
      <c r="N249" s="133"/>
      <c r="O249" s="133"/>
      <c r="P249" s="156"/>
      <c r="Q249" s="73"/>
      <c r="R249" s="64"/>
      <c r="S249" s="64"/>
    </row>
    <row r="250" spans="1:19" ht="107.4" hidden="1">
      <c r="A250" s="66">
        <v>1</v>
      </c>
      <c r="B250" s="33"/>
      <c r="C250" s="12" t="s">
        <v>515</v>
      </c>
      <c r="D250" s="67" t="s">
        <v>15</v>
      </c>
      <c r="E250" s="68">
        <v>744</v>
      </c>
      <c r="F250" s="118"/>
      <c r="G250" s="60"/>
      <c r="H250" s="121"/>
      <c r="I250" s="102"/>
      <c r="J250" s="125"/>
      <c r="K250" s="47"/>
      <c r="L250" s="69">
        <v>262.74</v>
      </c>
      <c r="M250" s="70">
        <f t="shared" ref="M250:M264" si="36">L250*E250</f>
        <v>195478.56</v>
      </c>
      <c r="N250" s="133"/>
      <c r="O250" s="133"/>
      <c r="P250" s="156"/>
      <c r="Q250" s="73"/>
      <c r="R250" s="64"/>
      <c r="S250" s="64"/>
    </row>
    <row r="251" spans="1:19" ht="33.6" hidden="1" customHeight="1">
      <c r="A251" s="66">
        <v>2</v>
      </c>
      <c r="B251" s="33"/>
      <c r="C251" s="13" t="s">
        <v>497</v>
      </c>
      <c r="D251" s="71" t="s">
        <v>299</v>
      </c>
      <c r="E251" s="72">
        <v>8000</v>
      </c>
      <c r="F251" s="118"/>
      <c r="G251" s="60"/>
      <c r="H251" s="121"/>
      <c r="I251" s="102"/>
      <c r="J251" s="125"/>
      <c r="K251" s="47"/>
      <c r="L251" s="69">
        <v>28.01</v>
      </c>
      <c r="M251" s="70">
        <f t="shared" si="36"/>
        <v>224080</v>
      </c>
      <c r="N251" s="133"/>
      <c r="O251" s="133"/>
      <c r="P251" s="156"/>
      <c r="Q251" s="73"/>
      <c r="R251" s="64"/>
      <c r="S251" s="64"/>
    </row>
    <row r="252" spans="1:19" ht="107.4" hidden="1">
      <c r="A252" s="66">
        <v>3</v>
      </c>
      <c r="B252" s="33"/>
      <c r="C252" s="164" t="s">
        <v>516</v>
      </c>
      <c r="D252" s="71" t="s">
        <v>15</v>
      </c>
      <c r="E252" s="72">
        <v>1070</v>
      </c>
      <c r="F252" s="118"/>
      <c r="G252" s="60">
        <v>51</v>
      </c>
      <c r="H252" s="121"/>
      <c r="I252" s="102"/>
      <c r="J252" s="125"/>
      <c r="K252" s="47"/>
      <c r="L252" s="69">
        <v>725.55</v>
      </c>
      <c r="M252" s="70">
        <f t="shared" si="36"/>
        <v>776338.5</v>
      </c>
      <c r="N252" s="133"/>
      <c r="O252" s="133"/>
      <c r="P252" s="156"/>
      <c r="Q252" s="73"/>
      <c r="R252" s="64"/>
      <c r="S252" s="64"/>
    </row>
    <row r="253" spans="1:19" ht="154.5" hidden="1" customHeight="1">
      <c r="A253" s="66">
        <v>4</v>
      </c>
      <c r="B253" s="33"/>
      <c r="C253" s="6" t="s">
        <v>511</v>
      </c>
      <c r="D253" s="71" t="s">
        <v>20</v>
      </c>
      <c r="E253" s="72">
        <v>5000000</v>
      </c>
      <c r="F253" s="118"/>
      <c r="G253" s="60"/>
      <c r="H253" s="121"/>
      <c r="I253" s="102"/>
      <c r="J253" s="125"/>
      <c r="K253" s="47"/>
      <c r="L253" s="69">
        <v>1</v>
      </c>
      <c r="M253" s="70">
        <f t="shared" si="36"/>
        <v>5000000</v>
      </c>
      <c r="N253" s="133"/>
      <c r="O253" s="133"/>
      <c r="P253" s="156"/>
      <c r="Q253" s="73"/>
      <c r="R253" s="64"/>
      <c r="S253" s="64"/>
    </row>
    <row r="254" spans="1:19" hidden="1">
      <c r="A254" s="66">
        <v>5</v>
      </c>
      <c r="B254" s="33"/>
      <c r="C254" s="13" t="s">
        <v>498</v>
      </c>
      <c r="D254" s="71" t="s">
        <v>20</v>
      </c>
      <c r="E254" s="72">
        <v>30000</v>
      </c>
      <c r="F254" s="118"/>
      <c r="G254" s="60"/>
      <c r="H254" s="121"/>
      <c r="I254" s="102"/>
      <c r="J254" s="125"/>
      <c r="K254" s="47"/>
      <c r="L254" s="69">
        <v>1</v>
      </c>
      <c r="M254" s="70">
        <f t="shared" si="36"/>
        <v>30000</v>
      </c>
      <c r="N254" s="133"/>
      <c r="O254" s="133"/>
      <c r="P254" s="156"/>
      <c r="Q254" s="73"/>
      <c r="R254" s="64"/>
      <c r="S254" s="64"/>
    </row>
    <row r="255" spans="1:19" hidden="1">
      <c r="A255" s="66">
        <v>6</v>
      </c>
      <c r="B255" s="33"/>
      <c r="C255" s="13" t="s">
        <v>499</v>
      </c>
      <c r="D255" s="71" t="s">
        <v>20</v>
      </c>
      <c r="E255" s="72">
        <v>40000</v>
      </c>
      <c r="F255" s="118"/>
      <c r="G255" s="60"/>
      <c r="H255" s="121"/>
      <c r="I255" s="102"/>
      <c r="J255" s="125"/>
      <c r="K255" s="47"/>
      <c r="L255" s="69">
        <v>7</v>
      </c>
      <c r="M255" s="70">
        <f t="shared" si="36"/>
        <v>280000</v>
      </c>
      <c r="N255" s="133"/>
      <c r="O255" s="133"/>
      <c r="P255" s="156"/>
      <c r="Q255" s="73"/>
      <c r="R255" s="64"/>
      <c r="S255" s="64"/>
    </row>
    <row r="256" spans="1:19" hidden="1">
      <c r="A256" s="66">
        <v>7</v>
      </c>
      <c r="B256" s="33"/>
      <c r="C256" s="13" t="s">
        <v>500</v>
      </c>
      <c r="D256" s="71" t="s">
        <v>20</v>
      </c>
      <c r="E256" s="72">
        <v>14500</v>
      </c>
      <c r="F256" s="118"/>
      <c r="G256" s="60"/>
      <c r="H256" s="121"/>
      <c r="I256" s="102"/>
      <c r="J256" s="125"/>
      <c r="K256" s="47"/>
      <c r="L256" s="69">
        <v>1</v>
      </c>
      <c r="M256" s="70">
        <f t="shared" si="36"/>
        <v>14500</v>
      </c>
      <c r="N256" s="133"/>
      <c r="O256" s="133"/>
      <c r="P256" s="156"/>
      <c r="Q256" s="73"/>
      <c r="R256" s="64"/>
      <c r="S256" s="64"/>
    </row>
    <row r="257" spans="1:28" hidden="1">
      <c r="A257" s="66">
        <v>8</v>
      </c>
      <c r="B257" s="33"/>
      <c r="C257" s="13" t="s">
        <v>501</v>
      </c>
      <c r="D257" s="71" t="s">
        <v>68</v>
      </c>
      <c r="E257" s="72">
        <v>40000</v>
      </c>
      <c r="F257" s="118"/>
      <c r="G257" s="60"/>
      <c r="H257" s="121"/>
      <c r="I257" s="102"/>
      <c r="J257" s="125"/>
      <c r="K257" s="47"/>
      <c r="L257" s="69">
        <v>1</v>
      </c>
      <c r="M257" s="70">
        <f t="shared" si="36"/>
        <v>40000</v>
      </c>
      <c r="N257" s="133"/>
      <c r="O257" s="133"/>
      <c r="P257" s="156"/>
      <c r="Q257" s="73"/>
      <c r="R257" s="64"/>
      <c r="S257" s="64"/>
    </row>
    <row r="258" spans="1:28" hidden="1">
      <c r="A258" s="66">
        <v>9</v>
      </c>
      <c r="B258" s="33"/>
      <c r="C258" s="13" t="s">
        <v>502</v>
      </c>
      <c r="D258" s="71" t="s">
        <v>68</v>
      </c>
      <c r="E258" s="72">
        <v>185000</v>
      </c>
      <c r="F258" s="118"/>
      <c r="G258" s="60"/>
      <c r="H258" s="121"/>
      <c r="I258" s="102"/>
      <c r="J258" s="125"/>
      <c r="K258" s="47"/>
      <c r="L258" s="69">
        <v>1</v>
      </c>
      <c r="M258" s="70">
        <f t="shared" si="36"/>
        <v>185000</v>
      </c>
      <c r="N258" s="133"/>
      <c r="O258" s="133"/>
      <c r="P258" s="156"/>
      <c r="Q258" s="73"/>
      <c r="R258" s="64"/>
      <c r="S258" s="64"/>
    </row>
    <row r="259" spans="1:28" ht="197.4" hidden="1">
      <c r="A259" s="66">
        <v>10</v>
      </c>
      <c r="B259" s="33"/>
      <c r="C259" s="14" t="s">
        <v>517</v>
      </c>
      <c r="D259" s="71" t="s">
        <v>15</v>
      </c>
      <c r="E259" s="72">
        <f>(5620/0.85)*1.18</f>
        <v>7801.8823529411766</v>
      </c>
      <c r="F259" s="118"/>
      <c r="G259" s="60"/>
      <c r="H259" s="121"/>
      <c r="I259" s="102"/>
      <c r="J259" s="125"/>
      <c r="K259" s="47"/>
      <c r="L259" s="69" t="e">
        <f>#REF!*1.05</f>
        <v>#REF!</v>
      </c>
      <c r="M259" s="70" t="e">
        <f t="shared" si="36"/>
        <v>#REF!</v>
      </c>
      <c r="N259" s="133"/>
      <c r="O259" s="133"/>
      <c r="P259" s="156"/>
      <c r="Q259" s="73"/>
      <c r="R259" s="64"/>
      <c r="S259" s="64"/>
    </row>
    <row r="260" spans="1:28" ht="212.4" hidden="1">
      <c r="A260" s="66">
        <v>11</v>
      </c>
      <c r="B260" s="33"/>
      <c r="C260" s="14" t="s">
        <v>518</v>
      </c>
      <c r="D260" s="71" t="s">
        <v>15</v>
      </c>
      <c r="E260" s="72">
        <f>(5125/0.85)*1.18</f>
        <v>7114.7058823529414</v>
      </c>
      <c r="F260" s="118"/>
      <c r="G260" s="60"/>
      <c r="H260" s="121"/>
      <c r="I260" s="102"/>
      <c r="J260" s="125"/>
      <c r="K260" s="47"/>
      <c r="L260" s="69" t="e">
        <f>#REF!*1.05</f>
        <v>#REF!</v>
      </c>
      <c r="M260" s="70" t="e">
        <f t="shared" si="36"/>
        <v>#REF!</v>
      </c>
      <c r="N260" s="133"/>
      <c r="O260" s="133"/>
      <c r="P260" s="156"/>
      <c r="Q260" s="73"/>
      <c r="R260" s="64"/>
      <c r="S260" s="64"/>
    </row>
    <row r="261" spans="1:28" ht="243" hidden="1" customHeight="1">
      <c r="A261" s="66">
        <v>12</v>
      </c>
      <c r="B261" s="33"/>
      <c r="C261" s="14" t="s">
        <v>508</v>
      </c>
      <c r="D261" s="71" t="s">
        <v>15</v>
      </c>
      <c r="E261" s="72">
        <v>3422</v>
      </c>
      <c r="F261" s="118"/>
      <c r="G261" s="60"/>
      <c r="H261" s="121"/>
      <c r="I261" s="41"/>
      <c r="J261" s="125"/>
      <c r="K261" s="47"/>
      <c r="L261" s="69" t="e">
        <f>#REF!*1.05</f>
        <v>#REF!</v>
      </c>
      <c r="M261" s="70" t="e">
        <f t="shared" si="36"/>
        <v>#REF!</v>
      </c>
      <c r="N261" s="133"/>
      <c r="O261" s="133"/>
      <c r="P261" s="156"/>
      <c r="Q261" s="73"/>
      <c r="R261" s="63"/>
      <c r="S261" s="63"/>
    </row>
    <row r="262" spans="1:28" ht="190.95" hidden="1" customHeight="1">
      <c r="A262" s="66">
        <v>13</v>
      </c>
      <c r="B262" s="33"/>
      <c r="C262" s="12" t="s">
        <v>510</v>
      </c>
      <c r="D262" s="71" t="s">
        <v>20</v>
      </c>
      <c r="E262" s="72">
        <v>5500000</v>
      </c>
      <c r="F262" s="118"/>
      <c r="G262" s="60"/>
      <c r="H262" s="121"/>
      <c r="I262" s="41"/>
      <c r="J262" s="125"/>
      <c r="K262" s="47"/>
      <c r="L262" s="69">
        <v>1</v>
      </c>
      <c r="M262" s="70">
        <f t="shared" si="36"/>
        <v>5500000</v>
      </c>
      <c r="N262" s="133"/>
      <c r="O262" s="133"/>
      <c r="P262" s="156"/>
      <c r="Q262" s="73"/>
      <c r="R262" s="63"/>
      <c r="S262" s="63"/>
    </row>
    <row r="263" spans="1:28" hidden="1">
      <c r="A263" s="66">
        <v>14</v>
      </c>
      <c r="B263" s="33"/>
      <c r="C263" s="13" t="s">
        <v>503</v>
      </c>
      <c r="D263" s="71" t="s">
        <v>15</v>
      </c>
      <c r="E263" s="72">
        <v>25000</v>
      </c>
      <c r="F263" s="118"/>
      <c r="G263" s="60"/>
      <c r="H263" s="121"/>
      <c r="I263" s="41"/>
      <c r="J263" s="125"/>
      <c r="K263" s="47"/>
      <c r="L263" s="69">
        <v>6.5</v>
      </c>
      <c r="M263" s="70">
        <f t="shared" si="36"/>
        <v>162500</v>
      </c>
      <c r="N263" s="133"/>
      <c r="O263" s="133"/>
      <c r="P263" s="156"/>
      <c r="Q263" s="73"/>
      <c r="R263" s="63"/>
      <c r="S263" s="63"/>
    </row>
    <row r="264" spans="1:28" ht="105" hidden="1">
      <c r="A264" s="66">
        <v>15</v>
      </c>
      <c r="B264" s="33"/>
      <c r="C264" s="192" t="s">
        <v>507</v>
      </c>
      <c r="D264" s="71" t="s">
        <v>20</v>
      </c>
      <c r="E264" s="72">
        <v>20000</v>
      </c>
      <c r="F264" s="118"/>
      <c r="G264" s="60"/>
      <c r="H264" s="121"/>
      <c r="I264" s="41"/>
      <c r="J264" s="125"/>
      <c r="K264" s="47"/>
      <c r="L264" s="69">
        <v>1</v>
      </c>
      <c r="M264" s="70">
        <f t="shared" si="36"/>
        <v>20000</v>
      </c>
      <c r="N264" s="133"/>
      <c r="O264" s="133"/>
      <c r="P264" s="156"/>
      <c r="Q264" s="73"/>
      <c r="R264" s="63"/>
      <c r="S264" s="63"/>
    </row>
    <row r="265" spans="1:28" hidden="1">
      <c r="A265" s="66">
        <v>16</v>
      </c>
      <c r="B265" s="33"/>
      <c r="C265" s="13" t="s">
        <v>504</v>
      </c>
      <c r="D265" s="71" t="s">
        <v>20</v>
      </c>
      <c r="E265" s="72">
        <v>0</v>
      </c>
      <c r="F265" s="118"/>
      <c r="G265" s="60"/>
      <c r="H265" s="121"/>
      <c r="I265" s="41"/>
      <c r="J265" s="125"/>
      <c r="K265" s="47"/>
      <c r="L265" s="69">
        <v>31</v>
      </c>
      <c r="M265" s="70">
        <f>E265*L265</f>
        <v>0</v>
      </c>
      <c r="N265" s="133"/>
      <c r="O265" s="133"/>
      <c r="P265" s="156"/>
      <c r="Q265" s="73"/>
      <c r="R265" s="63"/>
      <c r="S265" s="63"/>
    </row>
    <row r="266" spans="1:28" hidden="1">
      <c r="A266" s="66">
        <v>17</v>
      </c>
      <c r="B266" s="33"/>
      <c r="C266" s="15" t="s">
        <v>505</v>
      </c>
      <c r="D266" s="71" t="s">
        <v>68</v>
      </c>
      <c r="E266" s="72">
        <v>175000</v>
      </c>
      <c r="F266" s="118"/>
      <c r="G266" s="60"/>
      <c r="H266" s="121"/>
      <c r="I266" s="41"/>
      <c r="J266" s="125"/>
      <c r="K266" s="47"/>
      <c r="L266" s="69">
        <v>1</v>
      </c>
      <c r="M266" s="70">
        <f>L266*E266</f>
        <v>175000</v>
      </c>
      <c r="N266" s="133"/>
      <c r="O266" s="133"/>
      <c r="P266" s="156"/>
      <c r="Q266" s="73"/>
      <c r="R266" s="63"/>
      <c r="S266" s="63"/>
    </row>
    <row r="267" spans="1:28" hidden="1">
      <c r="A267" s="66">
        <v>18</v>
      </c>
      <c r="B267" s="33"/>
      <c r="C267" s="13" t="s">
        <v>506</v>
      </c>
      <c r="D267" s="71" t="s">
        <v>15</v>
      </c>
      <c r="E267" s="72">
        <v>15</v>
      </c>
      <c r="F267" s="118"/>
      <c r="G267" s="60"/>
      <c r="H267" s="121"/>
      <c r="I267" s="41"/>
      <c r="J267" s="125"/>
      <c r="K267" s="47"/>
      <c r="L267" s="69">
        <v>543.29999999999995</v>
      </c>
      <c r="M267" s="70">
        <f>L267*E267</f>
        <v>8149.4999999999991</v>
      </c>
      <c r="N267" s="133"/>
      <c r="O267" s="133"/>
      <c r="P267" s="156"/>
      <c r="Q267" s="73"/>
      <c r="R267" s="63"/>
      <c r="S267" s="63"/>
    </row>
    <row r="268" spans="1:28" hidden="1">
      <c r="A268" s="66">
        <v>19</v>
      </c>
      <c r="B268" s="33"/>
      <c r="C268" s="16" t="s">
        <v>294</v>
      </c>
      <c r="D268" s="35" t="s">
        <v>68</v>
      </c>
      <c r="E268" s="72">
        <v>385000</v>
      </c>
      <c r="F268" s="118"/>
      <c r="G268" s="60"/>
      <c r="H268" s="121"/>
      <c r="I268" s="41"/>
      <c r="J268" s="125"/>
      <c r="K268" s="47"/>
      <c r="L268" s="69">
        <v>1</v>
      </c>
      <c r="M268" s="70">
        <f>L268*E268</f>
        <v>385000</v>
      </c>
      <c r="N268" s="133"/>
      <c r="O268" s="133"/>
      <c r="P268" s="156"/>
      <c r="Q268" s="73"/>
      <c r="R268" s="63"/>
      <c r="S268" s="63"/>
    </row>
    <row r="269" spans="1:28" ht="30" hidden="1">
      <c r="A269" s="66">
        <v>20</v>
      </c>
      <c r="B269" s="33"/>
      <c r="C269" s="8" t="s">
        <v>509</v>
      </c>
      <c r="D269" s="107" t="s">
        <v>20</v>
      </c>
      <c r="E269" s="113"/>
      <c r="F269" s="118"/>
      <c r="G269" s="60"/>
      <c r="H269" s="121"/>
      <c r="I269" s="41"/>
      <c r="J269" s="125"/>
      <c r="K269" s="47"/>
      <c r="L269" s="74">
        <v>2</v>
      </c>
      <c r="M269" s="133"/>
      <c r="N269" s="133"/>
      <c r="O269" s="133"/>
      <c r="P269" s="156"/>
      <c r="Q269" s="73"/>
      <c r="R269" s="63"/>
      <c r="S269" s="63"/>
    </row>
    <row r="270" spans="1:28" ht="292.2" hidden="1">
      <c r="A270" s="66">
        <v>21</v>
      </c>
      <c r="B270" s="33"/>
      <c r="C270" s="12" t="s">
        <v>519</v>
      </c>
      <c r="D270" s="71" t="s">
        <v>68</v>
      </c>
      <c r="E270" s="112"/>
      <c r="F270" s="118"/>
      <c r="G270" s="60"/>
      <c r="H270" s="121"/>
      <c r="I270" s="41"/>
      <c r="J270" s="125"/>
      <c r="K270" s="47"/>
      <c r="L270" s="74"/>
      <c r="M270" s="133"/>
      <c r="N270" s="133"/>
      <c r="O270" s="133"/>
      <c r="P270" s="156"/>
      <c r="Q270" s="73"/>
      <c r="R270" s="63"/>
      <c r="S270" s="63"/>
    </row>
    <row r="271" spans="1:28" ht="15.6" hidden="1">
      <c r="A271" s="33"/>
      <c r="B271" s="33"/>
      <c r="C271" s="13"/>
      <c r="D271" s="107"/>
      <c r="E271" s="112"/>
      <c r="F271" s="118"/>
      <c r="G271" s="60"/>
      <c r="H271" s="121"/>
      <c r="I271" s="41"/>
      <c r="J271" s="125"/>
      <c r="K271" s="47"/>
      <c r="L271" s="74"/>
      <c r="M271" s="105" t="e">
        <f>SUM(M250:M270)</f>
        <v>#REF!</v>
      </c>
      <c r="N271" s="133"/>
      <c r="O271" s="133"/>
      <c r="P271" s="156"/>
      <c r="Q271" s="73"/>
      <c r="R271" s="63"/>
      <c r="S271" s="63"/>
    </row>
    <row r="272" spans="1:28" ht="23.4">
      <c r="A272" s="210" t="s">
        <v>551</v>
      </c>
      <c r="B272" s="210"/>
      <c r="C272" s="210"/>
      <c r="D272" s="210"/>
      <c r="E272" s="210"/>
      <c r="F272" s="210"/>
      <c r="G272" s="210"/>
      <c r="H272" s="210"/>
      <c r="I272" s="210"/>
      <c r="J272" s="210"/>
      <c r="K272" s="210"/>
      <c r="L272" s="210"/>
      <c r="M272" s="210"/>
      <c r="N272" s="210"/>
      <c r="O272" s="210"/>
      <c r="P272" s="210"/>
      <c r="Q272" s="210"/>
      <c r="R272" s="210"/>
      <c r="S272" s="210"/>
      <c r="T272" s="187"/>
      <c r="U272" s="187"/>
      <c r="V272" s="187"/>
      <c r="W272" s="187"/>
      <c r="X272" s="187"/>
      <c r="Y272" s="187"/>
      <c r="Z272" s="187"/>
      <c r="AA272" s="187"/>
      <c r="AB272" s="188"/>
    </row>
    <row r="273" spans="1:22" ht="15.75" customHeight="1">
      <c r="A273" s="204" t="s">
        <v>0</v>
      </c>
      <c r="B273" s="204" t="s">
        <v>1</v>
      </c>
      <c r="C273" s="204" t="s">
        <v>496</v>
      </c>
      <c r="D273" s="216" t="s">
        <v>7</v>
      </c>
      <c r="E273" s="217" t="s">
        <v>578</v>
      </c>
      <c r="F273" s="205"/>
      <c r="G273" s="205"/>
      <c r="H273" s="121"/>
      <c r="I273" s="99"/>
      <c r="J273" s="124"/>
      <c r="K273" s="98"/>
      <c r="L273" s="211" t="s">
        <v>566</v>
      </c>
      <c r="M273" s="211"/>
      <c r="N273" s="211" t="s">
        <v>4</v>
      </c>
      <c r="O273" s="211"/>
      <c r="P273" s="156"/>
      <c r="Q273" s="213" t="s">
        <v>577</v>
      </c>
      <c r="R273" s="213" t="s">
        <v>550</v>
      </c>
      <c r="S273" s="213" t="s">
        <v>525</v>
      </c>
    </row>
    <row r="274" spans="1:22" ht="30" customHeight="1">
      <c r="A274" s="204"/>
      <c r="B274" s="204"/>
      <c r="C274" s="204" t="s">
        <v>552</v>
      </c>
      <c r="D274" s="216"/>
      <c r="E274" s="217"/>
      <c r="F274" s="21"/>
      <c r="G274" s="21"/>
      <c r="H274" s="121"/>
      <c r="I274" s="99"/>
      <c r="J274" s="124"/>
      <c r="K274" s="98"/>
      <c r="L274" s="27" t="s">
        <v>9</v>
      </c>
      <c r="M274" s="27" t="s">
        <v>10</v>
      </c>
      <c r="N274" s="27" t="s">
        <v>11</v>
      </c>
      <c r="O274" s="27" t="s">
        <v>12</v>
      </c>
      <c r="P274" s="156"/>
      <c r="Q274" s="213"/>
      <c r="R274" s="213"/>
      <c r="S274" s="213"/>
    </row>
    <row r="275" spans="1:22" ht="122.4">
      <c r="A275" s="66">
        <v>1</v>
      </c>
      <c r="B275" s="194" t="s">
        <v>527</v>
      </c>
      <c r="C275" s="12" t="s">
        <v>560</v>
      </c>
      <c r="D275" s="189" t="s">
        <v>15</v>
      </c>
      <c r="E275" s="57">
        <v>1014</v>
      </c>
      <c r="F275" s="37"/>
      <c r="G275" s="38"/>
      <c r="H275" s="121"/>
      <c r="I275" s="99"/>
      <c r="J275" s="124"/>
      <c r="K275" s="98"/>
      <c r="L275" s="97">
        <v>262.74</v>
      </c>
      <c r="M275" s="96">
        <f>L275*E275</f>
        <v>266418.36</v>
      </c>
      <c r="N275" s="96">
        <f t="shared" ref="N275" si="37">IF(M275&gt;K275,M275-K275,0)</f>
        <v>266418.36</v>
      </c>
      <c r="O275" s="70">
        <f t="shared" ref="O275" si="38">IF(K275&gt;M275,K275-M275,0)</f>
        <v>0</v>
      </c>
      <c r="P275" s="156"/>
      <c r="Q275" s="201"/>
      <c r="R275" s="166">
        <v>0</v>
      </c>
      <c r="S275" s="166">
        <f>L275*Q275</f>
        <v>0</v>
      </c>
      <c r="U275" s="200"/>
      <c r="V275" s="77"/>
    </row>
    <row r="276" spans="1:22" ht="165">
      <c r="A276" s="66">
        <v>2</v>
      </c>
      <c r="B276" s="194" t="s">
        <v>527</v>
      </c>
      <c r="C276" s="12" t="s">
        <v>553</v>
      </c>
      <c r="D276" s="189" t="s">
        <v>299</v>
      </c>
      <c r="E276" s="57">
        <v>11740</v>
      </c>
      <c r="F276" s="37"/>
      <c r="G276" s="38"/>
      <c r="H276" s="121"/>
      <c r="I276" s="99"/>
      <c r="J276" s="124"/>
      <c r="K276" s="98"/>
      <c r="L276" s="97">
        <v>28.01</v>
      </c>
      <c r="M276" s="96">
        <f t="shared" ref="M276:M300" si="39">L276*E276</f>
        <v>328837.40000000002</v>
      </c>
      <c r="N276" s="96">
        <f t="shared" ref="N276:N300" si="40">IF(M276&gt;K276,M276-K276,0)</f>
        <v>328837.40000000002</v>
      </c>
      <c r="O276" s="70">
        <f t="shared" ref="O276:O300" si="41">IF(K276&gt;M276,K276-M276,0)</f>
        <v>0</v>
      </c>
      <c r="P276" s="156"/>
      <c r="Q276" s="201"/>
      <c r="R276" s="166">
        <v>0</v>
      </c>
      <c r="S276" s="166">
        <f t="shared" ref="S276:S306" si="42">L276*Q276</f>
        <v>0</v>
      </c>
      <c r="U276" s="200"/>
      <c r="V276" s="77"/>
    </row>
    <row r="277" spans="1:22" ht="137.4">
      <c r="A277" s="66">
        <v>3</v>
      </c>
      <c r="B277" s="194" t="s">
        <v>527</v>
      </c>
      <c r="C277" s="12" t="s">
        <v>561</v>
      </c>
      <c r="D277" s="189" t="s">
        <v>15</v>
      </c>
      <c r="E277" s="57">
        <v>1460</v>
      </c>
      <c r="F277" s="37"/>
      <c r="G277" s="38"/>
      <c r="H277" s="121"/>
      <c r="I277" s="99"/>
      <c r="J277" s="124"/>
      <c r="K277" s="98"/>
      <c r="L277" s="97">
        <v>882.44</v>
      </c>
      <c r="M277" s="96">
        <f t="shared" si="39"/>
        <v>1288362.4000000001</v>
      </c>
      <c r="N277" s="96">
        <f t="shared" si="40"/>
        <v>1288362.4000000001</v>
      </c>
      <c r="O277" s="70">
        <f t="shared" si="41"/>
        <v>0</v>
      </c>
      <c r="P277" s="156"/>
      <c r="Q277" s="201"/>
      <c r="R277" s="166">
        <v>0</v>
      </c>
      <c r="S277" s="166">
        <f t="shared" si="42"/>
        <v>0</v>
      </c>
      <c r="U277" s="200"/>
      <c r="V277" s="77"/>
    </row>
    <row r="278" spans="1:22" ht="180">
      <c r="A278" s="66">
        <v>4</v>
      </c>
      <c r="B278" s="194" t="s">
        <v>527</v>
      </c>
      <c r="C278" s="12" t="s">
        <v>511</v>
      </c>
      <c r="D278" s="189" t="s">
        <v>20</v>
      </c>
      <c r="E278" s="57">
        <v>4814994</v>
      </c>
      <c r="F278" s="37"/>
      <c r="G278" s="38"/>
      <c r="H278" s="121"/>
      <c r="I278" s="99"/>
      <c r="J278" s="124"/>
      <c r="K278" s="98"/>
      <c r="L278" s="97">
        <v>1</v>
      </c>
      <c r="M278" s="96">
        <f t="shared" si="39"/>
        <v>4814994</v>
      </c>
      <c r="N278" s="96">
        <f t="shared" si="40"/>
        <v>4814994</v>
      </c>
      <c r="O278" s="70">
        <f t="shared" si="41"/>
        <v>0</v>
      </c>
      <c r="P278" s="156"/>
      <c r="Q278" s="201">
        <v>1685250</v>
      </c>
      <c r="R278" s="166">
        <v>0</v>
      </c>
      <c r="S278" s="166">
        <f t="shared" si="42"/>
        <v>1685250</v>
      </c>
      <c r="U278" s="200">
        <v>1685250</v>
      </c>
      <c r="V278" s="77">
        <f>U278/L278</f>
        <v>1685250</v>
      </c>
    </row>
    <row r="279" spans="1:22" ht="75">
      <c r="A279" s="66">
        <v>5</v>
      </c>
      <c r="B279" s="194" t="s">
        <v>527</v>
      </c>
      <c r="C279" s="12" t="s">
        <v>554</v>
      </c>
      <c r="D279" s="189" t="s">
        <v>20</v>
      </c>
      <c r="E279" s="57">
        <v>42150</v>
      </c>
      <c r="F279" s="37"/>
      <c r="G279" s="38"/>
      <c r="H279" s="121"/>
      <c r="I279" s="99"/>
      <c r="J279" s="124"/>
      <c r="K279" s="98"/>
      <c r="L279" s="97">
        <v>2</v>
      </c>
      <c r="M279" s="96">
        <f t="shared" si="39"/>
        <v>84300</v>
      </c>
      <c r="N279" s="96">
        <f t="shared" si="40"/>
        <v>84300</v>
      </c>
      <c r="O279" s="70">
        <f t="shared" si="41"/>
        <v>0</v>
      </c>
      <c r="P279" s="156"/>
      <c r="Q279" s="201">
        <v>14752.5</v>
      </c>
      <c r="R279" s="166">
        <v>0</v>
      </c>
      <c r="S279" s="166">
        <f t="shared" si="42"/>
        <v>29505</v>
      </c>
      <c r="U279" s="200">
        <v>29505</v>
      </c>
      <c r="V279" s="77">
        <f t="shared" ref="V279:V306" si="43">U279/L279</f>
        <v>14752.5</v>
      </c>
    </row>
    <row r="280" spans="1:22" ht="90">
      <c r="A280" s="66">
        <v>6</v>
      </c>
      <c r="B280" s="194" t="s">
        <v>527</v>
      </c>
      <c r="C280" s="12" t="s">
        <v>555</v>
      </c>
      <c r="D280" s="189" t="s">
        <v>20</v>
      </c>
      <c r="E280" s="57">
        <v>60008</v>
      </c>
      <c r="F280" s="37"/>
      <c r="G280" s="38"/>
      <c r="H280" s="121"/>
      <c r="I280" s="99"/>
      <c r="J280" s="124"/>
      <c r="K280" s="98"/>
      <c r="L280" s="97">
        <v>6</v>
      </c>
      <c r="M280" s="96">
        <f t="shared" si="39"/>
        <v>360048</v>
      </c>
      <c r="N280" s="96">
        <f t="shared" si="40"/>
        <v>360048</v>
      </c>
      <c r="O280" s="70">
        <f t="shared" si="41"/>
        <v>0</v>
      </c>
      <c r="P280" s="156"/>
      <c r="Q280" s="201">
        <v>21002.5</v>
      </c>
      <c r="R280" s="166">
        <v>0</v>
      </c>
      <c r="S280" s="166">
        <f t="shared" si="42"/>
        <v>126015</v>
      </c>
      <c r="U280" s="200">
        <v>126015</v>
      </c>
      <c r="V280" s="77">
        <f t="shared" si="43"/>
        <v>21002.5</v>
      </c>
    </row>
    <row r="281" spans="1:22" ht="105">
      <c r="A281" s="66">
        <v>7</v>
      </c>
      <c r="B281" s="194" t="s">
        <v>527</v>
      </c>
      <c r="C281" s="12" t="s">
        <v>556</v>
      </c>
      <c r="D281" s="189" t="s">
        <v>20</v>
      </c>
      <c r="E281" s="57">
        <v>22201</v>
      </c>
      <c r="F281" s="37"/>
      <c r="G281" s="38"/>
      <c r="H281" s="121"/>
      <c r="I281" s="99"/>
      <c r="J281" s="124"/>
      <c r="K281" s="98"/>
      <c r="L281" s="97">
        <v>2</v>
      </c>
      <c r="M281" s="96">
        <f t="shared" si="39"/>
        <v>44402</v>
      </c>
      <c r="N281" s="96">
        <f t="shared" si="40"/>
        <v>44402</v>
      </c>
      <c r="O281" s="70">
        <f t="shared" si="41"/>
        <v>0</v>
      </c>
      <c r="P281" s="156"/>
      <c r="Q281" s="201">
        <v>7770</v>
      </c>
      <c r="R281" s="166">
        <v>0</v>
      </c>
      <c r="S281" s="166">
        <f t="shared" si="42"/>
        <v>15540</v>
      </c>
      <c r="U281" s="200">
        <v>15540</v>
      </c>
      <c r="V281" s="77">
        <f t="shared" si="43"/>
        <v>7770</v>
      </c>
    </row>
    <row r="282" spans="1:22" ht="120">
      <c r="A282" s="66">
        <v>8</v>
      </c>
      <c r="B282" s="194" t="s">
        <v>527</v>
      </c>
      <c r="C282" s="12" t="s">
        <v>535</v>
      </c>
      <c r="D282" s="189" t="s">
        <v>68</v>
      </c>
      <c r="E282" s="57">
        <v>48103</v>
      </c>
      <c r="F282" s="37"/>
      <c r="G282" s="38"/>
      <c r="H282" s="121"/>
      <c r="I282" s="99"/>
      <c r="J282" s="124"/>
      <c r="K282" s="98"/>
      <c r="L282" s="97">
        <v>1</v>
      </c>
      <c r="M282" s="96">
        <f t="shared" si="39"/>
        <v>48103</v>
      </c>
      <c r="N282" s="96">
        <f t="shared" si="40"/>
        <v>48103</v>
      </c>
      <c r="O282" s="70">
        <f t="shared" si="41"/>
        <v>0</v>
      </c>
      <c r="P282" s="156"/>
      <c r="Q282" s="201">
        <v>16835</v>
      </c>
      <c r="R282" s="166">
        <v>0</v>
      </c>
      <c r="S282" s="166">
        <f t="shared" si="42"/>
        <v>16835</v>
      </c>
      <c r="U282" s="200">
        <v>16835</v>
      </c>
      <c r="V282" s="77">
        <f t="shared" si="43"/>
        <v>16835</v>
      </c>
    </row>
    <row r="283" spans="1:22" ht="409.6">
      <c r="A283" s="66">
        <v>9</v>
      </c>
      <c r="B283" s="194" t="s">
        <v>527</v>
      </c>
      <c r="C283" s="12" t="s">
        <v>536</v>
      </c>
      <c r="D283" s="189" t="s">
        <v>68</v>
      </c>
      <c r="E283" s="57">
        <v>222013</v>
      </c>
      <c r="F283" s="37"/>
      <c r="G283" s="38"/>
      <c r="H283" s="121"/>
      <c r="I283" s="99"/>
      <c r="J283" s="124"/>
      <c r="K283" s="98"/>
      <c r="L283" s="97">
        <v>1</v>
      </c>
      <c r="M283" s="96">
        <f t="shared" si="39"/>
        <v>222013</v>
      </c>
      <c r="N283" s="96">
        <f t="shared" si="40"/>
        <v>222013</v>
      </c>
      <c r="O283" s="70">
        <f t="shared" si="41"/>
        <v>0</v>
      </c>
      <c r="P283" s="156"/>
      <c r="Q283" s="201">
        <v>77705</v>
      </c>
      <c r="R283" s="166">
        <v>0</v>
      </c>
      <c r="S283" s="166">
        <f t="shared" si="42"/>
        <v>77705</v>
      </c>
      <c r="U283" s="200">
        <v>77705</v>
      </c>
      <c r="V283" s="77">
        <f t="shared" si="43"/>
        <v>77705</v>
      </c>
    </row>
    <row r="284" spans="1:22" ht="255">
      <c r="A284" s="66">
        <v>10</v>
      </c>
      <c r="B284" s="194" t="s">
        <v>527</v>
      </c>
      <c r="C284" s="12" t="s">
        <v>557</v>
      </c>
      <c r="D284" s="189" t="s">
        <v>15</v>
      </c>
      <c r="E284" s="57">
        <v>4665</v>
      </c>
      <c r="F284" s="37"/>
      <c r="G284" s="38"/>
      <c r="H284" s="121"/>
      <c r="I284" s="99"/>
      <c r="J284" s="124"/>
      <c r="K284" s="98"/>
      <c r="L284" s="97">
        <v>119.38500000000001</v>
      </c>
      <c r="M284" s="96">
        <f t="shared" si="39"/>
        <v>556931.02500000002</v>
      </c>
      <c r="N284" s="96">
        <f t="shared" si="40"/>
        <v>556931.02500000002</v>
      </c>
      <c r="O284" s="70">
        <f t="shared" si="41"/>
        <v>0</v>
      </c>
      <c r="P284" s="156"/>
      <c r="Q284" s="201">
        <v>0</v>
      </c>
      <c r="R284" s="166">
        <v>0</v>
      </c>
      <c r="S284" s="166">
        <f t="shared" si="42"/>
        <v>0</v>
      </c>
      <c r="U284" s="200">
        <v>0</v>
      </c>
      <c r="V284" s="77">
        <f t="shared" si="43"/>
        <v>0</v>
      </c>
    </row>
    <row r="285" spans="1:22" ht="242.25" customHeight="1">
      <c r="A285" s="66">
        <v>11</v>
      </c>
      <c r="B285" s="194" t="s">
        <v>527</v>
      </c>
      <c r="C285" s="12" t="s">
        <v>568</v>
      </c>
      <c r="D285" s="189" t="s">
        <v>20</v>
      </c>
      <c r="E285" s="57">
        <v>270276</v>
      </c>
      <c r="F285" s="37"/>
      <c r="G285" s="38"/>
      <c r="H285" s="121"/>
      <c r="I285" s="99"/>
      <c r="J285" s="124"/>
      <c r="K285" s="98"/>
      <c r="L285" s="97">
        <v>2</v>
      </c>
      <c r="M285" s="96">
        <f t="shared" si="39"/>
        <v>540552</v>
      </c>
      <c r="N285" s="96">
        <f t="shared" si="40"/>
        <v>540552</v>
      </c>
      <c r="O285" s="70">
        <f t="shared" si="41"/>
        <v>0</v>
      </c>
      <c r="P285" s="156"/>
      <c r="Q285" s="201">
        <v>94595</v>
      </c>
      <c r="R285" s="166">
        <v>0</v>
      </c>
      <c r="S285" s="166">
        <f t="shared" si="42"/>
        <v>189190</v>
      </c>
      <c r="U285" s="200">
        <v>189190</v>
      </c>
      <c r="V285" s="77">
        <f t="shared" si="43"/>
        <v>94595</v>
      </c>
    </row>
    <row r="286" spans="1:22">
      <c r="A286" s="66">
        <v>12</v>
      </c>
      <c r="B286" s="194" t="s">
        <v>527</v>
      </c>
      <c r="C286" s="12" t="s">
        <v>504</v>
      </c>
      <c r="D286" s="189" t="s">
        <v>20</v>
      </c>
      <c r="E286" s="57">
        <v>6176</v>
      </c>
      <c r="F286" s="37"/>
      <c r="G286" s="38"/>
      <c r="H286" s="121"/>
      <c r="I286" s="99"/>
      <c r="J286" s="124"/>
      <c r="K286" s="98"/>
      <c r="L286" s="97">
        <v>31</v>
      </c>
      <c r="M286" s="96">
        <f t="shared" si="39"/>
        <v>191456</v>
      </c>
      <c r="N286" s="96">
        <f t="shared" si="40"/>
        <v>191456</v>
      </c>
      <c r="O286" s="70">
        <f t="shared" si="41"/>
        <v>0</v>
      </c>
      <c r="P286" s="156"/>
      <c r="Q286" s="201">
        <v>645.16</v>
      </c>
      <c r="R286" s="166">
        <v>0</v>
      </c>
      <c r="S286" s="166">
        <f t="shared" si="42"/>
        <v>19999.96</v>
      </c>
      <c r="U286" s="200">
        <v>20000</v>
      </c>
      <c r="V286" s="77">
        <f t="shared" si="43"/>
        <v>645.16129032258061</v>
      </c>
    </row>
    <row r="287" spans="1:22">
      <c r="A287" s="66">
        <v>13</v>
      </c>
      <c r="B287" s="194" t="s">
        <v>527</v>
      </c>
      <c r="C287" s="12" t="s">
        <v>539</v>
      </c>
      <c r="D287" s="189" t="s">
        <v>68</v>
      </c>
      <c r="E287" s="57">
        <v>155378</v>
      </c>
      <c r="F287" s="37"/>
      <c r="G287" s="38"/>
      <c r="H287" s="121"/>
      <c r="I287" s="99"/>
      <c r="J287" s="124"/>
      <c r="K287" s="98"/>
      <c r="L287" s="97">
        <v>1</v>
      </c>
      <c r="M287" s="96">
        <f t="shared" si="39"/>
        <v>155378</v>
      </c>
      <c r="N287" s="96">
        <f t="shared" si="40"/>
        <v>155378</v>
      </c>
      <c r="O287" s="70">
        <f t="shared" si="41"/>
        <v>0</v>
      </c>
      <c r="P287" s="156"/>
      <c r="Q287" s="201">
        <v>32000</v>
      </c>
      <c r="R287" s="166">
        <v>0</v>
      </c>
      <c r="S287" s="166">
        <f t="shared" si="42"/>
        <v>32000</v>
      </c>
      <c r="U287" s="200">
        <v>32000</v>
      </c>
      <c r="V287" s="77">
        <f t="shared" si="43"/>
        <v>32000</v>
      </c>
    </row>
    <row r="288" spans="1:22">
      <c r="A288" s="66">
        <v>14</v>
      </c>
      <c r="B288" s="194" t="s">
        <v>527</v>
      </c>
      <c r="C288" s="12" t="s">
        <v>294</v>
      </c>
      <c r="D288" s="189" t="s">
        <v>68</v>
      </c>
      <c r="E288" s="57">
        <v>460242</v>
      </c>
      <c r="F288" s="37"/>
      <c r="G288" s="38"/>
      <c r="H288" s="121"/>
      <c r="I288" s="99"/>
      <c r="J288" s="124"/>
      <c r="K288" s="98"/>
      <c r="L288" s="97">
        <v>1</v>
      </c>
      <c r="M288" s="96">
        <f t="shared" si="39"/>
        <v>460242</v>
      </c>
      <c r="N288" s="96">
        <f t="shared" si="40"/>
        <v>460242</v>
      </c>
      <c r="O288" s="70">
        <f t="shared" si="41"/>
        <v>0</v>
      </c>
      <c r="P288" s="156"/>
      <c r="Q288" s="201">
        <v>120000</v>
      </c>
      <c r="R288" s="166">
        <v>0</v>
      </c>
      <c r="S288" s="166">
        <f t="shared" si="42"/>
        <v>120000</v>
      </c>
      <c r="U288" s="200">
        <v>120000</v>
      </c>
      <c r="V288" s="77">
        <f t="shared" si="43"/>
        <v>120000</v>
      </c>
    </row>
    <row r="289" spans="1:22" ht="60">
      <c r="A289" s="66">
        <v>15</v>
      </c>
      <c r="B289" s="194" t="s">
        <v>527</v>
      </c>
      <c r="C289" s="12" t="s">
        <v>558</v>
      </c>
      <c r="D289" s="189" t="s">
        <v>20</v>
      </c>
      <c r="E289" s="57">
        <v>629358</v>
      </c>
      <c r="F289" s="37"/>
      <c r="G289" s="38"/>
      <c r="H289" s="121"/>
      <c r="I289" s="99"/>
      <c r="J289" s="124"/>
      <c r="K289" s="98"/>
      <c r="L289" s="97">
        <v>2</v>
      </c>
      <c r="M289" s="96">
        <f t="shared" si="39"/>
        <v>1258716</v>
      </c>
      <c r="N289" s="96">
        <f t="shared" si="40"/>
        <v>1258716</v>
      </c>
      <c r="O289" s="70">
        <f t="shared" si="41"/>
        <v>0</v>
      </c>
      <c r="P289" s="156"/>
      <c r="Q289" s="201">
        <v>100000</v>
      </c>
      <c r="R289" s="166">
        <v>0</v>
      </c>
      <c r="S289" s="166">
        <f t="shared" si="42"/>
        <v>200000</v>
      </c>
      <c r="U289" s="200">
        <v>200000</v>
      </c>
      <c r="V289" s="77">
        <f t="shared" si="43"/>
        <v>100000</v>
      </c>
    </row>
    <row r="290" spans="1:22" ht="60">
      <c r="A290" s="66">
        <v>16</v>
      </c>
      <c r="B290" s="194" t="s">
        <v>527</v>
      </c>
      <c r="C290" s="12" t="s">
        <v>559</v>
      </c>
      <c r="D290" s="189" t="s">
        <v>15</v>
      </c>
      <c r="E290" s="57">
        <v>3640</v>
      </c>
      <c r="F290" s="37"/>
      <c r="G290" s="38"/>
      <c r="H290" s="121"/>
      <c r="I290" s="99"/>
      <c r="J290" s="124"/>
      <c r="K290" s="98"/>
      <c r="L290" s="97">
        <v>16</v>
      </c>
      <c r="M290" s="96">
        <f t="shared" si="39"/>
        <v>58240</v>
      </c>
      <c r="N290" s="96">
        <f t="shared" si="40"/>
        <v>58240</v>
      </c>
      <c r="O290" s="70">
        <f t="shared" si="41"/>
        <v>0</v>
      </c>
      <c r="P290" s="156"/>
      <c r="Q290" s="201">
        <v>1274.06</v>
      </c>
      <c r="R290" s="166">
        <v>0</v>
      </c>
      <c r="S290" s="166">
        <f t="shared" si="42"/>
        <v>20384.96</v>
      </c>
      <c r="U290" s="200">
        <v>20385</v>
      </c>
      <c r="V290" s="77">
        <f t="shared" si="43"/>
        <v>1274.0625</v>
      </c>
    </row>
    <row r="291" spans="1:22" ht="135">
      <c r="A291" s="66">
        <v>17</v>
      </c>
      <c r="B291" s="194" t="s">
        <v>527</v>
      </c>
      <c r="C291" s="193" t="s">
        <v>569</v>
      </c>
      <c r="D291" s="189" t="s">
        <v>20</v>
      </c>
      <c r="E291" s="57">
        <v>84133</v>
      </c>
      <c r="F291" s="37"/>
      <c r="G291" s="38"/>
      <c r="H291" s="121"/>
      <c r="I291" s="99"/>
      <c r="J291" s="124"/>
      <c r="K291" s="98"/>
      <c r="L291" s="97">
        <v>1</v>
      </c>
      <c r="M291" s="96">
        <f t="shared" si="39"/>
        <v>84133</v>
      </c>
      <c r="N291" s="96">
        <f t="shared" si="40"/>
        <v>84133</v>
      </c>
      <c r="O291" s="70">
        <f t="shared" si="41"/>
        <v>0</v>
      </c>
      <c r="P291" s="156"/>
      <c r="Q291" s="201">
        <v>29450</v>
      </c>
      <c r="R291" s="166">
        <v>0</v>
      </c>
      <c r="S291" s="166">
        <f t="shared" si="42"/>
        <v>29450</v>
      </c>
      <c r="U291" s="200">
        <v>29450</v>
      </c>
      <c r="V291" s="77">
        <f t="shared" si="43"/>
        <v>29450</v>
      </c>
    </row>
    <row r="292" spans="1:22" ht="120">
      <c r="A292" s="66">
        <v>18</v>
      </c>
      <c r="B292" s="194" t="s">
        <v>527</v>
      </c>
      <c r="C292" s="12" t="s">
        <v>542</v>
      </c>
      <c r="D292" s="189" t="s">
        <v>68</v>
      </c>
      <c r="E292" s="57">
        <v>48103</v>
      </c>
      <c r="F292" s="37"/>
      <c r="G292" s="38"/>
      <c r="H292" s="121"/>
      <c r="I292" s="99"/>
      <c r="J292" s="124"/>
      <c r="K292" s="98"/>
      <c r="L292" s="97">
        <v>1</v>
      </c>
      <c r="M292" s="96">
        <f t="shared" si="39"/>
        <v>48103</v>
      </c>
      <c r="N292" s="96">
        <f t="shared" si="40"/>
        <v>48103</v>
      </c>
      <c r="O292" s="70">
        <f t="shared" si="41"/>
        <v>0</v>
      </c>
      <c r="P292" s="156"/>
      <c r="Q292" s="201">
        <v>16835</v>
      </c>
      <c r="R292" s="166">
        <v>0</v>
      </c>
      <c r="S292" s="166">
        <f t="shared" si="42"/>
        <v>16835</v>
      </c>
      <c r="U292" s="200">
        <v>16835</v>
      </c>
      <c r="V292" s="77">
        <f t="shared" si="43"/>
        <v>16835</v>
      </c>
    </row>
    <row r="293" spans="1:22" ht="120">
      <c r="A293" s="66">
        <v>19</v>
      </c>
      <c r="B293" s="194" t="s">
        <v>527</v>
      </c>
      <c r="C293" s="12" t="s">
        <v>543</v>
      </c>
      <c r="D293" s="189" t="s">
        <v>68</v>
      </c>
      <c r="E293" s="57">
        <v>17401</v>
      </c>
      <c r="F293" s="37"/>
      <c r="G293" s="38"/>
      <c r="H293" s="121"/>
      <c r="I293" s="99"/>
      <c r="J293" s="124"/>
      <c r="K293" s="98"/>
      <c r="L293" s="97">
        <v>1</v>
      </c>
      <c r="M293" s="96">
        <f t="shared" si="39"/>
        <v>17401</v>
      </c>
      <c r="N293" s="96">
        <f t="shared" si="40"/>
        <v>17401</v>
      </c>
      <c r="O293" s="70">
        <f t="shared" si="41"/>
        <v>0</v>
      </c>
      <c r="P293" s="156"/>
      <c r="Q293" s="201">
        <v>6090</v>
      </c>
      <c r="R293" s="166">
        <v>0</v>
      </c>
      <c r="S293" s="166">
        <f t="shared" si="42"/>
        <v>6090</v>
      </c>
      <c r="U293" s="200">
        <v>6090</v>
      </c>
      <c r="V293" s="77">
        <f t="shared" si="43"/>
        <v>6090</v>
      </c>
    </row>
    <row r="294" spans="1:22" ht="409.6">
      <c r="A294" s="66">
        <v>20</v>
      </c>
      <c r="B294" s="194" t="s">
        <v>527</v>
      </c>
      <c r="C294" s="12" t="s">
        <v>570</v>
      </c>
      <c r="D294" s="189" t="s">
        <v>68</v>
      </c>
      <c r="E294" s="57">
        <v>222013</v>
      </c>
      <c r="F294" s="37"/>
      <c r="G294" s="38"/>
      <c r="H294" s="121"/>
      <c r="I294" s="99"/>
      <c r="J294" s="124"/>
      <c r="K294" s="98"/>
      <c r="L294" s="97">
        <v>1</v>
      </c>
      <c r="M294" s="96">
        <f t="shared" si="39"/>
        <v>222013</v>
      </c>
      <c r="N294" s="96">
        <f t="shared" si="40"/>
        <v>222013</v>
      </c>
      <c r="O294" s="70">
        <f t="shared" si="41"/>
        <v>0</v>
      </c>
      <c r="P294" s="156"/>
      <c r="Q294" s="201">
        <v>77705</v>
      </c>
      <c r="R294" s="166">
        <v>0</v>
      </c>
      <c r="S294" s="166">
        <f t="shared" si="42"/>
        <v>77705</v>
      </c>
      <c r="U294" s="200">
        <v>77705</v>
      </c>
      <c r="V294" s="77">
        <f t="shared" si="43"/>
        <v>77705</v>
      </c>
    </row>
    <row r="295" spans="1:22" ht="195">
      <c r="A295" s="66">
        <v>21</v>
      </c>
      <c r="B295" s="194" t="s">
        <v>527</v>
      </c>
      <c r="C295" s="164" t="s">
        <v>562</v>
      </c>
      <c r="D295" s="189" t="s">
        <v>20</v>
      </c>
      <c r="E295" s="57">
        <v>9540000</v>
      </c>
      <c r="F295" s="37"/>
      <c r="G295" s="38"/>
      <c r="H295" s="121"/>
      <c r="I295" s="99"/>
      <c r="J295" s="124"/>
      <c r="K295" s="98"/>
      <c r="L295" s="97">
        <v>1</v>
      </c>
      <c r="M295" s="96">
        <f t="shared" si="39"/>
        <v>9540000</v>
      </c>
      <c r="N295" s="96">
        <f t="shared" si="40"/>
        <v>9540000</v>
      </c>
      <c r="O295" s="70">
        <f t="shared" si="41"/>
        <v>0</v>
      </c>
      <c r="P295" s="156"/>
      <c r="Q295" s="201">
        <v>3339000</v>
      </c>
      <c r="R295" s="166">
        <v>0</v>
      </c>
      <c r="S295" s="166">
        <f t="shared" si="42"/>
        <v>3339000</v>
      </c>
      <c r="U295" s="200">
        <v>3339000</v>
      </c>
      <c r="V295" s="77">
        <f t="shared" si="43"/>
        <v>3339000</v>
      </c>
    </row>
    <row r="296" spans="1:22" ht="285">
      <c r="A296" s="66">
        <v>22</v>
      </c>
      <c r="B296" s="194" t="s">
        <v>527</v>
      </c>
      <c r="C296" s="164" t="s">
        <v>563</v>
      </c>
      <c r="D296" s="189" t="s">
        <v>68</v>
      </c>
      <c r="E296" s="57">
        <v>6240000</v>
      </c>
      <c r="F296" s="37"/>
      <c r="G296" s="38"/>
      <c r="H296" s="121"/>
      <c r="I296" s="99"/>
      <c r="J296" s="124"/>
      <c r="K296" s="98"/>
      <c r="L296" s="97">
        <v>1</v>
      </c>
      <c r="M296" s="96">
        <f t="shared" si="39"/>
        <v>6240000</v>
      </c>
      <c r="N296" s="96">
        <f t="shared" si="40"/>
        <v>6240000</v>
      </c>
      <c r="O296" s="70">
        <f t="shared" si="41"/>
        <v>0</v>
      </c>
      <c r="P296" s="156"/>
      <c r="Q296" s="201">
        <v>4411810</v>
      </c>
      <c r="R296" s="166">
        <v>0</v>
      </c>
      <c r="S296" s="166">
        <f t="shared" si="42"/>
        <v>4411810</v>
      </c>
      <c r="U296" s="200">
        <v>4411810</v>
      </c>
      <c r="V296" s="77">
        <f t="shared" si="43"/>
        <v>4411810</v>
      </c>
    </row>
    <row r="297" spans="1:22" ht="276">
      <c r="A297" s="66">
        <v>23</v>
      </c>
      <c r="B297" s="194" t="s">
        <v>527</v>
      </c>
      <c r="C297" s="12" t="s">
        <v>564</v>
      </c>
      <c r="D297" s="189" t="s">
        <v>68</v>
      </c>
      <c r="E297" s="57">
        <v>12612000</v>
      </c>
      <c r="F297" s="37"/>
      <c r="G297" s="38"/>
      <c r="H297" s="121"/>
      <c r="I297" s="99"/>
      <c r="J297" s="124"/>
      <c r="K297" s="98"/>
      <c r="L297" s="97">
        <v>1</v>
      </c>
      <c r="M297" s="96">
        <f t="shared" si="39"/>
        <v>12612000</v>
      </c>
      <c r="N297" s="96">
        <f t="shared" si="40"/>
        <v>12612000</v>
      </c>
      <c r="O297" s="70">
        <f t="shared" si="41"/>
        <v>0</v>
      </c>
      <c r="P297" s="156"/>
      <c r="Q297" s="201">
        <v>4414200</v>
      </c>
      <c r="R297" s="166">
        <v>0</v>
      </c>
      <c r="S297" s="166">
        <f t="shared" si="42"/>
        <v>4414200</v>
      </c>
      <c r="U297" s="200">
        <v>4414200</v>
      </c>
      <c r="V297" s="77">
        <f t="shared" si="43"/>
        <v>4414200</v>
      </c>
    </row>
    <row r="298" spans="1:22">
      <c r="A298" s="66">
        <v>24</v>
      </c>
      <c r="B298" s="194" t="s">
        <v>527</v>
      </c>
      <c r="C298" s="12" t="s">
        <v>571</v>
      </c>
      <c r="D298" s="189" t="s">
        <v>15</v>
      </c>
      <c r="E298" s="57">
        <v>6350</v>
      </c>
      <c r="F298" s="37"/>
      <c r="G298" s="38"/>
      <c r="H298" s="121"/>
      <c r="I298" s="99"/>
      <c r="J298" s="124"/>
      <c r="K298" s="98"/>
      <c r="L298" s="97">
        <v>110</v>
      </c>
      <c r="M298" s="96">
        <f t="shared" si="39"/>
        <v>698500</v>
      </c>
      <c r="N298" s="96">
        <f t="shared" si="40"/>
        <v>698500</v>
      </c>
      <c r="O298" s="70">
        <f t="shared" si="41"/>
        <v>0</v>
      </c>
      <c r="P298" s="156"/>
      <c r="Q298" s="201">
        <v>1363.64</v>
      </c>
      <c r="R298" s="166">
        <v>0</v>
      </c>
      <c r="S298" s="166">
        <f t="shared" si="42"/>
        <v>150000.40000000002</v>
      </c>
      <c r="U298" s="200">
        <v>150000</v>
      </c>
      <c r="V298" s="77">
        <f t="shared" si="43"/>
        <v>1363.6363636363637</v>
      </c>
    </row>
    <row r="299" spans="1:22" ht="30">
      <c r="A299" s="66">
        <v>25</v>
      </c>
      <c r="B299" s="194" t="s">
        <v>527</v>
      </c>
      <c r="C299" s="12" t="s">
        <v>572</v>
      </c>
      <c r="D299" s="189" t="s">
        <v>15</v>
      </c>
      <c r="E299" s="57">
        <v>5700</v>
      </c>
      <c r="F299" s="37"/>
      <c r="G299" s="38"/>
      <c r="H299" s="121"/>
      <c r="I299" s="99"/>
      <c r="J299" s="124"/>
      <c r="K299" s="98"/>
      <c r="L299" s="97">
        <v>62</v>
      </c>
      <c r="M299" s="96">
        <f t="shared" si="39"/>
        <v>353400</v>
      </c>
      <c r="N299" s="96">
        <f t="shared" si="40"/>
        <v>353400</v>
      </c>
      <c r="O299" s="70">
        <f t="shared" si="41"/>
        <v>0</v>
      </c>
      <c r="P299" s="156"/>
      <c r="Q299" s="201">
        <v>1994.9999999999998</v>
      </c>
      <c r="R299" s="166">
        <v>0</v>
      </c>
      <c r="S299" s="166">
        <f t="shared" si="42"/>
        <v>123689.99999999999</v>
      </c>
      <c r="U299" s="200">
        <v>123690</v>
      </c>
      <c r="V299" s="77">
        <f t="shared" si="43"/>
        <v>1995</v>
      </c>
    </row>
    <row r="300" spans="1:22">
      <c r="A300" s="66">
        <v>26</v>
      </c>
      <c r="B300" s="194" t="s">
        <v>527</v>
      </c>
      <c r="C300" s="12" t="s">
        <v>573</v>
      </c>
      <c r="D300" s="189" t="s">
        <v>15</v>
      </c>
      <c r="E300" s="57">
        <v>7300</v>
      </c>
      <c r="F300" s="37"/>
      <c r="G300" s="38"/>
      <c r="H300" s="121"/>
      <c r="I300" s="99"/>
      <c r="J300" s="124"/>
      <c r="K300" s="98"/>
      <c r="L300" s="97">
        <v>65</v>
      </c>
      <c r="M300" s="96">
        <f t="shared" si="39"/>
        <v>474500</v>
      </c>
      <c r="N300" s="96">
        <f t="shared" si="40"/>
        <v>474500</v>
      </c>
      <c r="O300" s="70">
        <f t="shared" si="41"/>
        <v>0</v>
      </c>
      <c r="P300" s="156"/>
      <c r="Q300" s="201">
        <v>1230.77</v>
      </c>
      <c r="R300" s="166">
        <v>0</v>
      </c>
      <c r="S300" s="166">
        <f t="shared" si="42"/>
        <v>80000.05</v>
      </c>
      <c r="U300" s="200">
        <v>80000</v>
      </c>
      <c r="V300" s="77">
        <f t="shared" si="43"/>
        <v>1230.7692307692307</v>
      </c>
    </row>
    <row r="301" spans="1:22" ht="197.4">
      <c r="A301" s="66">
        <v>27</v>
      </c>
      <c r="B301" s="195" t="s">
        <v>527</v>
      </c>
      <c r="C301" s="197" t="s">
        <v>574</v>
      </c>
      <c r="D301" s="196" t="s">
        <v>15</v>
      </c>
      <c r="E301" s="57">
        <v>7450</v>
      </c>
      <c r="F301" s="37"/>
      <c r="G301" s="38"/>
      <c r="H301" s="121"/>
      <c r="I301" s="99"/>
      <c r="J301" s="124"/>
      <c r="K301" s="98"/>
      <c r="L301" s="97">
        <v>297.52</v>
      </c>
      <c r="M301" s="96">
        <f t="shared" ref="M301:M306" si="44">L301*E301</f>
        <v>2216524</v>
      </c>
      <c r="N301" s="96">
        <f t="shared" ref="N301:N306" si="45">IF(M301&gt;K301,M301-K301,0)</f>
        <v>2216524</v>
      </c>
      <c r="O301" s="70">
        <f t="shared" ref="O301:O306" si="46">IF(K301&gt;M301,K301-M301,0)</f>
        <v>0</v>
      </c>
      <c r="P301" s="156"/>
      <c r="Q301" s="201">
        <v>756.25</v>
      </c>
      <c r="R301" s="166">
        <v>0</v>
      </c>
      <c r="S301" s="166">
        <f t="shared" si="42"/>
        <v>224999.5</v>
      </c>
      <c r="U301" s="200">
        <v>225000</v>
      </c>
      <c r="V301" s="77">
        <f t="shared" si="43"/>
        <v>756.25168055929021</v>
      </c>
    </row>
    <row r="302" spans="1:22" ht="212.4">
      <c r="A302" s="66">
        <v>28</v>
      </c>
      <c r="B302" s="195" t="s">
        <v>527</v>
      </c>
      <c r="C302" s="197" t="s">
        <v>518</v>
      </c>
      <c r="D302" s="196" t="s">
        <v>15</v>
      </c>
      <c r="E302" s="57">
        <v>7450</v>
      </c>
      <c r="F302" s="37"/>
      <c r="G302" s="38"/>
      <c r="H302" s="121"/>
      <c r="I302" s="99"/>
      <c r="J302" s="124"/>
      <c r="K302" s="98"/>
      <c r="L302" s="97">
        <v>163.08000000000001</v>
      </c>
      <c r="M302" s="96">
        <f t="shared" si="44"/>
        <v>1214946</v>
      </c>
      <c r="N302" s="96">
        <f t="shared" si="45"/>
        <v>1214946</v>
      </c>
      <c r="O302" s="70">
        <f t="shared" si="46"/>
        <v>0</v>
      </c>
      <c r="P302" s="156"/>
      <c r="Q302" s="201">
        <v>1073.0899999999999</v>
      </c>
      <c r="R302" s="166">
        <v>0</v>
      </c>
      <c r="S302" s="166">
        <f t="shared" si="42"/>
        <v>174999.5172</v>
      </c>
      <c r="U302" s="200">
        <v>175000</v>
      </c>
      <c r="V302" s="77">
        <f t="shared" si="43"/>
        <v>1073.092960510179</v>
      </c>
    </row>
    <row r="303" spans="1:22" ht="45">
      <c r="A303" s="66">
        <v>29</v>
      </c>
      <c r="B303" s="195" t="s">
        <v>527</v>
      </c>
      <c r="C303" s="197" t="s">
        <v>575</v>
      </c>
      <c r="D303" s="196" t="s">
        <v>121</v>
      </c>
      <c r="E303" s="57">
        <v>900</v>
      </c>
      <c r="F303" s="37"/>
      <c r="G303" s="38"/>
      <c r="H303" s="121"/>
      <c r="I303" s="99"/>
      <c r="J303" s="124"/>
      <c r="K303" s="98"/>
      <c r="L303" s="97">
        <v>40</v>
      </c>
      <c r="M303" s="96">
        <f t="shared" si="44"/>
        <v>36000</v>
      </c>
      <c r="N303" s="96">
        <f t="shared" si="45"/>
        <v>36000</v>
      </c>
      <c r="O303" s="70">
        <f t="shared" si="46"/>
        <v>0</v>
      </c>
      <c r="P303" s="156"/>
      <c r="Q303" s="201">
        <v>315</v>
      </c>
      <c r="R303" s="166">
        <v>0</v>
      </c>
      <c r="S303" s="166">
        <f t="shared" si="42"/>
        <v>12600</v>
      </c>
      <c r="U303" s="200">
        <v>12600</v>
      </c>
      <c r="V303" s="77">
        <f t="shared" si="43"/>
        <v>315</v>
      </c>
    </row>
    <row r="304" spans="1:22" ht="30">
      <c r="A304" s="66">
        <v>30</v>
      </c>
      <c r="B304" s="195" t="s">
        <v>527</v>
      </c>
      <c r="C304" s="197" t="s">
        <v>576</v>
      </c>
      <c r="D304" s="196" t="s">
        <v>20</v>
      </c>
      <c r="E304" s="57">
        <v>12000</v>
      </c>
      <c r="F304" s="37"/>
      <c r="G304" s="38"/>
      <c r="H304" s="121"/>
      <c r="I304" s="99"/>
      <c r="J304" s="124"/>
      <c r="K304" s="98"/>
      <c r="L304" s="97">
        <v>3</v>
      </c>
      <c r="M304" s="96">
        <f t="shared" si="44"/>
        <v>36000</v>
      </c>
      <c r="N304" s="96">
        <f t="shared" si="45"/>
        <v>36000</v>
      </c>
      <c r="O304" s="70">
        <f t="shared" si="46"/>
        <v>0</v>
      </c>
      <c r="P304" s="156"/>
      <c r="Q304" s="201">
        <v>4200</v>
      </c>
      <c r="R304" s="166">
        <v>0</v>
      </c>
      <c r="S304" s="166">
        <f t="shared" si="42"/>
        <v>12600</v>
      </c>
      <c r="U304" s="200">
        <v>12600</v>
      </c>
      <c r="V304" s="77">
        <f t="shared" si="43"/>
        <v>4200</v>
      </c>
    </row>
    <row r="305" spans="1:22" ht="360">
      <c r="A305" s="66">
        <v>31</v>
      </c>
      <c r="B305" s="195" t="s">
        <v>527</v>
      </c>
      <c r="C305" s="197" t="s">
        <v>579</v>
      </c>
      <c r="D305" s="196" t="s">
        <v>15</v>
      </c>
      <c r="E305" s="57">
        <v>255</v>
      </c>
      <c r="F305" s="37"/>
      <c r="G305" s="38"/>
      <c r="H305" s="121"/>
      <c r="I305" s="99"/>
      <c r="J305" s="124"/>
      <c r="K305" s="198"/>
      <c r="L305" s="199">
        <v>342</v>
      </c>
      <c r="M305" s="96">
        <f t="shared" si="44"/>
        <v>87210</v>
      </c>
      <c r="N305" s="96">
        <f t="shared" si="45"/>
        <v>87210</v>
      </c>
      <c r="O305" s="70">
        <f t="shared" si="46"/>
        <v>0</v>
      </c>
      <c r="P305" s="156"/>
      <c r="Q305" s="201">
        <v>0</v>
      </c>
      <c r="R305" s="166"/>
      <c r="S305" s="166">
        <f t="shared" si="42"/>
        <v>0</v>
      </c>
      <c r="U305" s="200"/>
      <c r="V305" s="77">
        <f t="shared" si="43"/>
        <v>0</v>
      </c>
    </row>
    <row r="306" spans="1:22" ht="240">
      <c r="A306" s="66">
        <v>32</v>
      </c>
      <c r="B306" s="195" t="s">
        <v>527</v>
      </c>
      <c r="C306" s="197" t="s">
        <v>580</v>
      </c>
      <c r="D306" s="196" t="s">
        <v>121</v>
      </c>
      <c r="E306" s="57">
        <v>250</v>
      </c>
      <c r="F306" s="37"/>
      <c r="G306" s="38"/>
      <c r="H306" s="121"/>
      <c r="I306" s="99"/>
      <c r="J306" s="124"/>
      <c r="K306" s="198"/>
      <c r="L306" s="199">
        <v>120</v>
      </c>
      <c r="M306" s="96">
        <f t="shared" si="44"/>
        <v>30000</v>
      </c>
      <c r="N306" s="96">
        <f t="shared" si="45"/>
        <v>30000</v>
      </c>
      <c r="O306" s="70">
        <f t="shared" si="46"/>
        <v>0</v>
      </c>
      <c r="P306" s="156"/>
      <c r="Q306" s="201">
        <v>0</v>
      </c>
      <c r="R306" s="166"/>
      <c r="S306" s="166">
        <f t="shared" si="42"/>
        <v>0</v>
      </c>
      <c r="U306" s="200"/>
      <c r="V306" s="77">
        <f t="shared" si="43"/>
        <v>0</v>
      </c>
    </row>
    <row r="307" spans="1:22" ht="15.6">
      <c r="A307" s="33"/>
      <c r="B307" s="33"/>
      <c r="C307" s="13"/>
      <c r="D307" s="189"/>
      <c r="E307" s="57"/>
      <c r="F307" s="37"/>
      <c r="G307" s="38"/>
      <c r="H307" s="121"/>
      <c r="I307" s="99"/>
      <c r="J307" s="124"/>
      <c r="K307" s="202" t="s">
        <v>565</v>
      </c>
      <c r="L307" s="203"/>
      <c r="M307" s="105">
        <f>SUM(M275:M306)</f>
        <v>44589723.185000002</v>
      </c>
      <c r="N307" s="105">
        <f>SUM(N275:N306)</f>
        <v>44589723.185000002</v>
      </c>
      <c r="O307" s="105">
        <f>SUM(O275:O300)</f>
        <v>0</v>
      </c>
      <c r="P307" s="156"/>
      <c r="Q307" s="167"/>
      <c r="R307" s="167"/>
      <c r="S307" s="167">
        <f>SUM(S275:S306)</f>
        <v>15606404.387200002</v>
      </c>
    </row>
    <row r="308" spans="1:22" ht="15.6">
      <c r="A308" s="33"/>
      <c r="B308" s="33"/>
      <c r="C308" s="13"/>
      <c r="D308" s="189"/>
      <c r="E308" s="57"/>
      <c r="F308" s="37"/>
      <c r="G308" s="38"/>
      <c r="H308" s="121"/>
      <c r="I308" s="99"/>
      <c r="J308" s="124"/>
      <c r="K308" s="202" t="s">
        <v>523</v>
      </c>
      <c r="L308" s="203"/>
      <c r="M308" s="105">
        <f>M246+M307</f>
        <v>265778844.15100002</v>
      </c>
      <c r="N308" s="105"/>
      <c r="O308" s="105"/>
      <c r="P308" s="156"/>
      <c r="Q308" s="167"/>
      <c r="R308" s="167"/>
      <c r="S308" s="167">
        <f>S246+S307</f>
        <v>90105296.656450003</v>
      </c>
    </row>
    <row r="309" spans="1:22">
      <c r="D309" s="87"/>
      <c r="E309" s="114"/>
      <c r="F309" s="79"/>
      <c r="G309" s="75"/>
      <c r="H309" s="79"/>
      <c r="I309" s="134"/>
      <c r="J309" s="79"/>
      <c r="K309" s="130"/>
      <c r="Q309" s="77"/>
      <c r="R309" s="18"/>
      <c r="S309" s="18"/>
    </row>
    <row r="310" spans="1:22">
      <c r="D310" s="87"/>
      <c r="E310" s="114"/>
      <c r="F310" s="79"/>
      <c r="G310" s="75"/>
      <c r="H310" s="79"/>
      <c r="I310" s="134"/>
      <c r="J310" s="79"/>
      <c r="K310" s="130"/>
      <c r="Q310" s="77"/>
      <c r="R310" s="18"/>
      <c r="S310" s="18"/>
    </row>
    <row r="311" spans="1:22">
      <c r="D311" s="87"/>
      <c r="E311" s="114"/>
      <c r="F311" s="79"/>
      <c r="G311" s="75"/>
      <c r="H311" s="79"/>
      <c r="I311" s="134"/>
      <c r="J311" s="79"/>
      <c r="K311" s="130"/>
      <c r="Q311" s="77"/>
      <c r="R311" s="18"/>
      <c r="S311" s="18"/>
    </row>
    <row r="312" spans="1:22">
      <c r="D312" s="87"/>
      <c r="E312" s="114"/>
      <c r="F312" s="79"/>
      <c r="G312" s="75"/>
      <c r="H312" s="79"/>
      <c r="I312" s="134"/>
      <c r="J312" s="79"/>
      <c r="K312" s="130"/>
      <c r="N312" s="134">
        <f>N307*0.35</f>
        <v>15606403.11475</v>
      </c>
      <c r="Q312" s="77"/>
      <c r="R312" s="18"/>
      <c r="S312" s="18"/>
    </row>
    <row r="313" spans="1:22">
      <c r="D313" s="87"/>
      <c r="E313" s="114"/>
      <c r="F313" s="79"/>
      <c r="G313" s="75"/>
      <c r="H313" s="79"/>
      <c r="I313" s="134"/>
      <c r="J313" s="79"/>
      <c r="K313" s="130"/>
      <c r="Q313" s="77"/>
      <c r="R313" s="18"/>
      <c r="S313" s="18"/>
    </row>
    <row r="314" spans="1:22">
      <c r="D314" s="87"/>
      <c r="E314" s="114"/>
      <c r="F314" s="79"/>
      <c r="G314" s="75"/>
      <c r="H314" s="79"/>
      <c r="I314" s="134"/>
      <c r="J314" s="79"/>
      <c r="K314" s="130"/>
      <c r="Q314" s="77"/>
      <c r="R314" s="18"/>
      <c r="S314" s="172"/>
    </row>
    <row r="315" spans="1:22">
      <c r="D315" s="87"/>
      <c r="E315" s="114"/>
      <c r="F315" s="79"/>
      <c r="G315" s="75"/>
      <c r="H315" s="79"/>
      <c r="I315" s="134"/>
      <c r="J315" s="79"/>
      <c r="K315" s="130"/>
      <c r="Q315" s="77"/>
      <c r="R315" s="18"/>
      <c r="S315" s="18"/>
    </row>
    <row r="316" spans="1:22">
      <c r="D316" s="87"/>
      <c r="E316" s="114"/>
      <c r="F316" s="79"/>
      <c r="G316" s="75"/>
      <c r="H316" s="79"/>
      <c r="I316" s="134"/>
      <c r="J316" s="79"/>
      <c r="K316" s="130"/>
      <c r="Q316" s="77"/>
      <c r="R316" s="18"/>
      <c r="S316" s="18"/>
    </row>
    <row r="317" spans="1:22">
      <c r="D317" s="87"/>
      <c r="E317" s="114"/>
      <c r="F317" s="79"/>
      <c r="G317" s="75"/>
      <c r="H317" s="79"/>
      <c r="I317" s="134"/>
      <c r="J317" s="79"/>
      <c r="K317" s="130"/>
      <c r="Q317" s="77"/>
      <c r="R317" s="18"/>
      <c r="S317" s="18"/>
    </row>
    <row r="318" spans="1:22">
      <c r="D318" s="87"/>
      <c r="E318" s="114"/>
      <c r="F318" s="79"/>
      <c r="G318" s="75"/>
      <c r="H318" s="79"/>
      <c r="I318" s="134"/>
      <c r="J318" s="79"/>
      <c r="K318" s="130"/>
      <c r="Q318" s="77"/>
      <c r="R318" s="18"/>
      <c r="S318" s="18"/>
    </row>
    <row r="319" spans="1:22">
      <c r="D319" s="87"/>
      <c r="E319" s="114"/>
      <c r="F319" s="79"/>
      <c r="G319" s="75"/>
      <c r="H319" s="79"/>
      <c r="I319" s="134"/>
      <c r="J319" s="79"/>
      <c r="K319" s="130"/>
      <c r="Q319" s="77"/>
      <c r="R319" s="18"/>
      <c r="S319" s="18"/>
    </row>
    <row r="320" spans="1:22">
      <c r="D320" s="87"/>
      <c r="E320" s="114"/>
      <c r="F320" s="79"/>
      <c r="G320" s="75"/>
      <c r="H320" s="79"/>
      <c r="I320" s="134"/>
      <c r="J320" s="79"/>
      <c r="K320" s="130"/>
      <c r="Q320" s="77"/>
      <c r="R320" s="18"/>
      <c r="S320" s="18"/>
    </row>
    <row r="321" spans="1:19">
      <c r="D321" s="87"/>
      <c r="E321" s="114"/>
      <c r="F321" s="79"/>
      <c r="G321" s="75"/>
      <c r="H321" s="79"/>
      <c r="I321" s="134"/>
      <c r="J321" s="79"/>
      <c r="K321" s="130"/>
      <c r="Q321" s="77"/>
      <c r="R321" s="18"/>
      <c r="S321" s="18"/>
    </row>
    <row r="322" spans="1:19">
      <c r="D322" s="87"/>
      <c r="E322" s="114"/>
      <c r="F322" s="79"/>
      <c r="G322" s="75"/>
      <c r="H322" s="79"/>
      <c r="I322" s="134"/>
      <c r="J322" s="79"/>
      <c r="K322" s="130"/>
      <c r="Q322" s="77"/>
      <c r="R322" s="18"/>
      <c r="S322" s="18"/>
    </row>
    <row r="323" spans="1:19">
      <c r="D323" s="87"/>
      <c r="E323" s="114"/>
      <c r="F323" s="79"/>
      <c r="G323" s="75"/>
      <c r="H323" s="79"/>
      <c r="I323" s="134"/>
      <c r="J323" s="79"/>
      <c r="K323" s="130"/>
      <c r="Q323" s="77"/>
      <c r="R323" s="18"/>
      <c r="S323" s="18"/>
    </row>
    <row r="324" spans="1:19">
      <c r="D324" s="87"/>
      <c r="E324" s="114"/>
      <c r="F324" s="79"/>
      <c r="G324" s="75"/>
      <c r="H324" s="79"/>
      <c r="I324" s="134"/>
      <c r="J324" s="79"/>
      <c r="K324" s="130"/>
      <c r="Q324" s="77"/>
      <c r="R324" s="18"/>
      <c r="S324" s="18"/>
    </row>
    <row r="325" spans="1:19">
      <c r="D325" s="87"/>
      <c r="E325" s="114"/>
      <c r="F325" s="79"/>
      <c r="G325" s="75"/>
      <c r="H325" s="79"/>
      <c r="I325" s="134"/>
      <c r="J325" s="79"/>
      <c r="K325" s="130"/>
      <c r="Q325" s="77"/>
      <c r="R325" s="18"/>
      <c r="S325" s="18"/>
    </row>
    <row r="326" spans="1:19">
      <c r="D326" s="87"/>
      <c r="E326" s="114"/>
      <c r="F326" s="79"/>
      <c r="G326" s="75"/>
      <c r="H326" s="79"/>
      <c r="I326" s="134"/>
      <c r="J326" s="79"/>
      <c r="K326" s="130"/>
      <c r="Q326" s="77"/>
      <c r="R326" s="18"/>
      <c r="S326" s="18"/>
    </row>
    <row r="327" spans="1:19">
      <c r="D327" s="87"/>
      <c r="E327" s="114"/>
      <c r="F327" s="79"/>
      <c r="G327" s="75"/>
      <c r="H327" s="79"/>
      <c r="I327" s="130"/>
      <c r="J327" s="79"/>
      <c r="K327" s="130"/>
      <c r="Q327" s="77"/>
      <c r="R327" s="77"/>
      <c r="S327" s="77"/>
    </row>
    <row r="328" spans="1:19">
      <c r="D328" s="87"/>
      <c r="E328" s="114"/>
      <c r="F328" s="79"/>
      <c r="G328" s="75"/>
      <c r="H328" s="79"/>
      <c r="I328" s="130"/>
      <c r="J328" s="79"/>
      <c r="K328" s="130"/>
      <c r="Q328" s="77"/>
      <c r="R328" s="18"/>
      <c r="S328" s="18"/>
    </row>
    <row r="329" spans="1:19" ht="15.6">
      <c r="C329" s="2"/>
      <c r="D329" s="108"/>
      <c r="E329" s="115"/>
      <c r="F329" s="79"/>
      <c r="G329" s="75"/>
      <c r="H329" s="79"/>
      <c r="I329" s="130"/>
      <c r="J329" s="79"/>
      <c r="K329" s="130"/>
      <c r="Q329" s="77"/>
      <c r="R329" s="18"/>
      <c r="S329" s="18"/>
    </row>
    <row r="330" spans="1:19">
      <c r="A330" s="80"/>
      <c r="D330" s="87"/>
      <c r="E330" s="114"/>
      <c r="F330" s="80"/>
      <c r="G330" s="81"/>
      <c r="H330" s="79"/>
      <c r="I330" s="131"/>
      <c r="J330" s="80"/>
      <c r="K330" s="131"/>
      <c r="Q330" s="77"/>
      <c r="R330" s="18"/>
      <c r="S330" s="18"/>
    </row>
    <row r="331" spans="1:19">
      <c r="A331" s="80"/>
      <c r="D331" s="87"/>
      <c r="E331" s="114"/>
      <c r="F331" s="80"/>
      <c r="G331" s="81"/>
      <c r="H331" s="79"/>
      <c r="I331" s="131"/>
      <c r="J331" s="80"/>
      <c r="K331" s="131"/>
      <c r="Q331" s="77"/>
      <c r="R331" s="18"/>
      <c r="S331" s="18"/>
    </row>
    <row r="332" spans="1:19">
      <c r="A332" s="80"/>
      <c r="D332" s="87"/>
      <c r="E332" s="114"/>
      <c r="F332" s="80"/>
      <c r="G332" s="81"/>
      <c r="H332" s="79"/>
      <c r="I332" s="131"/>
      <c r="J332" s="80"/>
      <c r="K332" s="131"/>
      <c r="Q332" s="77"/>
      <c r="R332" s="18"/>
      <c r="S332" s="18"/>
    </row>
    <row r="333" spans="1:19">
      <c r="A333" s="80"/>
      <c r="D333" s="87"/>
      <c r="E333" s="114"/>
      <c r="F333" s="80"/>
      <c r="G333" s="81"/>
      <c r="H333" s="79"/>
      <c r="I333" s="131"/>
      <c r="J333" s="80"/>
      <c r="K333" s="131"/>
      <c r="Q333" s="77"/>
      <c r="R333" s="18"/>
      <c r="S333" s="18"/>
    </row>
    <row r="334" spans="1:19">
      <c r="A334" s="80"/>
      <c r="D334" s="87"/>
      <c r="E334" s="114"/>
      <c r="F334" s="80"/>
      <c r="G334" s="81"/>
      <c r="H334" s="79"/>
      <c r="I334" s="131"/>
      <c r="J334" s="80"/>
      <c r="K334" s="131"/>
      <c r="Q334" s="77"/>
      <c r="R334" s="18"/>
      <c r="S334" s="18"/>
    </row>
    <row r="335" spans="1:19">
      <c r="A335" s="80"/>
      <c r="D335" s="87"/>
      <c r="E335" s="114"/>
      <c r="F335" s="80"/>
      <c r="G335" s="81"/>
      <c r="H335" s="79"/>
      <c r="I335" s="131"/>
      <c r="J335" s="80"/>
      <c r="K335" s="131"/>
      <c r="Q335" s="77"/>
      <c r="R335" s="18"/>
      <c r="S335" s="18"/>
    </row>
    <row r="336" spans="1:19">
      <c r="A336" s="80"/>
      <c r="D336" s="87"/>
      <c r="E336" s="114"/>
      <c r="F336" s="80"/>
      <c r="G336" s="81"/>
      <c r="H336" s="79"/>
      <c r="I336" s="131"/>
      <c r="J336" s="80"/>
      <c r="K336" s="131"/>
      <c r="Q336" s="77"/>
      <c r="R336" s="18"/>
      <c r="S336" s="18"/>
    </row>
    <row r="337" spans="1:19">
      <c r="A337" s="80"/>
      <c r="D337" s="87"/>
      <c r="E337" s="114"/>
      <c r="F337" s="80"/>
      <c r="G337" s="81"/>
      <c r="H337" s="79"/>
      <c r="I337" s="131"/>
      <c r="J337" s="80"/>
      <c r="K337" s="131"/>
      <c r="Q337" s="77"/>
      <c r="R337" s="18"/>
      <c r="S337" s="18"/>
    </row>
    <row r="338" spans="1:19">
      <c r="A338" s="80"/>
      <c r="D338" s="87"/>
      <c r="E338" s="114"/>
      <c r="F338" s="80"/>
      <c r="G338" s="81"/>
      <c r="H338" s="79"/>
      <c r="I338" s="131"/>
      <c r="J338" s="80"/>
      <c r="K338" s="131"/>
      <c r="Q338" s="77"/>
      <c r="R338" s="18"/>
      <c r="S338" s="18"/>
    </row>
    <row r="339" spans="1:19">
      <c r="A339" s="80"/>
      <c r="D339" s="87"/>
      <c r="E339" s="114"/>
      <c r="F339" s="80"/>
      <c r="G339" s="81"/>
      <c r="H339" s="79"/>
      <c r="I339" s="131"/>
      <c r="J339" s="80"/>
      <c r="K339" s="131"/>
      <c r="Q339" s="77"/>
      <c r="R339" s="18"/>
      <c r="S339" s="18"/>
    </row>
    <row r="340" spans="1:19">
      <c r="A340" s="80"/>
      <c r="D340" s="87"/>
      <c r="E340" s="114"/>
      <c r="F340" s="80"/>
      <c r="G340" s="81"/>
      <c r="H340" s="79"/>
      <c r="I340" s="131"/>
      <c r="J340" s="80"/>
      <c r="K340" s="131"/>
      <c r="Q340" s="77"/>
      <c r="R340" s="18"/>
      <c r="S340" s="18"/>
    </row>
    <row r="341" spans="1:19">
      <c r="A341" s="80"/>
      <c r="D341" s="87"/>
      <c r="E341" s="114"/>
      <c r="F341" s="80"/>
      <c r="G341" s="81"/>
      <c r="H341" s="79"/>
      <c r="I341" s="131"/>
      <c r="J341" s="80"/>
      <c r="K341" s="131"/>
      <c r="Q341" s="77"/>
      <c r="R341" s="18"/>
      <c r="S341" s="18"/>
    </row>
    <row r="342" spans="1:19">
      <c r="A342" s="80"/>
      <c r="C342" s="3"/>
      <c r="D342" s="109"/>
      <c r="E342" s="116"/>
      <c r="F342" s="79"/>
      <c r="G342" s="81"/>
      <c r="H342" s="79"/>
      <c r="I342" s="131"/>
      <c r="J342" s="79"/>
      <c r="K342" s="131"/>
      <c r="Q342" s="77"/>
      <c r="R342" s="18"/>
      <c r="S342" s="18"/>
    </row>
    <row r="343" spans="1:19">
      <c r="A343" s="80"/>
      <c r="D343" s="87"/>
      <c r="E343" s="114"/>
      <c r="F343" s="79"/>
      <c r="G343" s="81"/>
      <c r="H343" s="79"/>
      <c r="I343" s="131"/>
      <c r="J343" s="79"/>
      <c r="K343" s="131"/>
      <c r="Q343" s="77"/>
      <c r="R343" s="18"/>
      <c r="S343" s="18"/>
    </row>
    <row r="344" spans="1:19">
      <c r="A344" s="80"/>
      <c r="D344" s="87"/>
      <c r="E344" s="114"/>
      <c r="F344" s="79"/>
      <c r="G344" s="81"/>
      <c r="H344" s="79"/>
      <c r="I344" s="131"/>
      <c r="J344" s="79"/>
      <c r="K344" s="130"/>
      <c r="Q344" s="77"/>
      <c r="R344" s="18"/>
      <c r="S344" s="18"/>
    </row>
    <row r="345" spans="1:19">
      <c r="A345" s="80"/>
      <c r="D345" s="87"/>
      <c r="E345" s="114"/>
      <c r="F345" s="79"/>
      <c r="G345" s="81"/>
      <c r="H345" s="79"/>
      <c r="I345" s="131"/>
      <c r="J345" s="79"/>
      <c r="K345" s="130"/>
      <c r="Q345" s="77"/>
      <c r="R345" s="18"/>
      <c r="S345" s="18"/>
    </row>
    <row r="346" spans="1:19">
      <c r="A346" s="80"/>
      <c r="D346" s="87"/>
      <c r="E346" s="114"/>
      <c r="F346" s="79"/>
      <c r="G346" s="81"/>
      <c r="H346" s="79"/>
      <c r="I346" s="131"/>
      <c r="J346" s="85"/>
      <c r="K346" s="130"/>
      <c r="Q346" s="77"/>
      <c r="R346" s="18"/>
      <c r="S346" s="18"/>
    </row>
    <row r="347" spans="1:19">
      <c r="A347" s="80"/>
      <c r="D347" s="87"/>
      <c r="E347" s="114"/>
      <c r="F347" s="79"/>
      <c r="G347" s="81"/>
      <c r="H347" s="79"/>
      <c r="I347" s="131"/>
      <c r="J347" s="85"/>
      <c r="K347" s="130"/>
      <c r="Q347" s="77"/>
      <c r="R347" s="18"/>
      <c r="S347" s="18"/>
    </row>
    <row r="348" spans="1:19">
      <c r="A348" s="80"/>
      <c r="D348" s="87"/>
      <c r="E348" s="114"/>
      <c r="F348" s="79"/>
      <c r="G348" s="81"/>
      <c r="H348" s="79"/>
      <c r="I348" s="131"/>
      <c r="J348" s="85"/>
      <c r="K348" s="130"/>
      <c r="Q348" s="77"/>
      <c r="R348" s="18"/>
      <c r="S348" s="18"/>
    </row>
    <row r="349" spans="1:19">
      <c r="A349" s="80"/>
      <c r="C349" s="3"/>
      <c r="D349" s="109"/>
      <c r="E349" s="116"/>
      <c r="F349" s="80"/>
      <c r="G349" s="81"/>
      <c r="H349" s="83"/>
      <c r="I349" s="131"/>
      <c r="J349" s="86"/>
      <c r="K349" s="130"/>
      <c r="Q349" s="77"/>
      <c r="R349" s="18"/>
      <c r="S349" s="18"/>
    </row>
    <row r="350" spans="1:19">
      <c r="A350" s="80"/>
      <c r="C350" s="3"/>
      <c r="D350" s="109"/>
      <c r="E350" s="116"/>
      <c r="F350" s="80"/>
      <c r="G350" s="81"/>
      <c r="H350" s="83"/>
      <c r="I350" s="131"/>
      <c r="J350" s="83"/>
      <c r="K350" s="130"/>
      <c r="Q350" s="77"/>
      <c r="R350" s="18"/>
      <c r="S350" s="18"/>
    </row>
    <row r="351" spans="1:19">
      <c r="D351" s="87"/>
      <c r="E351" s="114"/>
      <c r="F351" s="79"/>
      <c r="G351" s="75"/>
      <c r="H351" s="79"/>
      <c r="I351" s="130"/>
      <c r="J351" s="79"/>
      <c r="K351" s="130"/>
      <c r="Q351" s="77"/>
      <c r="R351" s="82"/>
      <c r="S351" s="82"/>
    </row>
    <row r="352" spans="1:19">
      <c r="D352" s="87"/>
      <c r="E352" s="114"/>
      <c r="F352" s="79"/>
      <c r="G352" s="75"/>
      <c r="H352" s="79"/>
      <c r="I352" s="131"/>
      <c r="J352" s="79"/>
      <c r="K352" s="130"/>
      <c r="Q352" s="77"/>
      <c r="R352" s="18"/>
      <c r="S352" s="18"/>
    </row>
    <row r="353" spans="4:19">
      <c r="D353" s="87"/>
      <c r="E353" s="114"/>
      <c r="F353" s="79"/>
      <c r="G353" s="75"/>
      <c r="H353" s="79"/>
      <c r="I353" s="131"/>
      <c r="J353" s="79"/>
      <c r="K353" s="130"/>
      <c r="Q353" s="77"/>
      <c r="R353" s="18"/>
      <c r="S353" s="18"/>
    </row>
    <row r="354" spans="4:19">
      <c r="D354" s="87"/>
      <c r="E354" s="114"/>
      <c r="F354" s="79"/>
      <c r="G354" s="75"/>
      <c r="H354" s="79"/>
      <c r="I354" s="130"/>
      <c r="J354" s="79"/>
      <c r="K354" s="130"/>
      <c r="Q354" s="77"/>
      <c r="R354" s="18"/>
      <c r="S354" s="18"/>
    </row>
    <row r="355" spans="4:19">
      <c r="D355" s="87"/>
      <c r="E355" s="114"/>
      <c r="F355" s="79"/>
      <c r="G355" s="75"/>
      <c r="H355" s="79"/>
      <c r="I355" s="130"/>
      <c r="J355" s="79"/>
      <c r="K355" s="130"/>
      <c r="Q355" s="77"/>
      <c r="R355" s="18"/>
      <c r="S355" s="18"/>
    </row>
    <row r="356" spans="4:19">
      <c r="D356" s="87"/>
      <c r="E356" s="114"/>
      <c r="F356" s="79"/>
      <c r="G356" s="75"/>
      <c r="H356" s="79"/>
      <c r="I356" s="130"/>
      <c r="J356" s="79"/>
      <c r="K356" s="130"/>
      <c r="Q356" s="77"/>
      <c r="R356" s="18"/>
      <c r="S356" s="18"/>
    </row>
    <row r="357" spans="4:19">
      <c r="D357" s="87"/>
      <c r="E357" s="114"/>
      <c r="F357" s="79"/>
      <c r="G357" s="75"/>
      <c r="H357" s="79"/>
      <c r="I357" s="130"/>
      <c r="J357" s="79"/>
      <c r="K357" s="130"/>
      <c r="Q357" s="77"/>
      <c r="R357" s="18"/>
      <c r="S357" s="18"/>
    </row>
    <row r="358" spans="4:19">
      <c r="D358" s="87"/>
      <c r="E358" s="114"/>
      <c r="F358" s="79"/>
      <c r="G358" s="75"/>
      <c r="H358" s="79"/>
      <c r="I358" s="130"/>
      <c r="J358" s="79"/>
      <c r="K358" s="130"/>
      <c r="Q358" s="77"/>
      <c r="R358" s="18"/>
      <c r="S358" s="18"/>
    </row>
    <row r="359" spans="4:19">
      <c r="D359" s="87"/>
      <c r="E359" s="114"/>
      <c r="F359" s="79"/>
      <c r="G359" s="75"/>
      <c r="H359" s="79"/>
      <c r="I359" s="130"/>
      <c r="J359" s="79"/>
      <c r="K359" s="130"/>
      <c r="Q359" s="77"/>
      <c r="R359" s="18"/>
      <c r="S359" s="18"/>
    </row>
    <row r="360" spans="4:19">
      <c r="D360" s="87"/>
      <c r="E360" s="114"/>
      <c r="F360" s="79"/>
      <c r="G360" s="75"/>
      <c r="H360" s="79"/>
      <c r="I360" s="130"/>
      <c r="J360" s="79"/>
      <c r="K360" s="130"/>
      <c r="Q360" s="77"/>
      <c r="R360" s="18"/>
      <c r="S360" s="18"/>
    </row>
    <row r="361" spans="4:19">
      <c r="D361" s="87"/>
      <c r="E361" s="114"/>
      <c r="F361" s="79"/>
      <c r="G361" s="75"/>
      <c r="H361" s="79"/>
      <c r="I361" s="130"/>
      <c r="J361" s="79"/>
      <c r="K361" s="130"/>
      <c r="Q361" s="77"/>
      <c r="R361" s="18"/>
      <c r="S361" s="18"/>
    </row>
    <row r="362" spans="4:19">
      <c r="D362" s="87"/>
      <c r="E362" s="114"/>
      <c r="F362" s="79"/>
      <c r="G362" s="75"/>
      <c r="H362" s="79"/>
      <c r="I362" s="130"/>
      <c r="J362" s="79"/>
      <c r="K362" s="130"/>
      <c r="Q362" s="77"/>
      <c r="R362" s="18"/>
      <c r="S362" s="18"/>
    </row>
    <row r="363" spans="4:19">
      <c r="D363" s="87"/>
      <c r="E363" s="114"/>
      <c r="F363" s="79"/>
      <c r="G363" s="75"/>
      <c r="H363" s="79"/>
      <c r="I363" s="130"/>
      <c r="J363" s="79"/>
      <c r="K363" s="130"/>
      <c r="Q363" s="77"/>
      <c r="R363" s="18"/>
      <c r="S363" s="18"/>
    </row>
    <row r="364" spans="4:19">
      <c r="D364" s="87"/>
      <c r="E364" s="114"/>
      <c r="F364" s="79"/>
      <c r="G364" s="75"/>
      <c r="H364" s="79"/>
      <c r="I364" s="130"/>
      <c r="J364" s="79"/>
      <c r="K364" s="130"/>
      <c r="Q364" s="77"/>
      <c r="R364" s="18"/>
      <c r="S364" s="18"/>
    </row>
    <row r="365" spans="4:19">
      <c r="D365" s="87"/>
      <c r="E365" s="114"/>
      <c r="F365" s="79"/>
      <c r="G365" s="75"/>
      <c r="H365" s="79"/>
      <c r="I365" s="130"/>
      <c r="J365" s="79"/>
      <c r="K365" s="130"/>
      <c r="Q365" s="77"/>
      <c r="R365" s="18"/>
      <c r="S365" s="18"/>
    </row>
    <row r="366" spans="4:19">
      <c r="D366" s="87"/>
      <c r="E366" s="114"/>
      <c r="F366" s="79"/>
      <c r="G366" s="75"/>
      <c r="H366" s="79"/>
      <c r="I366" s="130"/>
      <c r="J366" s="79"/>
      <c r="K366" s="130"/>
      <c r="Q366" s="77"/>
      <c r="R366" s="18"/>
      <c r="S366" s="18"/>
    </row>
    <row r="367" spans="4:19">
      <c r="D367" s="87"/>
      <c r="E367" s="114"/>
      <c r="F367" s="79"/>
      <c r="G367" s="75"/>
      <c r="H367" s="79"/>
      <c r="I367" s="130"/>
      <c r="J367" s="79"/>
      <c r="K367" s="130"/>
      <c r="Q367" s="77"/>
      <c r="R367" s="18"/>
      <c r="S367" s="18"/>
    </row>
    <row r="368" spans="4:19">
      <c r="D368" s="87"/>
      <c r="E368" s="114"/>
      <c r="F368" s="79"/>
      <c r="G368" s="75"/>
      <c r="H368" s="79"/>
      <c r="I368" s="130"/>
      <c r="J368" s="79"/>
      <c r="K368" s="130"/>
      <c r="Q368" s="77"/>
      <c r="R368" s="18"/>
      <c r="S368" s="18"/>
    </row>
    <row r="369" spans="4:19">
      <c r="D369" s="87"/>
      <c r="E369" s="114"/>
      <c r="F369" s="79"/>
      <c r="G369" s="75"/>
      <c r="H369" s="79"/>
      <c r="I369" s="130"/>
      <c r="J369" s="79"/>
      <c r="K369" s="130"/>
      <c r="Q369" s="77"/>
      <c r="R369" s="18"/>
      <c r="S369" s="18"/>
    </row>
    <row r="370" spans="4:19">
      <c r="D370" s="87"/>
      <c r="E370" s="114"/>
      <c r="F370" s="79"/>
      <c r="G370" s="75"/>
      <c r="H370" s="79"/>
      <c r="I370" s="130"/>
      <c r="J370" s="79"/>
      <c r="K370" s="130"/>
      <c r="Q370" s="77"/>
      <c r="R370" s="18"/>
      <c r="S370" s="18"/>
    </row>
    <row r="371" spans="4:19">
      <c r="D371" s="87"/>
      <c r="E371" s="114"/>
      <c r="F371" s="79"/>
      <c r="G371" s="75"/>
      <c r="H371" s="79"/>
      <c r="I371" s="130"/>
      <c r="J371" s="79"/>
      <c r="K371" s="130"/>
      <c r="Q371" s="77"/>
      <c r="R371" s="18"/>
      <c r="S371" s="18"/>
    </row>
    <row r="372" spans="4:19">
      <c r="D372" s="87"/>
      <c r="E372" s="114"/>
      <c r="F372" s="79"/>
      <c r="G372" s="75"/>
      <c r="H372" s="79"/>
      <c r="I372" s="130"/>
      <c r="J372" s="79"/>
      <c r="K372" s="130"/>
      <c r="Q372" s="77"/>
      <c r="R372" s="18"/>
      <c r="S372" s="18"/>
    </row>
    <row r="373" spans="4:19">
      <c r="D373" s="87"/>
      <c r="E373" s="114"/>
      <c r="F373" s="79"/>
      <c r="G373" s="75"/>
      <c r="H373" s="79"/>
      <c r="I373" s="130"/>
      <c r="J373" s="79"/>
      <c r="K373" s="130"/>
      <c r="Q373" s="77"/>
      <c r="R373" s="18"/>
      <c r="S373" s="18"/>
    </row>
    <row r="374" spans="4:19">
      <c r="D374" s="87"/>
      <c r="E374" s="114"/>
      <c r="F374" s="79"/>
      <c r="G374" s="75"/>
      <c r="H374" s="79"/>
      <c r="I374" s="130"/>
      <c r="J374" s="79"/>
      <c r="K374" s="130"/>
      <c r="Q374" s="77"/>
      <c r="R374" s="18"/>
      <c r="S374" s="18"/>
    </row>
    <row r="375" spans="4:19">
      <c r="D375" s="87"/>
      <c r="E375" s="114"/>
      <c r="F375" s="79"/>
      <c r="G375" s="75"/>
      <c r="H375" s="79"/>
      <c r="I375" s="130"/>
      <c r="J375" s="79"/>
      <c r="K375" s="130"/>
      <c r="Q375" s="77"/>
      <c r="R375" s="18"/>
      <c r="S375" s="18"/>
    </row>
    <row r="376" spans="4:19">
      <c r="D376" s="87"/>
      <c r="E376" s="114"/>
      <c r="F376" s="79"/>
      <c r="G376" s="75"/>
      <c r="H376" s="79"/>
      <c r="I376" s="130"/>
      <c r="J376" s="79"/>
      <c r="K376" s="130"/>
      <c r="Q376" s="77"/>
      <c r="R376" s="18"/>
      <c r="S376" s="18"/>
    </row>
    <row r="377" spans="4:19">
      <c r="D377" s="87"/>
      <c r="E377" s="114"/>
      <c r="F377" s="79"/>
      <c r="G377" s="75"/>
      <c r="H377" s="79"/>
      <c r="I377" s="130"/>
      <c r="J377" s="79"/>
      <c r="K377" s="130"/>
      <c r="Q377" s="77"/>
      <c r="R377" s="18"/>
      <c r="S377" s="18"/>
    </row>
    <row r="378" spans="4:19">
      <c r="D378" s="87"/>
      <c r="E378" s="114"/>
      <c r="F378" s="79"/>
      <c r="G378" s="75"/>
      <c r="H378" s="79"/>
      <c r="I378" s="130"/>
      <c r="J378" s="79"/>
      <c r="K378" s="130"/>
      <c r="Q378" s="77"/>
      <c r="R378" s="18"/>
      <c r="S378" s="18"/>
    </row>
    <row r="379" spans="4:19">
      <c r="D379" s="87"/>
      <c r="E379" s="114"/>
      <c r="F379" s="79"/>
      <c r="G379" s="75"/>
      <c r="H379" s="79"/>
      <c r="I379" s="130"/>
      <c r="J379" s="79"/>
      <c r="K379" s="130"/>
      <c r="Q379" s="77"/>
      <c r="R379" s="18"/>
      <c r="S379" s="18"/>
    </row>
    <row r="380" spans="4:19">
      <c r="D380" s="87"/>
      <c r="E380" s="114"/>
      <c r="F380" s="79"/>
      <c r="G380" s="75"/>
      <c r="H380" s="79"/>
      <c r="I380" s="130"/>
      <c r="J380" s="79"/>
      <c r="K380" s="130"/>
      <c r="Q380" s="77"/>
      <c r="R380" s="18"/>
      <c r="S380" s="18"/>
    </row>
    <row r="381" spans="4:19">
      <c r="D381" s="87"/>
      <c r="E381" s="114"/>
      <c r="F381" s="79"/>
      <c r="G381" s="75"/>
      <c r="H381" s="79"/>
      <c r="I381" s="130"/>
      <c r="J381" s="79"/>
      <c r="K381" s="130"/>
      <c r="Q381" s="77"/>
      <c r="R381" s="18"/>
      <c r="S381" s="18"/>
    </row>
    <row r="382" spans="4:19">
      <c r="D382" s="87"/>
      <c r="E382" s="114"/>
      <c r="F382" s="79"/>
      <c r="G382" s="75"/>
      <c r="H382" s="79"/>
      <c r="I382" s="130"/>
      <c r="J382" s="79"/>
      <c r="K382" s="130"/>
      <c r="Q382" s="77"/>
      <c r="R382" s="18"/>
      <c r="S382" s="18"/>
    </row>
    <row r="383" spans="4:19">
      <c r="D383" s="87"/>
      <c r="E383" s="114"/>
      <c r="F383" s="79"/>
      <c r="G383" s="75"/>
      <c r="H383" s="79"/>
      <c r="I383" s="130"/>
      <c r="J383" s="79"/>
      <c r="K383" s="130"/>
      <c r="Q383" s="77"/>
      <c r="R383" s="18"/>
      <c r="S383" s="18"/>
    </row>
    <row r="384" spans="4:19">
      <c r="D384" s="87"/>
      <c r="E384" s="114"/>
      <c r="F384" s="79"/>
      <c r="G384" s="75"/>
      <c r="H384" s="79"/>
      <c r="I384" s="130"/>
      <c r="J384" s="79"/>
      <c r="K384" s="130"/>
      <c r="Q384" s="77"/>
      <c r="R384" s="18"/>
      <c r="S384" s="18"/>
    </row>
    <row r="385" spans="4:19">
      <c r="D385" s="87"/>
      <c r="E385" s="114"/>
      <c r="F385" s="79"/>
      <c r="G385" s="75"/>
      <c r="H385" s="79"/>
      <c r="I385" s="130"/>
      <c r="J385" s="79"/>
      <c r="K385" s="130"/>
      <c r="Q385" s="77"/>
      <c r="R385" s="18"/>
      <c r="S385" s="18"/>
    </row>
    <row r="386" spans="4:19">
      <c r="D386" s="87"/>
      <c r="E386" s="114"/>
      <c r="F386" s="79"/>
      <c r="G386" s="75"/>
      <c r="H386" s="79"/>
      <c r="I386" s="130"/>
      <c r="J386" s="79"/>
      <c r="K386" s="130"/>
      <c r="Q386" s="77"/>
      <c r="R386" s="18"/>
      <c r="S386" s="18"/>
    </row>
    <row r="387" spans="4:19">
      <c r="D387" s="87"/>
      <c r="E387" s="114"/>
      <c r="F387" s="79"/>
      <c r="G387" s="75"/>
      <c r="H387" s="79"/>
      <c r="I387" s="130"/>
      <c r="J387" s="79"/>
      <c r="K387" s="130"/>
      <c r="Q387" s="77"/>
      <c r="R387" s="18"/>
      <c r="S387" s="18"/>
    </row>
    <row r="388" spans="4:19">
      <c r="D388" s="87"/>
      <c r="E388" s="114"/>
      <c r="F388" s="79"/>
      <c r="G388" s="75"/>
      <c r="H388" s="79"/>
      <c r="I388" s="130"/>
      <c r="J388" s="79"/>
      <c r="K388" s="130"/>
      <c r="Q388" s="77"/>
      <c r="R388" s="18"/>
      <c r="S388" s="18"/>
    </row>
    <row r="389" spans="4:19">
      <c r="D389" s="87"/>
      <c r="E389" s="114"/>
      <c r="F389" s="79"/>
      <c r="G389" s="75"/>
      <c r="H389" s="79"/>
      <c r="I389" s="130"/>
      <c r="J389" s="79"/>
      <c r="K389" s="130"/>
      <c r="Q389" s="77"/>
      <c r="R389" s="18"/>
      <c r="S389" s="18"/>
    </row>
    <row r="390" spans="4:19">
      <c r="D390" s="87"/>
      <c r="E390" s="114"/>
      <c r="F390" s="79"/>
      <c r="G390" s="75"/>
      <c r="H390" s="79"/>
      <c r="I390" s="130"/>
      <c r="J390" s="79"/>
      <c r="K390" s="130"/>
      <c r="Q390" s="77"/>
      <c r="R390" s="18"/>
      <c r="S390" s="18"/>
    </row>
    <row r="391" spans="4:19">
      <c r="D391" s="87"/>
      <c r="E391" s="114"/>
      <c r="F391" s="79"/>
      <c r="G391" s="75"/>
      <c r="H391" s="79"/>
      <c r="I391" s="130"/>
      <c r="J391" s="79"/>
      <c r="K391" s="130"/>
      <c r="Q391" s="77"/>
      <c r="R391" s="18"/>
      <c r="S391" s="18"/>
    </row>
    <row r="392" spans="4:19">
      <c r="D392" s="87"/>
      <c r="E392" s="114"/>
      <c r="F392" s="79"/>
      <c r="G392" s="75"/>
      <c r="H392" s="79"/>
      <c r="I392" s="130"/>
      <c r="J392" s="79"/>
      <c r="K392" s="130"/>
      <c r="Q392" s="77"/>
      <c r="R392" s="18"/>
      <c r="S392" s="18"/>
    </row>
    <row r="393" spans="4:19">
      <c r="D393" s="87"/>
      <c r="E393" s="114"/>
      <c r="F393" s="79"/>
      <c r="G393" s="75"/>
      <c r="H393" s="79"/>
      <c r="I393" s="130"/>
      <c r="J393" s="79"/>
      <c r="K393" s="130"/>
      <c r="Q393" s="77"/>
      <c r="R393" s="18"/>
      <c r="S393" s="18"/>
    </row>
    <row r="394" spans="4:19">
      <c r="D394" s="87"/>
      <c r="E394" s="114"/>
      <c r="F394" s="79"/>
      <c r="G394" s="75"/>
      <c r="H394" s="79"/>
      <c r="I394" s="130"/>
      <c r="J394" s="79"/>
      <c r="K394" s="130"/>
      <c r="Q394" s="77"/>
      <c r="R394" s="18"/>
      <c r="S394" s="18"/>
    </row>
    <row r="395" spans="4:19">
      <c r="D395" s="87"/>
      <c r="E395" s="114"/>
      <c r="F395" s="79"/>
      <c r="G395" s="75"/>
      <c r="H395" s="79"/>
      <c r="I395" s="130"/>
      <c r="J395" s="79"/>
      <c r="K395" s="130"/>
      <c r="Q395" s="77"/>
      <c r="R395" s="18"/>
      <c r="S395" s="18"/>
    </row>
    <row r="396" spans="4:19">
      <c r="D396" s="87"/>
      <c r="E396" s="114"/>
      <c r="F396" s="79"/>
      <c r="G396" s="75"/>
      <c r="H396" s="79"/>
      <c r="I396" s="130"/>
      <c r="J396" s="79"/>
      <c r="K396" s="130"/>
      <c r="Q396" s="77"/>
      <c r="R396" s="18"/>
      <c r="S396" s="18"/>
    </row>
    <row r="397" spans="4:19">
      <c r="D397" s="87"/>
      <c r="E397" s="114"/>
      <c r="F397" s="79"/>
      <c r="G397" s="75"/>
      <c r="H397" s="79"/>
      <c r="I397" s="130"/>
      <c r="J397" s="79"/>
      <c r="K397" s="130"/>
      <c r="Q397" s="77"/>
      <c r="R397" s="18"/>
      <c r="S397" s="18"/>
    </row>
    <row r="398" spans="4:19">
      <c r="D398" s="87"/>
      <c r="E398" s="114"/>
      <c r="F398" s="79"/>
      <c r="G398" s="75"/>
      <c r="H398" s="79"/>
      <c r="I398" s="130"/>
      <c r="J398" s="79"/>
      <c r="K398" s="130"/>
      <c r="Q398" s="77"/>
      <c r="R398" s="18"/>
      <c r="S398" s="18"/>
    </row>
    <row r="399" spans="4:19">
      <c r="D399" s="87"/>
      <c r="E399" s="114"/>
      <c r="F399" s="79"/>
      <c r="G399" s="75"/>
      <c r="H399" s="79"/>
      <c r="I399" s="130"/>
      <c r="J399" s="79"/>
      <c r="K399" s="130"/>
      <c r="Q399" s="77"/>
      <c r="R399" s="18"/>
      <c r="S399" s="18"/>
    </row>
    <row r="400" spans="4:19">
      <c r="D400" s="87"/>
      <c r="E400" s="114"/>
      <c r="F400" s="79"/>
      <c r="G400" s="75"/>
      <c r="H400" s="79"/>
      <c r="I400" s="130"/>
      <c r="J400" s="79"/>
      <c r="K400" s="130"/>
      <c r="Q400" s="77"/>
      <c r="R400" s="18"/>
      <c r="S400" s="18"/>
    </row>
    <row r="401" spans="4:19">
      <c r="D401" s="87"/>
      <c r="E401" s="114"/>
      <c r="F401" s="79"/>
      <c r="G401" s="75"/>
      <c r="H401" s="79"/>
      <c r="I401" s="130"/>
      <c r="J401" s="79"/>
      <c r="K401" s="130"/>
      <c r="Q401" s="77"/>
      <c r="R401" s="18"/>
      <c r="S401" s="18"/>
    </row>
    <row r="402" spans="4:19">
      <c r="D402" s="87"/>
      <c r="E402" s="114"/>
      <c r="F402" s="79"/>
      <c r="G402" s="75"/>
      <c r="H402" s="79"/>
      <c r="I402" s="130"/>
      <c r="J402" s="79"/>
      <c r="K402" s="130"/>
      <c r="Q402" s="77"/>
      <c r="R402" s="18"/>
      <c r="S402" s="18"/>
    </row>
    <row r="403" spans="4:19">
      <c r="D403" s="87"/>
      <c r="E403" s="114"/>
      <c r="F403" s="79"/>
      <c r="G403" s="75"/>
      <c r="H403" s="79"/>
      <c r="I403" s="130"/>
      <c r="J403" s="79"/>
      <c r="K403" s="130"/>
      <c r="Q403" s="77"/>
      <c r="R403" s="18"/>
      <c r="S403" s="18"/>
    </row>
    <row r="404" spans="4:19">
      <c r="D404" s="87"/>
      <c r="E404" s="114"/>
      <c r="F404" s="79"/>
      <c r="G404" s="75"/>
      <c r="H404" s="79"/>
      <c r="I404" s="130"/>
      <c r="J404" s="79"/>
      <c r="K404" s="130"/>
      <c r="Q404" s="77"/>
      <c r="R404" s="18"/>
      <c r="S404" s="18"/>
    </row>
    <row r="405" spans="4:19">
      <c r="D405" s="87"/>
      <c r="E405" s="114"/>
      <c r="F405" s="79"/>
      <c r="G405" s="75"/>
      <c r="H405" s="79"/>
      <c r="I405" s="130"/>
      <c r="J405" s="79"/>
      <c r="K405" s="130"/>
      <c r="Q405" s="77"/>
      <c r="R405" s="18"/>
      <c r="S405" s="18"/>
    </row>
    <row r="406" spans="4:19">
      <c r="D406" s="87"/>
      <c r="E406" s="114"/>
      <c r="F406" s="79"/>
      <c r="G406" s="75"/>
      <c r="H406" s="79"/>
      <c r="I406" s="130"/>
      <c r="J406" s="79"/>
      <c r="K406" s="130"/>
      <c r="Q406" s="77"/>
      <c r="R406" s="18"/>
      <c r="S406" s="18"/>
    </row>
    <row r="407" spans="4:19">
      <c r="D407" s="87"/>
      <c r="E407" s="114"/>
      <c r="F407" s="79"/>
      <c r="G407" s="75"/>
      <c r="H407" s="79"/>
      <c r="I407" s="130"/>
      <c r="J407" s="79"/>
      <c r="K407" s="130"/>
      <c r="Q407" s="77"/>
      <c r="R407" s="18"/>
      <c r="S407" s="18"/>
    </row>
    <row r="408" spans="4:19">
      <c r="D408" s="87"/>
      <c r="E408" s="114"/>
      <c r="F408" s="79"/>
      <c r="G408" s="75"/>
      <c r="H408" s="79"/>
      <c r="I408" s="130"/>
      <c r="J408" s="79"/>
      <c r="K408" s="130"/>
      <c r="Q408" s="77"/>
      <c r="R408" s="18"/>
      <c r="S408" s="18"/>
    </row>
    <row r="409" spans="4:19">
      <c r="D409" s="87"/>
      <c r="E409" s="114"/>
      <c r="F409" s="79"/>
      <c r="G409" s="75"/>
      <c r="H409" s="79"/>
      <c r="I409" s="130"/>
      <c r="J409" s="79"/>
      <c r="K409" s="130"/>
      <c r="Q409" s="77"/>
      <c r="R409" s="18"/>
      <c r="S409" s="18"/>
    </row>
    <row r="410" spans="4:19">
      <c r="D410" s="87"/>
      <c r="E410" s="114"/>
      <c r="F410" s="79"/>
      <c r="G410" s="75"/>
      <c r="H410" s="79"/>
      <c r="I410" s="130"/>
      <c r="J410" s="79"/>
      <c r="K410" s="130"/>
      <c r="Q410" s="77"/>
      <c r="R410" s="18"/>
      <c r="S410" s="18"/>
    </row>
    <row r="411" spans="4:19">
      <c r="D411" s="87"/>
      <c r="E411" s="114"/>
      <c r="F411" s="79"/>
      <c r="G411" s="75"/>
      <c r="H411" s="79"/>
      <c r="I411" s="130"/>
      <c r="J411" s="79"/>
      <c r="K411" s="130"/>
      <c r="Q411" s="77"/>
      <c r="R411" s="18"/>
      <c r="S411" s="18"/>
    </row>
    <row r="412" spans="4:19">
      <c r="D412" s="87"/>
      <c r="E412" s="114"/>
      <c r="F412" s="79"/>
      <c r="G412" s="75"/>
      <c r="H412" s="79"/>
      <c r="I412" s="130"/>
      <c r="J412" s="79"/>
      <c r="K412" s="130"/>
      <c r="Q412" s="77"/>
      <c r="R412" s="18"/>
      <c r="S412" s="18"/>
    </row>
    <row r="413" spans="4:19">
      <c r="D413" s="87"/>
      <c r="E413" s="114"/>
      <c r="F413" s="79"/>
      <c r="G413" s="75"/>
      <c r="H413" s="79"/>
      <c r="I413" s="130"/>
      <c r="J413" s="79"/>
      <c r="K413" s="130"/>
      <c r="Q413" s="77"/>
      <c r="R413" s="18"/>
      <c r="S413" s="18"/>
    </row>
    <row r="414" spans="4:19">
      <c r="D414" s="87"/>
      <c r="E414" s="114"/>
      <c r="F414" s="79"/>
      <c r="G414" s="75"/>
      <c r="H414" s="79"/>
      <c r="I414" s="130"/>
      <c r="J414" s="79"/>
      <c r="K414" s="130"/>
      <c r="Q414" s="77"/>
      <c r="R414" s="18"/>
      <c r="S414" s="18"/>
    </row>
    <row r="415" spans="4:19">
      <c r="D415" s="87"/>
      <c r="E415" s="114"/>
      <c r="F415" s="79"/>
      <c r="G415" s="75"/>
      <c r="H415" s="79"/>
      <c r="I415" s="130"/>
      <c r="J415" s="79"/>
      <c r="K415" s="130"/>
      <c r="Q415" s="77"/>
      <c r="R415" s="18"/>
      <c r="S415" s="18"/>
    </row>
    <row r="416" spans="4:19">
      <c r="D416" s="87"/>
      <c r="E416" s="114"/>
      <c r="F416" s="79"/>
      <c r="G416" s="75"/>
      <c r="H416" s="79"/>
      <c r="I416" s="130"/>
      <c r="J416" s="79"/>
      <c r="K416" s="130"/>
      <c r="Q416" s="77"/>
      <c r="R416" s="18"/>
      <c r="S416" s="18"/>
    </row>
    <row r="417" spans="4:19">
      <c r="D417" s="87"/>
      <c r="E417" s="114"/>
      <c r="F417" s="79"/>
      <c r="G417" s="75"/>
      <c r="H417" s="79"/>
      <c r="I417" s="130"/>
      <c r="J417" s="79"/>
      <c r="K417" s="130"/>
      <c r="Q417" s="77"/>
      <c r="R417" s="18"/>
      <c r="S417" s="18"/>
    </row>
    <row r="418" spans="4:19">
      <c r="D418" s="87"/>
      <c r="E418" s="114"/>
      <c r="F418" s="79"/>
      <c r="G418" s="75"/>
      <c r="H418" s="79"/>
      <c r="I418" s="130"/>
      <c r="J418" s="79"/>
      <c r="K418" s="130"/>
      <c r="Q418" s="77"/>
      <c r="R418" s="18"/>
      <c r="S418" s="18"/>
    </row>
    <row r="419" spans="4:19">
      <c r="D419" s="87"/>
      <c r="E419" s="114"/>
      <c r="F419" s="79"/>
      <c r="G419" s="75"/>
      <c r="H419" s="79"/>
      <c r="I419" s="130"/>
      <c r="J419" s="79"/>
      <c r="K419" s="130"/>
      <c r="Q419" s="77"/>
      <c r="R419" s="18"/>
      <c r="S419" s="18"/>
    </row>
    <row r="420" spans="4:19">
      <c r="D420" s="87"/>
      <c r="E420" s="114"/>
      <c r="F420" s="79"/>
      <c r="G420" s="75"/>
      <c r="H420" s="79"/>
      <c r="I420" s="130"/>
      <c r="J420" s="79"/>
      <c r="K420" s="130"/>
      <c r="Q420" s="77"/>
      <c r="R420" s="18"/>
      <c r="S420" s="18"/>
    </row>
    <row r="421" spans="4:19">
      <c r="D421" s="87"/>
      <c r="E421" s="114"/>
      <c r="F421" s="79"/>
      <c r="G421" s="75"/>
      <c r="H421" s="79"/>
      <c r="I421" s="130"/>
      <c r="J421" s="79"/>
      <c r="K421" s="130"/>
      <c r="Q421" s="77"/>
      <c r="R421" s="18"/>
      <c r="S421" s="18"/>
    </row>
    <row r="422" spans="4:19">
      <c r="D422" s="87"/>
      <c r="E422" s="114"/>
      <c r="F422" s="79"/>
      <c r="G422" s="75"/>
      <c r="H422" s="79"/>
      <c r="I422" s="130"/>
      <c r="J422" s="79"/>
      <c r="K422" s="130"/>
      <c r="Q422" s="77"/>
      <c r="R422" s="18"/>
      <c r="S422" s="18"/>
    </row>
    <row r="423" spans="4:19">
      <c r="D423" s="87"/>
      <c r="E423" s="114"/>
      <c r="F423" s="79"/>
      <c r="G423" s="75"/>
      <c r="H423" s="79"/>
      <c r="I423" s="130"/>
      <c r="J423" s="79"/>
      <c r="K423" s="130"/>
      <c r="Q423" s="77"/>
      <c r="R423" s="18"/>
      <c r="S423" s="18"/>
    </row>
    <row r="424" spans="4:19">
      <c r="D424" s="87"/>
      <c r="E424" s="114"/>
      <c r="F424" s="79"/>
      <c r="G424" s="75"/>
      <c r="H424" s="79"/>
      <c r="I424" s="130"/>
      <c r="J424" s="79"/>
      <c r="K424" s="130"/>
      <c r="Q424" s="77"/>
      <c r="R424" s="18"/>
      <c r="S424" s="18"/>
    </row>
    <row r="425" spans="4:19">
      <c r="D425" s="87"/>
      <c r="E425" s="114"/>
      <c r="F425" s="79"/>
      <c r="G425" s="75"/>
      <c r="H425" s="79"/>
      <c r="I425" s="130"/>
      <c r="J425" s="79"/>
      <c r="K425" s="130"/>
      <c r="Q425" s="77"/>
      <c r="R425" s="18"/>
      <c r="S425" s="18"/>
    </row>
    <row r="426" spans="4:19">
      <c r="D426" s="87"/>
      <c r="E426" s="114"/>
      <c r="F426" s="79"/>
      <c r="G426" s="75"/>
      <c r="H426" s="79"/>
      <c r="I426" s="130"/>
      <c r="J426" s="79"/>
      <c r="K426" s="130"/>
      <c r="Q426" s="77"/>
      <c r="R426" s="18"/>
      <c r="S426" s="18"/>
    </row>
    <row r="427" spans="4:19">
      <c r="D427" s="87"/>
      <c r="E427" s="114"/>
      <c r="F427" s="79"/>
      <c r="G427" s="75"/>
      <c r="H427" s="79"/>
      <c r="I427" s="130"/>
      <c r="J427" s="79"/>
      <c r="K427" s="130"/>
      <c r="Q427" s="77"/>
      <c r="R427" s="18"/>
      <c r="S427" s="18"/>
    </row>
    <row r="428" spans="4:19">
      <c r="D428" s="87"/>
      <c r="E428" s="114"/>
      <c r="F428" s="79"/>
      <c r="G428" s="75"/>
      <c r="H428" s="79"/>
      <c r="I428" s="130"/>
      <c r="J428" s="79"/>
      <c r="K428" s="130"/>
      <c r="Q428" s="77"/>
      <c r="R428" s="18"/>
      <c r="S428" s="18"/>
    </row>
    <row r="429" spans="4:19">
      <c r="D429" s="87"/>
      <c r="E429" s="114"/>
      <c r="F429" s="79"/>
      <c r="G429" s="75"/>
      <c r="H429" s="79"/>
      <c r="I429" s="130"/>
      <c r="J429" s="79"/>
      <c r="K429" s="130"/>
      <c r="Q429" s="77"/>
      <c r="R429" s="18"/>
      <c r="S429" s="18"/>
    </row>
    <row r="430" spans="4:19">
      <c r="D430" s="87"/>
      <c r="E430" s="114"/>
      <c r="F430" s="79"/>
      <c r="G430" s="75"/>
      <c r="H430" s="79"/>
      <c r="I430" s="130"/>
      <c r="J430" s="79"/>
      <c r="K430" s="130"/>
      <c r="Q430" s="77"/>
      <c r="R430" s="18"/>
      <c r="S430" s="18"/>
    </row>
    <row r="431" spans="4:19">
      <c r="D431" s="87"/>
      <c r="E431" s="114"/>
      <c r="F431" s="79"/>
      <c r="G431" s="75"/>
      <c r="H431" s="79"/>
      <c r="I431" s="130"/>
      <c r="J431" s="79"/>
      <c r="K431" s="130"/>
      <c r="Q431" s="77"/>
      <c r="R431" s="18"/>
      <c r="S431" s="18"/>
    </row>
    <row r="432" spans="4:19">
      <c r="D432" s="87"/>
      <c r="E432" s="114"/>
      <c r="F432" s="79"/>
      <c r="G432" s="75"/>
      <c r="H432" s="79"/>
      <c r="I432" s="130"/>
      <c r="J432" s="79"/>
      <c r="K432" s="130"/>
      <c r="Q432" s="77"/>
      <c r="R432" s="18"/>
      <c r="S432" s="18"/>
    </row>
    <row r="433" spans="4:19">
      <c r="D433" s="87"/>
      <c r="E433" s="114"/>
      <c r="F433" s="79"/>
      <c r="G433" s="75"/>
      <c r="H433" s="79"/>
      <c r="I433" s="130"/>
      <c r="J433" s="79"/>
      <c r="K433" s="130"/>
      <c r="Q433" s="77"/>
      <c r="R433" s="18"/>
      <c r="S433" s="18"/>
    </row>
    <row r="434" spans="4:19">
      <c r="D434" s="87"/>
      <c r="E434" s="114"/>
      <c r="F434" s="79"/>
      <c r="G434" s="75"/>
      <c r="H434" s="79"/>
      <c r="I434" s="130"/>
      <c r="J434" s="79"/>
      <c r="K434" s="130"/>
      <c r="Q434" s="77"/>
      <c r="R434" s="18"/>
      <c r="S434" s="18"/>
    </row>
    <row r="435" spans="4:19">
      <c r="D435" s="87"/>
      <c r="E435" s="114"/>
      <c r="F435" s="79"/>
      <c r="G435" s="75"/>
      <c r="H435" s="79"/>
      <c r="I435" s="130"/>
      <c r="J435" s="79"/>
      <c r="K435" s="130"/>
      <c r="Q435" s="77"/>
      <c r="R435" s="18"/>
      <c r="S435" s="18"/>
    </row>
    <row r="436" spans="4:19">
      <c r="D436" s="87"/>
      <c r="E436" s="114"/>
      <c r="F436" s="79"/>
      <c r="G436" s="75"/>
      <c r="H436" s="79"/>
      <c r="I436" s="130"/>
      <c r="J436" s="79"/>
      <c r="K436" s="130"/>
      <c r="Q436" s="77"/>
      <c r="R436" s="18"/>
      <c r="S436" s="18"/>
    </row>
    <row r="437" spans="4:19">
      <c r="D437" s="87"/>
      <c r="E437" s="114"/>
      <c r="F437" s="79"/>
      <c r="G437" s="75"/>
      <c r="H437" s="79"/>
      <c r="I437" s="130"/>
      <c r="J437" s="79"/>
      <c r="K437" s="130"/>
      <c r="Q437" s="77"/>
      <c r="R437" s="18"/>
      <c r="S437" s="18"/>
    </row>
    <row r="438" spans="4:19">
      <c r="D438" s="87"/>
      <c r="E438" s="114"/>
      <c r="F438" s="79"/>
      <c r="G438" s="75"/>
      <c r="H438" s="79"/>
      <c r="I438" s="130"/>
      <c r="J438" s="79"/>
      <c r="K438" s="130"/>
      <c r="Q438" s="77"/>
      <c r="R438" s="18"/>
      <c r="S438" s="18"/>
    </row>
    <row r="439" spans="4:19">
      <c r="D439" s="87"/>
      <c r="E439" s="114"/>
      <c r="F439" s="79"/>
      <c r="G439" s="75"/>
      <c r="H439" s="79"/>
      <c r="I439" s="130"/>
      <c r="J439" s="79"/>
      <c r="K439" s="130"/>
      <c r="Q439" s="77"/>
      <c r="R439" s="18"/>
      <c r="S439" s="18"/>
    </row>
    <row r="440" spans="4:19">
      <c r="D440" s="87"/>
      <c r="E440" s="114"/>
      <c r="F440" s="79"/>
      <c r="G440" s="75"/>
      <c r="H440" s="79"/>
      <c r="I440" s="130"/>
      <c r="J440" s="79"/>
      <c r="K440" s="130"/>
      <c r="Q440" s="77"/>
      <c r="R440" s="18"/>
      <c r="S440" s="18"/>
    </row>
    <row r="441" spans="4:19">
      <c r="D441" s="87"/>
      <c r="E441" s="114"/>
      <c r="F441" s="79"/>
      <c r="G441" s="75"/>
      <c r="H441" s="79"/>
      <c r="I441" s="130"/>
      <c r="J441" s="79"/>
      <c r="K441" s="130"/>
      <c r="Q441" s="77"/>
      <c r="R441" s="18"/>
      <c r="S441" s="18"/>
    </row>
    <row r="442" spans="4:19">
      <c r="D442" s="87"/>
      <c r="E442" s="114"/>
      <c r="F442" s="79"/>
      <c r="G442" s="75"/>
      <c r="H442" s="79"/>
      <c r="I442" s="130"/>
      <c r="J442" s="79"/>
      <c r="K442" s="130"/>
      <c r="Q442" s="77"/>
      <c r="R442" s="18"/>
      <c r="S442" s="18"/>
    </row>
    <row r="443" spans="4:19">
      <c r="D443" s="87"/>
      <c r="E443" s="114"/>
      <c r="F443" s="79"/>
      <c r="G443" s="75"/>
      <c r="H443" s="79"/>
      <c r="I443" s="130"/>
      <c r="J443" s="79"/>
      <c r="K443" s="130"/>
      <c r="Q443" s="77"/>
      <c r="R443" s="18"/>
      <c r="S443" s="18"/>
    </row>
    <row r="444" spans="4:19">
      <c r="D444" s="87"/>
      <c r="E444" s="114"/>
      <c r="F444" s="79"/>
      <c r="G444" s="75"/>
      <c r="H444" s="79"/>
      <c r="I444" s="130"/>
      <c r="J444" s="79"/>
      <c r="K444" s="130"/>
      <c r="Q444" s="77"/>
      <c r="R444" s="18"/>
      <c r="S444" s="18"/>
    </row>
    <row r="445" spans="4:19">
      <c r="D445" s="87"/>
      <c r="E445" s="114"/>
      <c r="F445" s="79"/>
      <c r="G445" s="75"/>
      <c r="H445" s="79"/>
      <c r="I445" s="130"/>
      <c r="J445" s="79"/>
      <c r="K445" s="130"/>
      <c r="Q445" s="77"/>
      <c r="R445" s="18"/>
      <c r="S445" s="18"/>
    </row>
    <row r="446" spans="4:19">
      <c r="D446" s="87"/>
      <c r="E446" s="114"/>
      <c r="F446" s="79"/>
      <c r="G446" s="75"/>
      <c r="H446" s="79"/>
      <c r="I446" s="130"/>
      <c r="J446" s="79"/>
      <c r="K446" s="130"/>
      <c r="Q446" s="77"/>
      <c r="R446" s="18"/>
      <c r="S446" s="18"/>
    </row>
    <row r="447" spans="4:19">
      <c r="D447" s="87"/>
      <c r="E447" s="114"/>
      <c r="F447" s="79"/>
      <c r="G447" s="75"/>
      <c r="H447" s="79"/>
      <c r="I447" s="130"/>
      <c r="J447" s="79"/>
      <c r="K447" s="130"/>
      <c r="Q447" s="77"/>
      <c r="R447" s="18"/>
      <c r="S447" s="18"/>
    </row>
    <row r="448" spans="4:19">
      <c r="D448" s="87"/>
      <c r="E448" s="114"/>
      <c r="F448" s="79"/>
      <c r="G448" s="75"/>
      <c r="H448" s="79"/>
      <c r="I448" s="130"/>
      <c r="J448" s="79"/>
      <c r="K448" s="130"/>
      <c r="Q448" s="77"/>
      <c r="R448" s="18"/>
      <c r="S448" s="18"/>
    </row>
    <row r="449" spans="4:19">
      <c r="D449" s="87"/>
      <c r="E449" s="114"/>
      <c r="F449" s="79"/>
      <c r="G449" s="75"/>
      <c r="H449" s="79"/>
      <c r="I449" s="130"/>
      <c r="J449" s="79"/>
      <c r="K449" s="130"/>
      <c r="Q449" s="77"/>
      <c r="R449" s="18"/>
      <c r="S449" s="18"/>
    </row>
    <row r="450" spans="4:19">
      <c r="D450" s="87"/>
      <c r="E450" s="114"/>
      <c r="F450" s="79"/>
      <c r="G450" s="75"/>
      <c r="H450" s="79"/>
      <c r="I450" s="130"/>
      <c r="J450" s="79"/>
      <c r="K450" s="130"/>
      <c r="Q450" s="77"/>
      <c r="R450" s="18"/>
      <c r="S450" s="18"/>
    </row>
    <row r="451" spans="4:19">
      <c r="D451" s="87"/>
      <c r="E451" s="114"/>
      <c r="F451" s="79"/>
      <c r="G451" s="75"/>
      <c r="H451" s="79"/>
      <c r="I451" s="130"/>
      <c r="J451" s="79"/>
      <c r="K451" s="130"/>
      <c r="Q451" s="77"/>
      <c r="R451" s="18"/>
      <c r="S451" s="18"/>
    </row>
    <row r="452" spans="4:19">
      <c r="D452" s="87"/>
      <c r="E452" s="114"/>
      <c r="F452" s="79"/>
      <c r="G452" s="75"/>
      <c r="H452" s="79"/>
      <c r="I452" s="130"/>
      <c r="J452" s="79"/>
      <c r="K452" s="130"/>
      <c r="Q452" s="77"/>
      <c r="R452" s="18"/>
      <c r="S452" s="18"/>
    </row>
    <row r="453" spans="4:19">
      <c r="D453" s="87"/>
      <c r="E453" s="114"/>
      <c r="F453" s="79"/>
      <c r="G453" s="75"/>
      <c r="H453" s="79"/>
      <c r="I453" s="130"/>
      <c r="J453" s="79"/>
      <c r="K453" s="130"/>
      <c r="Q453" s="77"/>
      <c r="R453" s="18"/>
      <c r="S453" s="18"/>
    </row>
    <row r="454" spans="4:19">
      <c r="D454" s="87"/>
      <c r="E454" s="114"/>
      <c r="F454" s="79"/>
      <c r="G454" s="75"/>
      <c r="H454" s="79"/>
      <c r="I454" s="130"/>
      <c r="J454" s="79"/>
      <c r="K454" s="130"/>
      <c r="Q454" s="77"/>
      <c r="R454" s="18"/>
      <c r="S454" s="18"/>
    </row>
    <row r="455" spans="4:19">
      <c r="D455" s="87"/>
      <c r="E455" s="114"/>
      <c r="F455" s="79"/>
      <c r="G455" s="75"/>
      <c r="H455" s="79"/>
      <c r="I455" s="130"/>
      <c r="J455" s="79"/>
      <c r="K455" s="130"/>
      <c r="Q455" s="77"/>
      <c r="R455" s="18"/>
      <c r="S455" s="18"/>
    </row>
    <row r="456" spans="4:19">
      <c r="D456" s="87"/>
      <c r="E456" s="114"/>
      <c r="F456" s="79"/>
      <c r="G456" s="75"/>
      <c r="H456" s="79"/>
      <c r="I456" s="130"/>
      <c r="J456" s="79"/>
      <c r="K456" s="130"/>
      <c r="Q456" s="77"/>
      <c r="R456" s="18"/>
      <c r="S456" s="18"/>
    </row>
    <row r="457" spans="4:19">
      <c r="D457" s="87"/>
      <c r="E457" s="114"/>
      <c r="F457" s="79"/>
      <c r="G457" s="75"/>
      <c r="H457" s="79"/>
      <c r="I457" s="130"/>
      <c r="J457" s="79"/>
      <c r="K457" s="130"/>
      <c r="Q457" s="77"/>
      <c r="R457" s="18"/>
      <c r="S457" s="18"/>
    </row>
    <row r="458" spans="4:19">
      <c r="D458" s="87"/>
      <c r="E458" s="114"/>
      <c r="F458" s="79"/>
      <c r="G458" s="75"/>
      <c r="H458" s="79"/>
      <c r="I458" s="130"/>
      <c r="J458" s="79"/>
      <c r="K458" s="130"/>
      <c r="Q458" s="77"/>
      <c r="R458" s="18"/>
      <c r="S458" s="18"/>
    </row>
    <row r="459" spans="4:19">
      <c r="D459" s="87"/>
      <c r="E459" s="114"/>
      <c r="F459" s="79"/>
      <c r="G459" s="75"/>
      <c r="H459" s="79"/>
      <c r="I459" s="130"/>
      <c r="J459" s="79"/>
      <c r="K459" s="130"/>
      <c r="Q459" s="77"/>
      <c r="R459" s="18"/>
      <c r="S459" s="18"/>
    </row>
    <row r="460" spans="4:19">
      <c r="D460" s="87"/>
      <c r="E460" s="114"/>
      <c r="F460" s="79"/>
      <c r="G460" s="75"/>
      <c r="H460" s="79"/>
      <c r="I460" s="130"/>
      <c r="J460" s="79"/>
      <c r="K460" s="130"/>
      <c r="Q460" s="77"/>
      <c r="R460" s="18"/>
      <c r="S460" s="18"/>
    </row>
    <row r="461" spans="4:19">
      <c r="D461" s="87"/>
      <c r="E461" s="114"/>
      <c r="F461" s="79"/>
      <c r="G461" s="75"/>
      <c r="H461" s="79"/>
      <c r="I461" s="130"/>
      <c r="J461" s="79"/>
      <c r="K461" s="130"/>
      <c r="Q461" s="77"/>
      <c r="R461" s="18"/>
      <c r="S461" s="18"/>
    </row>
    <row r="462" spans="4:19">
      <c r="D462" s="87"/>
      <c r="E462" s="114"/>
      <c r="F462" s="79"/>
      <c r="G462" s="75"/>
      <c r="H462" s="79"/>
      <c r="I462" s="130"/>
      <c r="J462" s="79"/>
      <c r="K462" s="130"/>
      <c r="Q462" s="77"/>
      <c r="R462" s="18"/>
      <c r="S462" s="18"/>
    </row>
    <row r="463" spans="4:19">
      <c r="D463" s="87"/>
      <c r="E463" s="114"/>
      <c r="F463" s="79"/>
      <c r="G463" s="75"/>
      <c r="H463" s="79"/>
      <c r="I463" s="130"/>
      <c r="J463" s="79"/>
      <c r="K463" s="130"/>
      <c r="Q463" s="77"/>
      <c r="R463" s="18"/>
      <c r="S463" s="18"/>
    </row>
    <row r="464" spans="4:19">
      <c r="D464" s="87"/>
      <c r="E464" s="114"/>
      <c r="F464" s="79"/>
      <c r="G464" s="75"/>
      <c r="H464" s="79"/>
      <c r="I464" s="130"/>
      <c r="J464" s="79"/>
      <c r="K464" s="130"/>
      <c r="Q464" s="77"/>
      <c r="R464" s="18"/>
      <c r="S464" s="18"/>
    </row>
    <row r="465" spans="4:19">
      <c r="D465" s="87"/>
      <c r="E465" s="114"/>
      <c r="F465" s="79"/>
      <c r="G465" s="75"/>
      <c r="H465" s="79"/>
      <c r="I465" s="130"/>
      <c r="J465" s="79"/>
      <c r="K465" s="130"/>
      <c r="Q465" s="77"/>
      <c r="R465" s="18"/>
      <c r="S465" s="18"/>
    </row>
    <row r="466" spans="4:19">
      <c r="D466" s="87"/>
      <c r="E466" s="114"/>
      <c r="F466" s="79"/>
      <c r="G466" s="75"/>
      <c r="H466" s="79"/>
      <c r="I466" s="130"/>
      <c r="J466" s="79"/>
      <c r="K466" s="130"/>
      <c r="Q466" s="77"/>
      <c r="R466" s="18"/>
      <c r="S466" s="18"/>
    </row>
    <row r="467" spans="4:19">
      <c r="D467" s="87"/>
      <c r="E467" s="114"/>
      <c r="F467" s="79"/>
      <c r="G467" s="75"/>
      <c r="H467" s="79"/>
      <c r="I467" s="130"/>
      <c r="J467" s="79"/>
      <c r="K467" s="130"/>
      <c r="Q467" s="77"/>
      <c r="R467" s="18"/>
      <c r="S467" s="18"/>
    </row>
    <row r="468" spans="4:19">
      <c r="D468" s="87"/>
      <c r="E468" s="114"/>
      <c r="F468" s="79"/>
      <c r="G468" s="75"/>
      <c r="H468" s="79"/>
      <c r="I468" s="130"/>
      <c r="J468" s="79"/>
      <c r="K468" s="130"/>
      <c r="Q468" s="77"/>
      <c r="R468" s="18"/>
      <c r="S468" s="18"/>
    </row>
    <row r="469" spans="4:19">
      <c r="D469" s="87"/>
      <c r="E469" s="114"/>
      <c r="F469" s="79"/>
      <c r="G469" s="75"/>
      <c r="H469" s="79"/>
      <c r="I469" s="130"/>
      <c r="J469" s="79"/>
      <c r="K469" s="130"/>
      <c r="Q469" s="77"/>
      <c r="R469" s="18"/>
      <c r="S469" s="18"/>
    </row>
    <row r="470" spans="4:19">
      <c r="D470" s="87"/>
      <c r="E470" s="114"/>
      <c r="F470" s="79"/>
      <c r="G470" s="75"/>
      <c r="H470" s="79"/>
      <c r="I470" s="130"/>
      <c r="J470" s="79"/>
      <c r="K470" s="130"/>
      <c r="Q470" s="77"/>
      <c r="R470" s="18"/>
      <c r="S470" s="18"/>
    </row>
    <row r="471" spans="4:19">
      <c r="D471" s="87"/>
      <c r="E471" s="114"/>
      <c r="F471" s="79"/>
      <c r="G471" s="75"/>
      <c r="H471" s="79"/>
      <c r="I471" s="130"/>
      <c r="J471" s="79"/>
      <c r="K471" s="130"/>
      <c r="Q471" s="77"/>
      <c r="R471" s="18"/>
      <c r="S471" s="18"/>
    </row>
    <row r="472" spans="4:19">
      <c r="D472" s="87"/>
      <c r="E472" s="114"/>
      <c r="F472" s="79"/>
      <c r="G472" s="75"/>
      <c r="H472" s="79"/>
      <c r="I472" s="130"/>
      <c r="J472" s="79"/>
      <c r="K472" s="130"/>
      <c r="Q472" s="77"/>
      <c r="R472" s="18"/>
      <c r="S472" s="18"/>
    </row>
    <row r="473" spans="4:19">
      <c r="D473" s="87"/>
      <c r="E473" s="114"/>
      <c r="F473" s="79"/>
      <c r="G473" s="75"/>
      <c r="H473" s="79"/>
      <c r="I473" s="130"/>
      <c r="J473" s="79"/>
      <c r="K473" s="130"/>
      <c r="Q473" s="77"/>
      <c r="R473" s="18"/>
      <c r="S473" s="18"/>
    </row>
    <row r="474" spans="4:19">
      <c r="D474" s="87"/>
      <c r="E474" s="114"/>
      <c r="F474" s="79"/>
      <c r="G474" s="75"/>
      <c r="H474" s="79"/>
      <c r="I474" s="130"/>
      <c r="J474" s="79"/>
      <c r="K474" s="130"/>
      <c r="Q474" s="77"/>
      <c r="R474" s="18"/>
      <c r="S474" s="18"/>
    </row>
    <row r="475" spans="4:19">
      <c r="D475" s="87"/>
      <c r="E475" s="114"/>
      <c r="F475" s="79"/>
      <c r="G475" s="75"/>
      <c r="H475" s="79"/>
      <c r="I475" s="130"/>
      <c r="J475" s="79"/>
      <c r="K475" s="130"/>
      <c r="Q475" s="77"/>
      <c r="R475" s="18"/>
      <c r="S475" s="18"/>
    </row>
    <row r="476" spans="4:19">
      <c r="D476" s="87"/>
      <c r="E476" s="114"/>
      <c r="F476" s="79"/>
      <c r="G476" s="75"/>
      <c r="H476" s="79"/>
      <c r="I476" s="130"/>
      <c r="J476" s="79"/>
      <c r="K476" s="130"/>
      <c r="Q476" s="77"/>
      <c r="R476" s="18"/>
      <c r="S476" s="18"/>
    </row>
    <row r="477" spans="4:19">
      <c r="D477" s="87"/>
      <c r="E477" s="114"/>
      <c r="F477" s="79"/>
      <c r="G477" s="75"/>
      <c r="H477" s="79"/>
      <c r="I477" s="130"/>
      <c r="J477" s="79"/>
      <c r="K477" s="130"/>
      <c r="Q477" s="77"/>
      <c r="R477" s="18"/>
      <c r="S477" s="18"/>
    </row>
    <row r="478" spans="4:19">
      <c r="D478" s="87"/>
      <c r="E478" s="114"/>
      <c r="F478" s="79"/>
      <c r="G478" s="75"/>
      <c r="H478" s="79"/>
      <c r="I478" s="130"/>
      <c r="J478" s="79"/>
      <c r="K478" s="130"/>
      <c r="Q478" s="77"/>
      <c r="R478" s="18"/>
      <c r="S478" s="18"/>
    </row>
    <row r="479" spans="4:19">
      <c r="D479" s="87"/>
      <c r="E479" s="114"/>
      <c r="F479" s="79"/>
      <c r="G479" s="75"/>
      <c r="H479" s="79"/>
      <c r="I479" s="130"/>
      <c r="J479" s="79"/>
      <c r="K479" s="130"/>
      <c r="Q479" s="77"/>
      <c r="R479" s="18"/>
      <c r="S479" s="18"/>
    </row>
    <row r="480" spans="4:19">
      <c r="D480" s="87"/>
      <c r="E480" s="114"/>
      <c r="F480" s="79"/>
      <c r="G480" s="75"/>
      <c r="H480" s="79"/>
      <c r="I480" s="130"/>
      <c r="J480" s="79"/>
      <c r="K480" s="130"/>
      <c r="Q480" s="77"/>
      <c r="R480" s="18"/>
      <c r="S480" s="18"/>
    </row>
    <row r="481" spans="4:19">
      <c r="D481" s="87"/>
      <c r="E481" s="114"/>
      <c r="F481" s="79"/>
      <c r="G481" s="75"/>
      <c r="H481" s="79"/>
      <c r="I481" s="130"/>
      <c r="J481" s="79"/>
      <c r="K481" s="130"/>
      <c r="Q481" s="77"/>
      <c r="R481" s="18"/>
      <c r="S481" s="18"/>
    </row>
    <row r="482" spans="4:19">
      <c r="D482" s="87"/>
      <c r="E482" s="114"/>
      <c r="F482" s="79"/>
      <c r="G482" s="75"/>
      <c r="H482" s="79"/>
      <c r="I482" s="130"/>
      <c r="J482" s="79"/>
      <c r="K482" s="130"/>
      <c r="Q482" s="77"/>
      <c r="R482" s="18"/>
      <c r="S482" s="18"/>
    </row>
    <row r="483" spans="4:19">
      <c r="D483" s="87"/>
      <c r="E483" s="114"/>
      <c r="F483" s="79"/>
      <c r="G483" s="75"/>
      <c r="H483" s="79"/>
      <c r="I483" s="130"/>
      <c r="J483" s="79"/>
      <c r="K483" s="130"/>
      <c r="Q483" s="77"/>
      <c r="R483" s="18"/>
      <c r="S483" s="18"/>
    </row>
    <row r="484" spans="4:19">
      <c r="D484" s="87"/>
      <c r="E484" s="114"/>
      <c r="F484" s="79"/>
      <c r="G484" s="75"/>
      <c r="H484" s="79"/>
      <c r="I484" s="130"/>
      <c r="J484" s="79"/>
      <c r="K484" s="130"/>
      <c r="Q484" s="77"/>
      <c r="R484" s="18"/>
      <c r="S484" s="18"/>
    </row>
    <row r="485" spans="4:19">
      <c r="D485" s="87"/>
      <c r="E485" s="114"/>
      <c r="F485" s="79"/>
      <c r="G485" s="75"/>
      <c r="H485" s="79"/>
      <c r="I485" s="130"/>
      <c r="J485" s="79"/>
      <c r="K485" s="130"/>
      <c r="Q485" s="77"/>
      <c r="R485" s="18"/>
      <c r="S485" s="18"/>
    </row>
    <row r="486" spans="4:19">
      <c r="D486" s="87"/>
      <c r="E486" s="114"/>
      <c r="F486" s="79"/>
      <c r="G486" s="75"/>
      <c r="H486" s="79"/>
      <c r="I486" s="130"/>
      <c r="J486" s="79"/>
      <c r="K486" s="130"/>
      <c r="Q486" s="77"/>
      <c r="R486" s="18"/>
      <c r="S486" s="18"/>
    </row>
    <row r="487" spans="4:19">
      <c r="D487" s="87"/>
      <c r="E487" s="114"/>
      <c r="F487" s="79"/>
      <c r="G487" s="75"/>
      <c r="H487" s="79"/>
      <c r="I487" s="130"/>
      <c r="J487" s="79"/>
      <c r="K487" s="130"/>
      <c r="Q487" s="77"/>
      <c r="R487" s="18"/>
      <c r="S487" s="18"/>
    </row>
    <row r="488" spans="4:19">
      <c r="D488" s="87"/>
      <c r="E488" s="114"/>
      <c r="F488" s="79"/>
      <c r="G488" s="75"/>
      <c r="H488" s="79"/>
      <c r="I488" s="130"/>
      <c r="J488" s="79"/>
      <c r="K488" s="130"/>
      <c r="Q488" s="77"/>
      <c r="R488" s="18"/>
      <c r="S488" s="18"/>
    </row>
    <row r="489" spans="4:19">
      <c r="D489" s="87"/>
      <c r="E489" s="114"/>
      <c r="F489" s="79"/>
      <c r="G489" s="75"/>
      <c r="H489" s="79"/>
      <c r="I489" s="130"/>
      <c r="J489" s="79"/>
      <c r="K489" s="130"/>
      <c r="Q489" s="77"/>
      <c r="R489" s="18"/>
      <c r="S489" s="18"/>
    </row>
    <row r="490" spans="4:19">
      <c r="D490" s="87"/>
      <c r="E490" s="114"/>
      <c r="F490" s="79"/>
      <c r="G490" s="75"/>
      <c r="H490" s="79"/>
      <c r="I490" s="130"/>
      <c r="J490" s="79"/>
      <c r="K490" s="130"/>
      <c r="Q490" s="77"/>
      <c r="R490" s="18"/>
      <c r="S490" s="18"/>
    </row>
    <row r="491" spans="4:19">
      <c r="D491" s="87"/>
      <c r="E491" s="114"/>
      <c r="F491" s="79"/>
      <c r="G491" s="75"/>
      <c r="H491" s="79"/>
      <c r="I491" s="130"/>
      <c r="J491" s="79"/>
      <c r="K491" s="130"/>
      <c r="Q491" s="77"/>
      <c r="R491" s="18"/>
      <c r="S491" s="18"/>
    </row>
    <row r="492" spans="4:19">
      <c r="D492" s="87"/>
      <c r="E492" s="114"/>
      <c r="F492" s="79"/>
      <c r="G492" s="75"/>
      <c r="H492" s="79"/>
      <c r="I492" s="130"/>
      <c r="J492" s="79"/>
      <c r="K492" s="130"/>
      <c r="Q492" s="77"/>
      <c r="R492" s="18"/>
      <c r="S492" s="18"/>
    </row>
    <row r="493" spans="4:19">
      <c r="D493" s="87"/>
      <c r="E493" s="114"/>
      <c r="F493" s="79"/>
      <c r="G493" s="75"/>
      <c r="H493" s="79"/>
      <c r="I493" s="130"/>
      <c r="J493" s="79"/>
      <c r="K493" s="130"/>
      <c r="Q493" s="77"/>
      <c r="R493" s="18"/>
      <c r="S493" s="18"/>
    </row>
    <row r="494" spans="4:19">
      <c r="D494" s="87"/>
      <c r="E494" s="114"/>
      <c r="F494" s="79"/>
      <c r="G494" s="75"/>
      <c r="H494" s="79"/>
      <c r="I494" s="130"/>
      <c r="J494" s="79"/>
      <c r="K494" s="130"/>
      <c r="Q494" s="77"/>
      <c r="R494" s="18"/>
      <c r="S494" s="18"/>
    </row>
    <row r="495" spans="4:19">
      <c r="D495" s="87"/>
      <c r="E495" s="114"/>
      <c r="F495" s="79"/>
      <c r="G495" s="75"/>
      <c r="H495" s="79"/>
      <c r="I495" s="130"/>
      <c r="J495" s="79"/>
      <c r="K495" s="130"/>
      <c r="Q495" s="77"/>
      <c r="R495" s="18"/>
      <c r="S495" s="18"/>
    </row>
    <row r="496" spans="4:19">
      <c r="D496" s="87"/>
      <c r="E496" s="114"/>
      <c r="F496" s="79"/>
      <c r="G496" s="75"/>
      <c r="H496" s="79"/>
      <c r="I496" s="130"/>
      <c r="J496" s="79"/>
      <c r="K496" s="130"/>
      <c r="Q496" s="77"/>
      <c r="R496" s="18"/>
      <c r="S496" s="18"/>
    </row>
    <row r="497" spans="4:19">
      <c r="D497" s="87"/>
      <c r="E497" s="114"/>
      <c r="F497" s="79"/>
      <c r="G497" s="75"/>
      <c r="H497" s="79"/>
      <c r="I497" s="130"/>
      <c r="J497" s="79"/>
      <c r="K497" s="130"/>
      <c r="Q497" s="77"/>
      <c r="R497" s="18"/>
      <c r="S497" s="18"/>
    </row>
    <row r="498" spans="4:19">
      <c r="D498" s="87"/>
      <c r="E498" s="114"/>
      <c r="F498" s="79"/>
      <c r="G498" s="75"/>
      <c r="H498" s="79"/>
      <c r="I498" s="130"/>
      <c r="J498" s="79"/>
      <c r="K498" s="130"/>
      <c r="Q498" s="77"/>
      <c r="R498" s="18"/>
      <c r="S498" s="18"/>
    </row>
    <row r="499" spans="4:19">
      <c r="D499" s="87"/>
      <c r="E499" s="114"/>
      <c r="F499" s="79"/>
      <c r="G499" s="75"/>
      <c r="H499" s="79"/>
      <c r="I499" s="130"/>
      <c r="J499" s="79"/>
      <c r="K499" s="130"/>
      <c r="Q499" s="77"/>
      <c r="R499" s="18"/>
      <c r="S499" s="18"/>
    </row>
    <row r="500" spans="4:19">
      <c r="D500" s="87"/>
      <c r="E500" s="114"/>
      <c r="F500" s="79"/>
      <c r="G500" s="75"/>
      <c r="H500" s="79"/>
      <c r="I500" s="130"/>
      <c r="J500" s="79"/>
      <c r="K500" s="130"/>
      <c r="Q500" s="77"/>
      <c r="R500" s="18"/>
      <c r="S500" s="18"/>
    </row>
    <row r="501" spans="4:19">
      <c r="D501" s="87"/>
      <c r="E501" s="114"/>
      <c r="F501" s="79"/>
      <c r="G501" s="75"/>
      <c r="H501" s="79"/>
      <c r="I501" s="130"/>
      <c r="J501" s="79"/>
      <c r="K501" s="130"/>
      <c r="Q501" s="77"/>
      <c r="R501" s="18"/>
      <c r="S501" s="18"/>
    </row>
    <row r="502" spans="4:19">
      <c r="D502" s="87"/>
      <c r="E502" s="114"/>
      <c r="F502" s="79"/>
      <c r="G502" s="75"/>
      <c r="H502" s="79"/>
      <c r="I502" s="130"/>
      <c r="J502" s="79"/>
      <c r="K502" s="130"/>
      <c r="Q502" s="77"/>
      <c r="R502" s="18"/>
      <c r="S502" s="18"/>
    </row>
    <row r="503" spans="4:19">
      <c r="D503" s="87"/>
      <c r="E503" s="114"/>
      <c r="F503" s="79"/>
      <c r="G503" s="75"/>
      <c r="H503" s="79"/>
      <c r="I503" s="130"/>
      <c r="J503" s="79"/>
      <c r="K503" s="130"/>
      <c r="Q503" s="77"/>
      <c r="R503" s="18"/>
      <c r="S503" s="18"/>
    </row>
    <row r="504" spans="4:19">
      <c r="D504" s="87"/>
      <c r="E504" s="114"/>
      <c r="F504" s="79"/>
      <c r="G504" s="75"/>
      <c r="H504" s="79"/>
      <c r="I504" s="130"/>
      <c r="J504" s="79"/>
      <c r="K504" s="130"/>
      <c r="Q504" s="77"/>
      <c r="R504" s="18"/>
      <c r="S504" s="18"/>
    </row>
    <row r="505" spans="4:19">
      <c r="D505" s="87"/>
      <c r="E505" s="114"/>
      <c r="F505" s="79"/>
      <c r="G505" s="75"/>
      <c r="H505" s="79"/>
      <c r="I505" s="130"/>
      <c r="J505" s="79"/>
      <c r="K505" s="130"/>
      <c r="Q505" s="77"/>
      <c r="R505" s="18"/>
      <c r="S505" s="18"/>
    </row>
    <row r="506" spans="4:19">
      <c r="D506" s="87"/>
      <c r="E506" s="114"/>
      <c r="F506" s="79"/>
      <c r="G506" s="75"/>
      <c r="H506" s="79"/>
      <c r="I506" s="130"/>
      <c r="J506" s="79"/>
      <c r="K506" s="130"/>
      <c r="Q506" s="77"/>
      <c r="R506" s="18"/>
      <c r="S506" s="18"/>
    </row>
    <row r="507" spans="4:19">
      <c r="D507" s="87"/>
      <c r="E507" s="114"/>
      <c r="F507" s="79"/>
      <c r="G507" s="75"/>
      <c r="H507" s="79"/>
      <c r="I507" s="130"/>
      <c r="J507" s="79"/>
      <c r="K507" s="130"/>
      <c r="Q507" s="77"/>
      <c r="R507" s="18"/>
      <c r="S507" s="18"/>
    </row>
    <row r="508" spans="4:19">
      <c r="D508" s="87"/>
      <c r="E508" s="114"/>
      <c r="F508" s="79"/>
      <c r="G508" s="75"/>
      <c r="H508" s="79"/>
      <c r="I508" s="130"/>
      <c r="J508" s="79"/>
      <c r="K508" s="130"/>
      <c r="Q508" s="77"/>
      <c r="R508" s="18"/>
      <c r="S508" s="18"/>
    </row>
    <row r="509" spans="4:19">
      <c r="D509" s="87"/>
      <c r="E509" s="114"/>
      <c r="F509" s="79"/>
      <c r="G509" s="75"/>
      <c r="H509" s="79"/>
      <c r="I509" s="130"/>
      <c r="J509" s="79"/>
      <c r="K509" s="130"/>
      <c r="Q509" s="77"/>
      <c r="R509" s="18"/>
      <c r="S509" s="18"/>
    </row>
    <row r="510" spans="4:19">
      <c r="D510" s="87"/>
      <c r="E510" s="114"/>
      <c r="F510" s="79"/>
      <c r="G510" s="75"/>
      <c r="H510" s="79"/>
      <c r="I510" s="130"/>
      <c r="J510" s="79"/>
      <c r="K510" s="130"/>
      <c r="Q510" s="77"/>
      <c r="R510" s="18"/>
      <c r="S510" s="18"/>
    </row>
    <row r="511" spans="4:19">
      <c r="D511" s="87"/>
      <c r="E511" s="114"/>
      <c r="F511" s="79"/>
      <c r="G511" s="75"/>
      <c r="H511" s="79"/>
      <c r="I511" s="130"/>
      <c r="J511" s="79"/>
      <c r="K511" s="130"/>
      <c r="Q511" s="77"/>
      <c r="R511" s="18"/>
      <c r="S511" s="18"/>
    </row>
    <row r="512" spans="4:19">
      <c r="D512" s="87"/>
      <c r="E512" s="114"/>
      <c r="F512" s="79"/>
      <c r="G512" s="75"/>
      <c r="H512" s="79"/>
      <c r="I512" s="130"/>
      <c r="J512" s="79"/>
      <c r="K512" s="130"/>
      <c r="Q512" s="77"/>
      <c r="R512" s="18"/>
      <c r="S512" s="18"/>
    </row>
    <row r="513" spans="4:19">
      <c r="D513" s="87"/>
      <c r="E513" s="114"/>
      <c r="F513" s="79"/>
      <c r="G513" s="75"/>
      <c r="H513" s="79"/>
      <c r="I513" s="130"/>
      <c r="J513" s="79"/>
      <c r="K513" s="130"/>
      <c r="Q513" s="77"/>
      <c r="R513" s="18"/>
      <c r="S513" s="18"/>
    </row>
    <row r="514" spans="4:19">
      <c r="D514" s="87"/>
      <c r="E514" s="114"/>
      <c r="F514" s="79"/>
      <c r="G514" s="75"/>
      <c r="H514" s="79"/>
      <c r="I514" s="130"/>
      <c r="J514" s="79"/>
      <c r="K514" s="130"/>
      <c r="Q514" s="77"/>
      <c r="R514" s="18"/>
      <c r="S514" s="18"/>
    </row>
    <row r="515" spans="4:19">
      <c r="D515" s="87"/>
      <c r="E515" s="114"/>
      <c r="F515" s="79"/>
      <c r="G515" s="75"/>
      <c r="H515" s="79"/>
      <c r="I515" s="130"/>
      <c r="J515" s="79"/>
      <c r="K515" s="130"/>
      <c r="Q515" s="77"/>
      <c r="R515" s="18"/>
      <c r="S515" s="18"/>
    </row>
    <row r="516" spans="4:19">
      <c r="D516" s="87"/>
      <c r="E516" s="114"/>
      <c r="F516" s="79"/>
      <c r="G516" s="75"/>
      <c r="H516" s="79"/>
      <c r="I516" s="130"/>
      <c r="J516" s="79"/>
      <c r="K516" s="130"/>
      <c r="Q516" s="77"/>
      <c r="R516" s="18"/>
      <c r="S516" s="18"/>
    </row>
    <row r="517" spans="4:19">
      <c r="D517" s="87"/>
      <c r="E517" s="114"/>
      <c r="F517" s="79"/>
      <c r="G517" s="75"/>
      <c r="H517" s="79"/>
      <c r="I517" s="130"/>
      <c r="J517" s="79"/>
      <c r="K517" s="130"/>
      <c r="Q517" s="77"/>
      <c r="R517" s="18"/>
      <c r="S517" s="18"/>
    </row>
    <row r="518" spans="4:19">
      <c r="D518" s="87"/>
      <c r="E518" s="114"/>
      <c r="F518" s="79"/>
      <c r="G518" s="75"/>
      <c r="H518" s="79"/>
      <c r="I518" s="130"/>
      <c r="J518" s="79"/>
      <c r="K518" s="130"/>
      <c r="Q518" s="77"/>
      <c r="R518" s="18"/>
      <c r="S518" s="18"/>
    </row>
    <row r="519" spans="4:19">
      <c r="D519" s="87"/>
      <c r="E519" s="114"/>
      <c r="F519" s="79"/>
      <c r="G519" s="75"/>
      <c r="H519" s="79"/>
      <c r="I519" s="130"/>
      <c r="J519" s="79"/>
      <c r="K519" s="130"/>
      <c r="Q519" s="77"/>
      <c r="R519" s="18"/>
      <c r="S519" s="18"/>
    </row>
    <row r="520" spans="4:19">
      <c r="D520" s="87"/>
      <c r="E520" s="114"/>
      <c r="F520" s="79"/>
      <c r="G520" s="75"/>
      <c r="H520" s="79"/>
      <c r="I520" s="130"/>
      <c r="J520" s="79"/>
      <c r="K520" s="130"/>
      <c r="Q520" s="77"/>
      <c r="R520" s="18"/>
      <c r="S520" s="18"/>
    </row>
    <row r="521" spans="4:19">
      <c r="D521" s="87"/>
      <c r="E521" s="114"/>
      <c r="F521" s="79"/>
      <c r="G521" s="75"/>
      <c r="H521" s="79"/>
      <c r="I521" s="130"/>
      <c r="J521" s="79"/>
      <c r="K521" s="130"/>
      <c r="Q521" s="77"/>
      <c r="R521" s="18"/>
      <c r="S521" s="18"/>
    </row>
    <row r="522" spans="4:19">
      <c r="D522" s="87"/>
      <c r="E522" s="114"/>
      <c r="F522" s="79"/>
      <c r="G522" s="75"/>
      <c r="H522" s="79"/>
      <c r="I522" s="130"/>
      <c r="J522" s="79"/>
      <c r="K522" s="130"/>
      <c r="Q522" s="77"/>
      <c r="R522" s="18"/>
      <c r="S522" s="18"/>
    </row>
    <row r="523" spans="4:19">
      <c r="D523" s="87"/>
      <c r="E523" s="114"/>
      <c r="F523" s="79"/>
      <c r="G523" s="75"/>
      <c r="H523" s="79"/>
      <c r="I523" s="130"/>
      <c r="J523" s="79"/>
      <c r="K523" s="130"/>
      <c r="Q523" s="77"/>
      <c r="R523" s="18"/>
      <c r="S523" s="18"/>
    </row>
    <row r="524" spans="4:19">
      <c r="D524" s="87"/>
      <c r="E524" s="114"/>
      <c r="F524" s="79"/>
      <c r="G524" s="75"/>
      <c r="H524" s="79"/>
      <c r="I524" s="130"/>
      <c r="J524" s="79"/>
      <c r="K524" s="130"/>
      <c r="Q524" s="77"/>
      <c r="R524" s="18"/>
      <c r="S524" s="18"/>
    </row>
    <row r="525" spans="4:19">
      <c r="D525" s="87"/>
      <c r="E525" s="114"/>
      <c r="F525" s="79"/>
      <c r="G525" s="75"/>
      <c r="H525" s="79"/>
      <c r="I525" s="130"/>
      <c r="J525" s="79"/>
      <c r="K525" s="130"/>
      <c r="Q525" s="77"/>
      <c r="R525" s="18"/>
      <c r="S525" s="18"/>
    </row>
    <row r="526" spans="4:19">
      <c r="D526" s="87"/>
      <c r="E526" s="114"/>
      <c r="F526" s="79"/>
      <c r="G526" s="75"/>
      <c r="H526" s="79"/>
      <c r="I526" s="130"/>
      <c r="J526" s="79"/>
      <c r="K526" s="130"/>
      <c r="Q526" s="77"/>
      <c r="R526" s="18"/>
      <c r="S526" s="18"/>
    </row>
    <row r="527" spans="4:19">
      <c r="D527" s="87"/>
      <c r="E527" s="114"/>
      <c r="F527" s="79"/>
      <c r="G527" s="75"/>
      <c r="H527" s="79"/>
      <c r="I527" s="130"/>
      <c r="J527" s="79"/>
      <c r="K527" s="130"/>
      <c r="Q527" s="77"/>
      <c r="R527" s="18"/>
      <c r="S527" s="18"/>
    </row>
    <row r="528" spans="4:19">
      <c r="D528" s="87"/>
      <c r="E528" s="114"/>
      <c r="F528" s="79"/>
      <c r="G528" s="75"/>
      <c r="H528" s="79"/>
      <c r="I528" s="130"/>
      <c r="J528" s="79"/>
      <c r="K528" s="130"/>
      <c r="Q528" s="77"/>
      <c r="R528" s="18"/>
      <c r="S528" s="18"/>
    </row>
    <row r="529" spans="4:19">
      <c r="D529" s="87"/>
      <c r="E529" s="114"/>
      <c r="F529" s="79"/>
      <c r="G529" s="75"/>
      <c r="H529" s="79"/>
      <c r="I529" s="130"/>
      <c r="J529" s="79"/>
      <c r="K529" s="130"/>
      <c r="Q529" s="77"/>
      <c r="R529" s="18"/>
      <c r="S529" s="18"/>
    </row>
    <row r="530" spans="4:19">
      <c r="D530" s="87"/>
      <c r="E530" s="114"/>
      <c r="F530" s="79"/>
      <c r="G530" s="75"/>
      <c r="H530" s="79"/>
      <c r="I530" s="130"/>
      <c r="J530" s="79"/>
      <c r="K530" s="130"/>
      <c r="Q530" s="77"/>
      <c r="R530" s="18"/>
      <c r="S530" s="18"/>
    </row>
    <row r="531" spans="4:19">
      <c r="D531" s="87"/>
      <c r="E531" s="114"/>
      <c r="F531" s="79"/>
      <c r="G531" s="75"/>
      <c r="H531" s="79"/>
      <c r="I531" s="130"/>
      <c r="J531" s="79"/>
      <c r="K531" s="130"/>
      <c r="Q531" s="77"/>
      <c r="R531" s="18"/>
      <c r="S531" s="18"/>
    </row>
    <row r="532" spans="4:19">
      <c r="D532" s="87"/>
      <c r="E532" s="114"/>
      <c r="F532" s="79"/>
      <c r="G532" s="75"/>
      <c r="H532" s="79"/>
      <c r="I532" s="130"/>
      <c r="J532" s="79"/>
      <c r="K532" s="130"/>
      <c r="Q532" s="77"/>
      <c r="R532" s="18"/>
      <c r="S532" s="18"/>
    </row>
    <row r="533" spans="4:19">
      <c r="D533" s="87"/>
      <c r="E533" s="114"/>
      <c r="F533" s="79"/>
      <c r="G533" s="75"/>
      <c r="H533" s="79"/>
      <c r="I533" s="130"/>
      <c r="J533" s="79"/>
      <c r="K533" s="130"/>
      <c r="Q533" s="77"/>
      <c r="R533" s="18"/>
      <c r="S533" s="18"/>
    </row>
    <row r="534" spans="4:19">
      <c r="D534" s="87"/>
      <c r="E534" s="114"/>
      <c r="F534" s="79"/>
      <c r="G534" s="75"/>
      <c r="H534" s="79"/>
      <c r="I534" s="130"/>
      <c r="J534" s="79"/>
      <c r="K534" s="130"/>
      <c r="Q534" s="77"/>
      <c r="R534" s="18"/>
      <c r="S534" s="18"/>
    </row>
    <row r="535" spans="4:19">
      <c r="D535" s="87"/>
      <c r="E535" s="114"/>
      <c r="F535" s="79"/>
      <c r="G535" s="75"/>
      <c r="H535" s="79"/>
      <c r="I535" s="130"/>
      <c r="J535" s="79"/>
      <c r="K535" s="130"/>
      <c r="Q535" s="77"/>
      <c r="R535" s="18"/>
      <c r="S535" s="18"/>
    </row>
    <row r="536" spans="4:19">
      <c r="D536" s="87"/>
      <c r="E536" s="114"/>
      <c r="F536" s="79"/>
      <c r="G536" s="75"/>
      <c r="H536" s="79"/>
      <c r="I536" s="130"/>
      <c r="J536" s="79"/>
      <c r="K536" s="130"/>
      <c r="Q536" s="77"/>
      <c r="R536" s="18"/>
      <c r="S536" s="18"/>
    </row>
    <row r="537" spans="4:19">
      <c r="D537" s="87"/>
      <c r="E537" s="114"/>
      <c r="F537" s="79"/>
      <c r="G537" s="75"/>
      <c r="H537" s="79"/>
      <c r="I537" s="130"/>
      <c r="J537" s="79"/>
      <c r="K537" s="130"/>
      <c r="Q537" s="77"/>
      <c r="R537" s="18"/>
      <c r="S537" s="18"/>
    </row>
    <row r="538" spans="4:19">
      <c r="D538" s="87"/>
      <c r="E538" s="114"/>
      <c r="F538" s="79"/>
      <c r="G538" s="75"/>
      <c r="H538" s="79"/>
      <c r="I538" s="130"/>
      <c r="J538" s="79"/>
      <c r="K538" s="130"/>
      <c r="Q538" s="77"/>
      <c r="R538" s="18"/>
      <c r="S538" s="18"/>
    </row>
    <row r="539" spans="4:19">
      <c r="D539" s="87"/>
      <c r="E539" s="114"/>
      <c r="F539" s="79"/>
      <c r="G539" s="75"/>
      <c r="H539" s="79"/>
      <c r="I539" s="130"/>
      <c r="J539" s="79"/>
      <c r="K539" s="130"/>
      <c r="Q539" s="77"/>
      <c r="R539" s="18"/>
      <c r="S539" s="18"/>
    </row>
    <row r="540" spans="4:19">
      <c r="D540" s="87"/>
      <c r="E540" s="114"/>
      <c r="F540" s="79"/>
      <c r="G540" s="75"/>
      <c r="H540" s="79"/>
      <c r="I540" s="130"/>
      <c r="J540" s="79"/>
      <c r="K540" s="130"/>
      <c r="Q540" s="77"/>
      <c r="R540" s="18"/>
      <c r="S540" s="18"/>
    </row>
    <row r="541" spans="4:19">
      <c r="D541" s="87"/>
      <c r="E541" s="114"/>
      <c r="F541" s="79"/>
      <c r="G541" s="75"/>
      <c r="H541" s="79"/>
      <c r="I541" s="130"/>
      <c r="J541" s="79"/>
      <c r="K541" s="130"/>
      <c r="Q541" s="77"/>
      <c r="R541" s="18"/>
      <c r="S541" s="18"/>
    </row>
    <row r="542" spans="4:19">
      <c r="D542" s="87"/>
      <c r="E542" s="114"/>
      <c r="F542" s="79"/>
      <c r="G542" s="75"/>
      <c r="H542" s="79"/>
      <c r="I542" s="130"/>
      <c r="J542" s="79"/>
      <c r="K542" s="130"/>
      <c r="Q542" s="77"/>
      <c r="R542" s="18"/>
      <c r="S542" s="18"/>
    </row>
    <row r="543" spans="4:19">
      <c r="D543" s="87"/>
      <c r="E543" s="114"/>
      <c r="F543" s="79"/>
      <c r="G543" s="75"/>
      <c r="H543" s="79"/>
      <c r="I543" s="130"/>
      <c r="J543" s="79"/>
      <c r="K543" s="130"/>
      <c r="Q543" s="77"/>
      <c r="R543" s="18"/>
      <c r="S543" s="18"/>
    </row>
    <row r="544" spans="4:19">
      <c r="D544" s="87"/>
      <c r="E544" s="114"/>
      <c r="F544" s="79"/>
      <c r="G544" s="75"/>
      <c r="H544" s="79"/>
      <c r="I544" s="130"/>
      <c r="J544" s="79"/>
      <c r="K544" s="130"/>
      <c r="Q544" s="77"/>
      <c r="R544" s="18"/>
      <c r="S544" s="18"/>
    </row>
    <row r="545" spans="4:19">
      <c r="D545" s="87"/>
      <c r="E545" s="114"/>
      <c r="F545" s="79"/>
      <c r="G545" s="75"/>
      <c r="H545" s="79"/>
      <c r="I545" s="130"/>
      <c r="J545" s="79"/>
      <c r="K545" s="130"/>
      <c r="Q545" s="77"/>
      <c r="R545" s="18"/>
      <c r="S545" s="18"/>
    </row>
    <row r="546" spans="4:19">
      <c r="D546" s="87"/>
      <c r="E546" s="114"/>
      <c r="F546" s="79"/>
      <c r="G546" s="75"/>
      <c r="H546" s="79"/>
      <c r="I546" s="130"/>
      <c r="J546" s="79"/>
      <c r="K546" s="130"/>
      <c r="Q546" s="77"/>
      <c r="R546" s="18"/>
      <c r="S546" s="18"/>
    </row>
    <row r="547" spans="4:19">
      <c r="D547" s="87"/>
      <c r="E547" s="114"/>
      <c r="F547" s="79"/>
      <c r="G547" s="75"/>
      <c r="H547" s="79"/>
      <c r="I547" s="130"/>
      <c r="J547" s="79"/>
      <c r="K547" s="130"/>
      <c r="Q547" s="77"/>
      <c r="R547" s="18"/>
      <c r="S547" s="18"/>
    </row>
    <row r="548" spans="4:19">
      <c r="D548" s="87"/>
      <c r="E548" s="114"/>
      <c r="F548" s="79"/>
      <c r="G548" s="75"/>
      <c r="H548" s="79"/>
      <c r="I548" s="130"/>
      <c r="J548" s="79"/>
      <c r="K548" s="130"/>
      <c r="Q548" s="77"/>
      <c r="R548" s="18"/>
      <c r="S548" s="18"/>
    </row>
    <row r="549" spans="4:19">
      <c r="D549" s="87"/>
      <c r="E549" s="114"/>
      <c r="F549" s="79"/>
      <c r="G549" s="75"/>
      <c r="H549" s="79"/>
      <c r="I549" s="130"/>
      <c r="J549" s="79"/>
      <c r="K549" s="130"/>
      <c r="Q549" s="77"/>
      <c r="R549" s="18"/>
      <c r="S549" s="18"/>
    </row>
    <row r="550" spans="4:19">
      <c r="D550" s="87"/>
      <c r="E550" s="114"/>
      <c r="F550" s="79"/>
      <c r="G550" s="75"/>
      <c r="H550" s="79"/>
      <c r="I550" s="130"/>
      <c r="J550" s="79"/>
      <c r="K550" s="130"/>
      <c r="Q550" s="77"/>
      <c r="R550" s="18"/>
      <c r="S550" s="18"/>
    </row>
    <row r="551" spans="4:19">
      <c r="D551" s="87"/>
      <c r="E551" s="114"/>
      <c r="F551" s="79"/>
      <c r="G551" s="75"/>
      <c r="H551" s="79"/>
      <c r="I551" s="130"/>
      <c r="J551" s="79"/>
      <c r="K551" s="130"/>
      <c r="Q551" s="77"/>
      <c r="R551" s="18"/>
      <c r="S551" s="18"/>
    </row>
    <row r="552" spans="4:19">
      <c r="D552" s="87"/>
      <c r="E552" s="114"/>
      <c r="F552" s="79"/>
      <c r="G552" s="75"/>
      <c r="H552" s="79"/>
      <c r="I552" s="130"/>
      <c r="J552" s="79"/>
      <c r="K552" s="130"/>
      <c r="Q552" s="77"/>
      <c r="R552" s="18"/>
      <c r="S552" s="18"/>
    </row>
    <row r="553" spans="4:19">
      <c r="D553" s="87"/>
      <c r="E553" s="114"/>
      <c r="F553" s="79"/>
      <c r="G553" s="75"/>
      <c r="H553" s="79"/>
      <c r="I553" s="130"/>
      <c r="J553" s="79"/>
      <c r="K553" s="130"/>
      <c r="Q553" s="77"/>
      <c r="R553" s="18"/>
      <c r="S553" s="18"/>
    </row>
    <row r="554" spans="4:19">
      <c r="D554" s="87"/>
      <c r="E554" s="114"/>
      <c r="F554" s="79"/>
      <c r="G554" s="75"/>
      <c r="H554" s="79"/>
      <c r="I554" s="130"/>
      <c r="J554" s="79"/>
      <c r="K554" s="130"/>
      <c r="Q554" s="77"/>
      <c r="R554" s="18"/>
      <c r="S554" s="18"/>
    </row>
  </sheetData>
  <autoFilter ref="S5:S246" xr:uid="{00000000-0001-0000-0000-000000000000}"/>
  <mergeCells count="28">
    <mergeCell ref="A1:S1"/>
    <mergeCell ref="C273:C274"/>
    <mergeCell ref="B273:B274"/>
    <mergeCell ref="A273:A274"/>
    <mergeCell ref="D273:D274"/>
    <mergeCell ref="E273:E274"/>
    <mergeCell ref="F273:G273"/>
    <mergeCell ref="L273:M273"/>
    <mergeCell ref="Q273:Q274"/>
    <mergeCell ref="R273:R274"/>
    <mergeCell ref="S273:S274"/>
    <mergeCell ref="N273:O273"/>
    <mergeCell ref="R2:R3"/>
    <mergeCell ref="Q2:Q3"/>
    <mergeCell ref="S2:S3"/>
    <mergeCell ref="K307:L307"/>
    <mergeCell ref="K308:L308"/>
    <mergeCell ref="A2:A3"/>
    <mergeCell ref="B2:B3"/>
    <mergeCell ref="C2:C3"/>
    <mergeCell ref="F2:G2"/>
    <mergeCell ref="E2:E3"/>
    <mergeCell ref="D2:D3"/>
    <mergeCell ref="A272:S272"/>
    <mergeCell ref="L2:M2"/>
    <mergeCell ref="N2:O2"/>
    <mergeCell ref="H2:I2"/>
    <mergeCell ref="J2:K2"/>
  </mergeCells>
  <conditionalFormatting sqref="A1:AF308">
    <cfRule type="expression" dxfId="0" priority="1">
      <formula>ROW()=CELL("row")</formula>
    </cfRule>
  </conditionalFormatting>
  <printOptions horizontalCentered="1"/>
  <pageMargins left="0.23622047244094491" right="0.19685039370078741" top="0.51181102362204722" bottom="0.78740157480314965" header="0.51181102362204722" footer="0.55118110236220474"/>
  <pageSetup paperSize="9" scale="2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2:L78"/>
  <sheetViews>
    <sheetView topLeftCell="A3" workbookViewId="0">
      <selection activeCell="G13" sqref="G13"/>
    </sheetView>
  </sheetViews>
  <sheetFormatPr defaultRowHeight="14.4"/>
  <cols>
    <col min="3" max="3" width="25.109375" customWidth="1"/>
    <col min="4" max="4" width="15.33203125" bestFit="1" customWidth="1"/>
    <col min="5" max="5" width="15.88671875" customWidth="1"/>
    <col min="6" max="6" width="15.5546875" customWidth="1"/>
    <col min="7" max="7" width="18.77734375" customWidth="1"/>
    <col min="8" max="8" width="13.88671875" bestFit="1" customWidth="1"/>
    <col min="10" max="10" width="12.77734375" bestFit="1" customWidth="1"/>
  </cols>
  <sheetData>
    <row r="2" spans="3:10">
      <c r="C2" s="227" t="s">
        <v>496</v>
      </c>
      <c r="D2" s="228" t="s">
        <v>613</v>
      </c>
      <c r="E2" s="228" t="s">
        <v>612</v>
      </c>
      <c r="F2" s="228" t="s">
        <v>614</v>
      </c>
      <c r="G2" s="228" t="s">
        <v>615</v>
      </c>
      <c r="H2" s="229"/>
    </row>
    <row r="3" spans="3:10">
      <c r="C3" s="230" t="s">
        <v>581</v>
      </c>
      <c r="D3" s="231">
        <v>93246</v>
      </c>
      <c r="E3" s="231">
        <v>0</v>
      </c>
      <c r="F3" s="232">
        <f>D3-E3</f>
        <v>93246</v>
      </c>
      <c r="G3" s="232">
        <f>E3/5</f>
        <v>0</v>
      </c>
      <c r="H3" s="233">
        <f>G3*5</f>
        <v>0</v>
      </c>
    </row>
    <row r="4" spans="3:10">
      <c r="C4" s="230" t="s">
        <v>582</v>
      </c>
      <c r="D4" s="231">
        <v>115093</v>
      </c>
      <c r="E4" s="231">
        <v>0</v>
      </c>
      <c r="F4" s="232">
        <f t="shared" ref="F4:F34" si="0">D4-E4</f>
        <v>115093</v>
      </c>
      <c r="G4" s="232">
        <f t="shared" ref="G4:G34" si="1">E4/5</f>
        <v>0</v>
      </c>
      <c r="H4" s="233">
        <f t="shared" ref="H4:H34" si="2">G4*5</f>
        <v>0</v>
      </c>
    </row>
    <row r="5" spans="3:10">
      <c r="C5" s="230" t="s">
        <v>583</v>
      </c>
      <c r="D5" s="231">
        <v>450927</v>
      </c>
      <c r="E5" s="231">
        <v>0</v>
      </c>
      <c r="F5" s="232">
        <f t="shared" si="0"/>
        <v>450927</v>
      </c>
      <c r="G5" s="232">
        <f t="shared" si="1"/>
        <v>0</v>
      </c>
      <c r="H5" s="233">
        <f t="shared" si="2"/>
        <v>0</v>
      </c>
    </row>
    <row r="6" spans="3:10">
      <c r="C6" s="230" t="s">
        <v>584</v>
      </c>
      <c r="D6" s="231">
        <v>1685248</v>
      </c>
      <c r="E6" s="231">
        <v>1685248</v>
      </c>
      <c r="F6" s="232">
        <f t="shared" si="0"/>
        <v>0</v>
      </c>
      <c r="G6" s="232">
        <v>337050</v>
      </c>
      <c r="H6" s="233">
        <f t="shared" si="2"/>
        <v>1685250</v>
      </c>
    </row>
    <row r="7" spans="3:10">
      <c r="C7" s="230" t="s">
        <v>585</v>
      </c>
      <c r="D7" s="231">
        <v>29505</v>
      </c>
      <c r="E7" s="231">
        <v>29505</v>
      </c>
      <c r="F7" s="232">
        <f t="shared" si="0"/>
        <v>0</v>
      </c>
      <c r="G7" s="232">
        <v>5902</v>
      </c>
      <c r="H7" s="233">
        <f t="shared" si="2"/>
        <v>29510</v>
      </c>
    </row>
    <row r="8" spans="3:10">
      <c r="C8" s="230" t="s">
        <v>586</v>
      </c>
      <c r="D8" s="231">
        <v>126017</v>
      </c>
      <c r="E8" s="231">
        <v>126017</v>
      </c>
      <c r="F8" s="232">
        <f t="shared" si="0"/>
        <v>0</v>
      </c>
      <c r="G8" s="232">
        <v>25203</v>
      </c>
      <c r="H8" s="233">
        <f t="shared" si="2"/>
        <v>126015</v>
      </c>
    </row>
    <row r="9" spans="3:10">
      <c r="C9" s="230" t="s">
        <v>587</v>
      </c>
      <c r="D9" s="231">
        <v>15541</v>
      </c>
      <c r="E9" s="231">
        <v>15541</v>
      </c>
      <c r="F9" s="232">
        <f t="shared" si="0"/>
        <v>0</v>
      </c>
      <c r="G9" s="232">
        <v>3108</v>
      </c>
      <c r="H9" s="233">
        <f t="shared" si="2"/>
        <v>15540</v>
      </c>
    </row>
    <row r="10" spans="3:10">
      <c r="C10" s="230" t="s">
        <v>588</v>
      </c>
      <c r="D10" s="231">
        <v>16836</v>
      </c>
      <c r="E10" s="231">
        <v>16836</v>
      </c>
      <c r="F10" s="232">
        <f t="shared" si="0"/>
        <v>0</v>
      </c>
      <c r="G10" s="232">
        <v>3367</v>
      </c>
      <c r="H10" s="233">
        <f t="shared" si="2"/>
        <v>16835</v>
      </c>
    </row>
    <row r="11" spans="3:10">
      <c r="C11" s="230" t="s">
        <v>589</v>
      </c>
      <c r="D11" s="231">
        <v>77705</v>
      </c>
      <c r="E11" s="231">
        <v>77705</v>
      </c>
      <c r="F11" s="232">
        <f t="shared" si="0"/>
        <v>0</v>
      </c>
      <c r="G11" s="232">
        <v>15541</v>
      </c>
      <c r="H11" s="233">
        <f t="shared" si="2"/>
        <v>77705</v>
      </c>
    </row>
    <row r="12" spans="3:10">
      <c r="C12" s="230" t="s">
        <v>590</v>
      </c>
      <c r="D12" s="231">
        <v>194926</v>
      </c>
      <c r="E12" s="231">
        <v>0</v>
      </c>
      <c r="F12" s="232">
        <f t="shared" si="0"/>
        <v>194926</v>
      </c>
      <c r="G12" s="232">
        <v>0</v>
      </c>
      <c r="H12" s="233">
        <f t="shared" si="2"/>
        <v>0</v>
      </c>
    </row>
    <row r="13" spans="3:10">
      <c r="C13" s="230" t="s">
        <v>591</v>
      </c>
      <c r="D13" s="231">
        <v>189193</v>
      </c>
      <c r="E13" s="231">
        <v>189193</v>
      </c>
      <c r="F13" s="232">
        <f t="shared" si="0"/>
        <v>0</v>
      </c>
      <c r="G13" s="232">
        <v>37840</v>
      </c>
      <c r="H13" s="233">
        <f t="shared" si="2"/>
        <v>189200</v>
      </c>
      <c r="J13" s="226">
        <f>E6+E23+E25</f>
        <v>9438448</v>
      </c>
    </row>
    <row r="14" spans="3:10">
      <c r="C14" s="230" t="s">
        <v>592</v>
      </c>
      <c r="D14" s="231">
        <v>67010</v>
      </c>
      <c r="E14" s="231">
        <v>20000</v>
      </c>
      <c r="F14" s="232">
        <f t="shared" si="0"/>
        <v>47010</v>
      </c>
      <c r="G14" s="232">
        <v>4000</v>
      </c>
      <c r="H14" s="233">
        <f t="shared" si="2"/>
        <v>20000</v>
      </c>
    </row>
    <row r="15" spans="3:10">
      <c r="C15" s="230" t="s">
        <v>539</v>
      </c>
      <c r="D15" s="231">
        <v>54382</v>
      </c>
      <c r="E15" s="231">
        <v>32000</v>
      </c>
      <c r="F15" s="232">
        <f t="shared" si="0"/>
        <v>22382</v>
      </c>
      <c r="G15" s="232">
        <v>6400</v>
      </c>
      <c r="H15" s="233">
        <f t="shared" si="2"/>
        <v>32000</v>
      </c>
    </row>
    <row r="16" spans="3:10">
      <c r="C16" s="230" t="s">
        <v>593</v>
      </c>
      <c r="D16" s="231">
        <v>161085</v>
      </c>
      <c r="E16" s="231">
        <v>120000</v>
      </c>
      <c r="F16" s="232">
        <f t="shared" si="0"/>
        <v>41085</v>
      </c>
      <c r="G16" s="232">
        <v>24000</v>
      </c>
      <c r="H16" s="233">
        <f t="shared" si="2"/>
        <v>120000</v>
      </c>
    </row>
    <row r="17" spans="3:12">
      <c r="C17" s="230" t="s">
        <v>594</v>
      </c>
      <c r="D17" s="231">
        <v>440551</v>
      </c>
      <c r="E17" s="231">
        <v>200000</v>
      </c>
      <c r="F17" s="232">
        <f t="shared" si="0"/>
        <v>240551</v>
      </c>
      <c r="G17" s="232">
        <v>40000</v>
      </c>
      <c r="H17" s="233">
        <f t="shared" si="2"/>
        <v>200000</v>
      </c>
    </row>
    <row r="18" spans="3:12">
      <c r="C18" s="230" t="s">
        <v>595</v>
      </c>
      <c r="D18" s="231">
        <v>20384</v>
      </c>
      <c r="E18" s="231">
        <v>20384</v>
      </c>
      <c r="F18" s="232">
        <f t="shared" si="0"/>
        <v>0</v>
      </c>
      <c r="G18" s="232">
        <v>4077</v>
      </c>
      <c r="H18" s="233">
        <f t="shared" si="2"/>
        <v>20385</v>
      </c>
    </row>
    <row r="19" spans="3:12">
      <c r="C19" s="230" t="s">
        <v>596</v>
      </c>
      <c r="D19" s="231">
        <v>29447</v>
      </c>
      <c r="E19" s="231">
        <v>29447</v>
      </c>
      <c r="F19" s="232">
        <f t="shared" si="0"/>
        <v>0</v>
      </c>
      <c r="G19" s="232">
        <v>5890</v>
      </c>
      <c r="H19" s="233">
        <f t="shared" si="2"/>
        <v>29450</v>
      </c>
    </row>
    <row r="20" spans="3:12">
      <c r="C20" s="230" t="s">
        <v>597</v>
      </c>
      <c r="D20" s="231">
        <v>16836</v>
      </c>
      <c r="E20" s="231">
        <v>16836</v>
      </c>
      <c r="F20" s="232">
        <f t="shared" si="0"/>
        <v>0</v>
      </c>
      <c r="G20" s="232">
        <v>3367</v>
      </c>
      <c r="H20" s="233">
        <f t="shared" si="2"/>
        <v>16835</v>
      </c>
    </row>
    <row r="21" spans="3:12">
      <c r="C21" s="230" t="s">
        <v>598</v>
      </c>
      <c r="D21" s="231">
        <v>6090</v>
      </c>
      <c r="E21" s="231">
        <v>6090</v>
      </c>
      <c r="F21" s="232">
        <f t="shared" si="0"/>
        <v>0</v>
      </c>
      <c r="G21" s="232">
        <v>1218</v>
      </c>
      <c r="H21" s="233">
        <f t="shared" si="2"/>
        <v>6090</v>
      </c>
    </row>
    <row r="22" spans="3:12">
      <c r="C22" s="230" t="s">
        <v>599</v>
      </c>
      <c r="D22" s="231">
        <v>77705</v>
      </c>
      <c r="E22" s="231">
        <v>77705</v>
      </c>
      <c r="F22" s="232">
        <f t="shared" si="0"/>
        <v>0</v>
      </c>
      <c r="G22" s="232">
        <v>15541</v>
      </c>
      <c r="H22" s="233">
        <f t="shared" si="2"/>
        <v>77705</v>
      </c>
    </row>
    <row r="23" spans="3:12">
      <c r="C23" s="230" t="s">
        <v>600</v>
      </c>
      <c r="D23" s="231">
        <v>3339000</v>
      </c>
      <c r="E23" s="231">
        <v>3339000</v>
      </c>
      <c r="F23" s="232">
        <f t="shared" si="0"/>
        <v>0</v>
      </c>
      <c r="G23" s="232">
        <v>667800</v>
      </c>
      <c r="H23" s="233">
        <f t="shared" si="2"/>
        <v>3339000</v>
      </c>
    </row>
    <row r="24" spans="3:12">
      <c r="C24" s="230" t="s">
        <v>601</v>
      </c>
      <c r="D24" s="231">
        <v>2184000</v>
      </c>
      <c r="E24" s="234">
        <v>4411808</v>
      </c>
      <c r="F24" s="232">
        <f t="shared" si="0"/>
        <v>-2227808</v>
      </c>
      <c r="G24" s="232">
        <v>882362</v>
      </c>
      <c r="H24" s="233">
        <v>4459625</v>
      </c>
      <c r="J24" s="226">
        <f>E24-F35</f>
        <v>4411808</v>
      </c>
    </row>
    <row r="25" spans="3:12">
      <c r="C25" s="230" t="s">
        <v>602</v>
      </c>
      <c r="D25" s="231">
        <v>4414200</v>
      </c>
      <c r="E25" s="235">
        <v>4414200</v>
      </c>
      <c r="F25" s="232">
        <f t="shared" si="0"/>
        <v>0</v>
      </c>
      <c r="G25" s="232">
        <v>882837</v>
      </c>
      <c r="H25" s="233">
        <f t="shared" si="2"/>
        <v>4414185</v>
      </c>
      <c r="L25">
        <f>4414185/5</f>
        <v>882837</v>
      </c>
    </row>
    <row r="26" spans="3:12">
      <c r="C26" s="230" t="s">
        <v>603</v>
      </c>
      <c r="D26" s="231">
        <v>244475</v>
      </c>
      <c r="E26" s="231">
        <v>150000</v>
      </c>
      <c r="F26" s="232">
        <f t="shared" si="0"/>
        <v>94475</v>
      </c>
      <c r="G26" s="232">
        <v>30000</v>
      </c>
      <c r="H26" s="233">
        <f t="shared" si="2"/>
        <v>150000</v>
      </c>
    </row>
    <row r="27" spans="3:12">
      <c r="C27" s="230" t="s">
        <v>604</v>
      </c>
      <c r="D27" s="231">
        <v>123690</v>
      </c>
      <c r="E27" s="231">
        <v>123690</v>
      </c>
      <c r="F27" s="232">
        <f t="shared" si="0"/>
        <v>0</v>
      </c>
      <c r="G27" s="232">
        <v>24738</v>
      </c>
      <c r="H27" s="233">
        <v>75875</v>
      </c>
    </row>
    <row r="28" spans="3:12">
      <c r="C28" s="230" t="s">
        <v>605</v>
      </c>
      <c r="D28" s="231">
        <v>166075</v>
      </c>
      <c r="E28" s="231">
        <v>80000</v>
      </c>
      <c r="F28" s="232">
        <f t="shared" si="0"/>
        <v>86075</v>
      </c>
      <c r="G28" s="232">
        <v>16000</v>
      </c>
      <c r="H28" s="233">
        <f t="shared" si="2"/>
        <v>80000</v>
      </c>
    </row>
    <row r="29" spans="3:12">
      <c r="C29" s="230" t="s">
        <v>606</v>
      </c>
      <c r="D29" s="231">
        <v>775783</v>
      </c>
      <c r="E29" s="231">
        <v>225000</v>
      </c>
      <c r="F29" s="232">
        <f t="shared" si="0"/>
        <v>550783</v>
      </c>
      <c r="G29" s="232">
        <v>45000</v>
      </c>
      <c r="H29" s="233">
        <f t="shared" si="2"/>
        <v>225000</v>
      </c>
    </row>
    <row r="30" spans="3:12">
      <c r="C30" s="230" t="s">
        <v>607</v>
      </c>
      <c r="D30" s="231">
        <v>425231</v>
      </c>
      <c r="E30" s="231">
        <v>175000</v>
      </c>
      <c r="F30" s="232">
        <f t="shared" si="0"/>
        <v>250231</v>
      </c>
      <c r="G30" s="232">
        <v>35000</v>
      </c>
      <c r="H30" s="233">
        <f t="shared" si="2"/>
        <v>175000</v>
      </c>
    </row>
    <row r="31" spans="3:12">
      <c r="C31" s="230" t="s">
        <v>608</v>
      </c>
      <c r="D31" s="231">
        <v>12600</v>
      </c>
      <c r="E31" s="231">
        <v>12600</v>
      </c>
      <c r="F31" s="232">
        <f t="shared" si="0"/>
        <v>0</v>
      </c>
      <c r="G31" s="232">
        <v>2520</v>
      </c>
      <c r="H31" s="233">
        <f t="shared" si="2"/>
        <v>12600</v>
      </c>
    </row>
    <row r="32" spans="3:12">
      <c r="C32" s="230" t="s">
        <v>609</v>
      </c>
      <c r="D32" s="231">
        <v>12600</v>
      </c>
      <c r="E32" s="231">
        <v>12600</v>
      </c>
      <c r="F32" s="232">
        <f t="shared" si="0"/>
        <v>0</v>
      </c>
      <c r="G32" s="232">
        <v>2520</v>
      </c>
      <c r="H32" s="233">
        <f t="shared" si="2"/>
        <v>12600</v>
      </c>
    </row>
    <row r="33" spans="3:10">
      <c r="C33" s="230" t="s">
        <v>610</v>
      </c>
      <c r="D33" s="231">
        <v>30524</v>
      </c>
      <c r="E33" s="231">
        <v>0</v>
      </c>
      <c r="F33" s="232">
        <f t="shared" si="0"/>
        <v>30524</v>
      </c>
      <c r="G33" s="232">
        <v>0</v>
      </c>
      <c r="H33" s="233">
        <f t="shared" si="2"/>
        <v>0</v>
      </c>
    </row>
    <row r="34" spans="3:10">
      <c r="C34" s="230" t="s">
        <v>611</v>
      </c>
      <c r="D34" s="231">
        <v>10500</v>
      </c>
      <c r="E34" s="231">
        <v>0</v>
      </c>
      <c r="F34" s="232">
        <f t="shared" si="0"/>
        <v>10500</v>
      </c>
      <c r="G34" s="232">
        <v>0</v>
      </c>
      <c r="H34" s="233">
        <f t="shared" si="2"/>
        <v>0</v>
      </c>
    </row>
    <row r="35" spans="3:10">
      <c r="C35" s="230"/>
      <c r="D35" s="236">
        <f>SUM(D3:D34)</f>
        <v>15606405</v>
      </c>
      <c r="E35" s="237">
        <f>SUM(E3:E34)</f>
        <v>15606405</v>
      </c>
      <c r="F35" s="232">
        <f>E35-D35</f>
        <v>0</v>
      </c>
      <c r="G35" s="238"/>
      <c r="H35" s="233">
        <f>SUM(H3:H34)</f>
        <v>15606405</v>
      </c>
      <c r="J35" s="224">
        <f>D35-J13-6000000</f>
        <v>167957</v>
      </c>
    </row>
    <row r="36" spans="3:10">
      <c r="D36" s="224"/>
      <c r="E36" s="225"/>
    </row>
    <row r="37" spans="3:10">
      <c r="D37" s="224"/>
      <c r="E37" s="225"/>
    </row>
    <row r="38" spans="3:10">
      <c r="D38" s="224"/>
      <c r="E38" s="225"/>
    </row>
    <row r="39" spans="3:10">
      <c r="D39" s="224"/>
      <c r="E39" s="225"/>
    </row>
    <row r="40" spans="3:10">
      <c r="D40" s="224"/>
      <c r="E40" s="225"/>
    </row>
    <row r="41" spans="3:10">
      <c r="D41" s="224"/>
      <c r="E41" s="225"/>
    </row>
    <row r="42" spans="3:10">
      <c r="D42" s="224"/>
      <c r="E42" s="225"/>
    </row>
    <row r="43" spans="3:10">
      <c r="D43" s="224"/>
      <c r="E43" s="225"/>
    </row>
    <row r="44" spans="3:10">
      <c r="D44" s="224"/>
      <c r="E44" s="225"/>
    </row>
    <row r="45" spans="3:10">
      <c r="D45" s="224"/>
      <c r="E45" s="225"/>
    </row>
    <row r="46" spans="3:10">
      <c r="D46" s="224"/>
    </row>
    <row r="47" spans="3:10">
      <c r="D47" s="224"/>
    </row>
    <row r="48" spans="3:10">
      <c r="D48" s="224"/>
    </row>
    <row r="49" spans="4:4">
      <c r="D49" s="224"/>
    </row>
    <row r="50" spans="4:4">
      <c r="D50" s="224"/>
    </row>
    <row r="51" spans="4:4">
      <c r="D51" s="224"/>
    </row>
    <row r="52" spans="4:4">
      <c r="D52" s="224"/>
    </row>
    <row r="53" spans="4:4">
      <c r="D53" s="224"/>
    </row>
    <row r="54" spans="4:4">
      <c r="D54" s="224"/>
    </row>
    <row r="55" spans="4:4">
      <c r="D55" s="224"/>
    </row>
    <row r="56" spans="4:4">
      <c r="D56" s="224"/>
    </row>
    <row r="57" spans="4:4">
      <c r="D57" s="224"/>
    </row>
    <row r="58" spans="4:4">
      <c r="D58" s="224"/>
    </row>
    <row r="59" spans="4:4">
      <c r="D59" s="224"/>
    </row>
    <row r="60" spans="4:4">
      <c r="D60" s="224"/>
    </row>
    <row r="61" spans="4:4">
      <c r="D61" s="224"/>
    </row>
    <row r="62" spans="4:4">
      <c r="D62" s="224"/>
    </row>
    <row r="63" spans="4:4">
      <c r="D63" s="224"/>
    </row>
    <row r="64" spans="4:4">
      <c r="D64" s="224"/>
    </row>
    <row r="65" spans="4:4">
      <c r="D65" s="224"/>
    </row>
    <row r="66" spans="4:4">
      <c r="D66" s="224"/>
    </row>
    <row r="67" spans="4:4">
      <c r="D67" s="224"/>
    </row>
    <row r="68" spans="4:4">
      <c r="D68" s="224"/>
    </row>
    <row r="69" spans="4:4">
      <c r="D69" s="224"/>
    </row>
    <row r="70" spans="4:4">
      <c r="D70" s="224"/>
    </row>
    <row r="71" spans="4:4">
      <c r="D71" s="224"/>
    </row>
    <row r="72" spans="4:4">
      <c r="D72" s="224"/>
    </row>
    <row r="73" spans="4:4">
      <c r="D73" s="224"/>
    </row>
    <row r="74" spans="4:4">
      <c r="D74" s="224"/>
    </row>
    <row r="75" spans="4:4">
      <c r="D75" s="224"/>
    </row>
    <row r="76" spans="4:4">
      <c r="D76" s="224"/>
    </row>
    <row r="77" spans="4:4">
      <c r="D77" s="224"/>
    </row>
    <row r="78" spans="4:4">
      <c r="D78" s="224"/>
    </row>
  </sheetData>
  <conditionalFormatting sqref="F35">
    <cfRule type="cellIs" dxfId="2" priority="3" operator="greaterThan">
      <formula>0</formula>
    </cfRule>
  </conditionalFormatting>
  <conditionalFormatting sqref="C2:F35 G2:H2">
    <cfRule type="expression" priority="2">
      <formula>ROW()=CELL("row")</formula>
    </cfRule>
    <cfRule type="expression" dxfId="1" priority="1">
      <formula>ROW()=CELL("row")</formula>
    </cfRule>
  </conditionalFormatting>
  <pageMargins left="0.62992125984251968" right="0.31496062992125984" top="0.74803149606299213" bottom="0.74803149606299213" header="0.31496062992125984" footer="0.31496062992125984"/>
  <pageSetup paperSize="9" scale="125"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EX506"/>
  <sheetViews>
    <sheetView zoomScale="88" zoomScaleNormal="88" zoomScaleSheetLayoutView="55" workbookViewId="0">
      <pane xSplit="5" ySplit="4" topLeftCell="F5" activePane="bottomRight" state="frozen"/>
      <selection pane="topRight" activeCell="G1" sqref="G1"/>
      <selection pane="bottomLeft" activeCell="A5" sqref="A5"/>
      <selection pane="bottomRight" activeCell="Z250" sqref="Z250:Z271"/>
    </sheetView>
  </sheetViews>
  <sheetFormatPr defaultColWidth="9.109375" defaultRowHeight="15"/>
  <cols>
    <col min="1" max="1" width="6.109375" style="18" customWidth="1"/>
    <col min="2" max="2" width="12.109375" style="18" customWidth="1"/>
    <col min="3" max="3" width="57.44140625" style="17" customWidth="1"/>
    <col min="4" max="4" width="6.88671875" style="110" customWidth="1"/>
    <col min="5" max="5" width="13.44140625" style="117" customWidth="1"/>
    <col min="6" max="6" width="7.6640625" style="119" bestFit="1" customWidth="1"/>
    <col min="7" max="7" width="11.6640625" style="91" hidden="1" customWidth="1"/>
    <col min="8" max="8" width="16.6640625" style="91" bestFit="1" customWidth="1"/>
    <col min="9" max="9" width="9.44140625" style="92" hidden="1" customWidth="1"/>
    <col min="10" max="10" width="13.5546875" style="91" hidden="1" customWidth="1"/>
    <col min="11" max="12" width="12.44140625" style="91" hidden="1" customWidth="1"/>
    <col min="13" max="13" width="5.88671875" style="122" bestFit="1" customWidth="1"/>
    <col min="14" max="14" width="16.33203125" style="135" bestFit="1" customWidth="1"/>
    <col min="15" max="15" width="10.44140625" style="94" hidden="1" customWidth="1"/>
    <col min="16" max="16" width="15.44140625" style="93" hidden="1" customWidth="1"/>
    <col min="17" max="17" width="13.5546875" style="93" hidden="1" customWidth="1"/>
    <col min="18" max="18" width="13.6640625" style="93" hidden="1" customWidth="1"/>
    <col min="19" max="19" width="7.6640625" style="126" customWidth="1"/>
    <col min="20" max="20" width="16.6640625" style="132" bestFit="1" customWidth="1"/>
    <col min="21" max="21" width="9.33203125" style="95" hidden="1" customWidth="1"/>
    <col min="22" max="22" width="16.5546875" style="95" hidden="1" customWidth="1"/>
    <col min="23" max="24" width="15.33203125" style="95" hidden="1" customWidth="1"/>
    <col min="25" max="25" width="8.44140625" style="79" customWidth="1"/>
    <col min="26" max="26" width="17.109375" style="130" bestFit="1" customWidth="1"/>
    <col min="27" max="27" width="15.6640625" style="130" bestFit="1" customWidth="1"/>
    <col min="28" max="28" width="14.109375" style="130" bestFit="1" customWidth="1"/>
    <col min="29" max="29" width="2.44140625" style="130" customWidth="1"/>
    <col min="30" max="30" width="16.44140625" style="161" hidden="1" customWidth="1"/>
    <col min="31" max="31" width="16.6640625" style="95" hidden="1" customWidth="1"/>
    <col min="32" max="32" width="15.44140625" style="95" hidden="1" customWidth="1"/>
    <col min="33" max="33" width="13.109375" style="18" bestFit="1" customWidth="1"/>
    <col min="34" max="16384" width="9.109375" style="18"/>
  </cols>
  <sheetData>
    <row r="1" spans="1:830" ht="28.5" customHeight="1">
      <c r="A1" s="214" t="s">
        <v>513</v>
      </c>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row>
    <row r="2" spans="1:830" s="13" customFormat="1" ht="34.5" customHeight="1">
      <c r="A2" s="204" t="s">
        <v>0</v>
      </c>
      <c r="B2" s="204" t="s">
        <v>1</v>
      </c>
      <c r="C2" s="204" t="s">
        <v>2</v>
      </c>
      <c r="D2" s="19"/>
      <c r="E2" s="111"/>
      <c r="F2" s="205" t="s">
        <v>521</v>
      </c>
      <c r="G2" s="205"/>
      <c r="H2" s="205"/>
      <c r="I2" s="205" t="s">
        <v>3</v>
      </c>
      <c r="J2" s="205"/>
      <c r="K2" s="205" t="s">
        <v>4</v>
      </c>
      <c r="L2" s="205"/>
      <c r="M2" s="212" t="s">
        <v>526</v>
      </c>
      <c r="N2" s="212"/>
      <c r="O2" s="212" t="s">
        <v>5</v>
      </c>
      <c r="P2" s="212"/>
      <c r="Q2" s="212" t="s">
        <v>4</v>
      </c>
      <c r="R2" s="212"/>
      <c r="S2" s="213" t="s">
        <v>523</v>
      </c>
      <c r="T2" s="213"/>
      <c r="U2" s="213" t="s">
        <v>6</v>
      </c>
      <c r="V2" s="213"/>
      <c r="W2" s="213" t="s">
        <v>4</v>
      </c>
      <c r="X2" s="213"/>
      <c r="Y2" s="211" t="s">
        <v>522</v>
      </c>
      <c r="Z2" s="211"/>
      <c r="AA2" s="211" t="s">
        <v>4</v>
      </c>
      <c r="AB2" s="211"/>
      <c r="AC2" s="154"/>
      <c r="AD2" s="218" t="s">
        <v>520</v>
      </c>
      <c r="AE2" s="218" t="s">
        <v>524</v>
      </c>
      <c r="AF2" s="218" t="s">
        <v>525</v>
      </c>
      <c r="AT2" s="171"/>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7"/>
      <c r="SK2" s="17"/>
      <c r="SL2" s="17"/>
      <c r="SM2" s="17"/>
      <c r="SN2" s="17"/>
      <c r="SO2" s="17"/>
      <c r="SP2" s="17"/>
      <c r="SQ2" s="17"/>
      <c r="SR2" s="17"/>
      <c r="SS2" s="17"/>
      <c r="ST2" s="17"/>
      <c r="SU2" s="17"/>
      <c r="SV2" s="17"/>
      <c r="SW2" s="17"/>
      <c r="SX2" s="17"/>
      <c r="SY2" s="17"/>
      <c r="SZ2" s="17"/>
      <c r="TA2" s="17"/>
      <c r="TB2" s="17"/>
      <c r="TC2" s="17"/>
      <c r="TD2" s="17"/>
      <c r="TE2" s="17"/>
      <c r="TF2" s="17"/>
      <c r="TG2" s="17"/>
      <c r="TH2" s="17"/>
      <c r="TI2" s="17"/>
      <c r="TJ2" s="17"/>
      <c r="TK2" s="17"/>
      <c r="TL2" s="17"/>
      <c r="TM2" s="17"/>
      <c r="TN2" s="17"/>
      <c r="TO2" s="17"/>
      <c r="TP2" s="17"/>
      <c r="TQ2" s="17"/>
      <c r="TR2" s="17"/>
      <c r="TS2" s="17"/>
      <c r="TT2" s="17"/>
      <c r="TU2" s="17"/>
      <c r="TV2" s="17"/>
      <c r="TW2" s="17"/>
      <c r="TX2" s="17"/>
      <c r="TY2" s="17"/>
      <c r="TZ2" s="17"/>
      <c r="UA2" s="17"/>
      <c r="UB2" s="17"/>
      <c r="UC2" s="17"/>
      <c r="UD2" s="17"/>
      <c r="UE2" s="17"/>
      <c r="UF2" s="17"/>
      <c r="UG2" s="17"/>
      <c r="UH2" s="17"/>
      <c r="UI2" s="17"/>
      <c r="UJ2" s="17"/>
      <c r="UK2" s="17"/>
      <c r="UL2" s="17"/>
      <c r="UM2" s="17"/>
      <c r="UN2" s="17"/>
      <c r="UO2" s="17"/>
      <c r="UP2" s="17"/>
      <c r="UQ2" s="17"/>
      <c r="UR2" s="17"/>
      <c r="US2" s="17"/>
      <c r="UT2" s="17"/>
      <c r="UU2" s="17"/>
      <c r="UV2" s="17"/>
      <c r="UW2" s="17"/>
      <c r="UX2" s="17"/>
      <c r="UY2" s="17"/>
      <c r="UZ2" s="17"/>
      <c r="VA2" s="17"/>
      <c r="VB2" s="17"/>
      <c r="VC2" s="17"/>
      <c r="VD2" s="17"/>
      <c r="VE2" s="17"/>
      <c r="VF2" s="17"/>
      <c r="VG2" s="17"/>
      <c r="VH2" s="17"/>
      <c r="VI2" s="17"/>
      <c r="VJ2" s="17"/>
      <c r="VK2" s="17"/>
      <c r="VL2" s="17"/>
      <c r="VM2" s="17"/>
      <c r="VN2" s="17"/>
      <c r="VO2" s="17"/>
      <c r="VP2" s="17"/>
      <c r="VQ2" s="17"/>
      <c r="VR2" s="17"/>
      <c r="VS2" s="17"/>
      <c r="VT2" s="17"/>
      <c r="VU2" s="17"/>
      <c r="VV2" s="17"/>
      <c r="VW2" s="17"/>
      <c r="VX2" s="17"/>
      <c r="VY2" s="17"/>
      <c r="VZ2" s="17"/>
      <c r="WA2" s="17"/>
      <c r="WB2" s="17"/>
      <c r="WC2" s="17"/>
      <c r="WD2" s="17"/>
      <c r="WE2" s="17"/>
      <c r="WF2" s="17"/>
      <c r="WG2" s="17"/>
      <c r="WH2" s="17"/>
      <c r="WI2" s="17"/>
      <c r="WJ2" s="17"/>
      <c r="WK2" s="17"/>
      <c r="WL2" s="17"/>
      <c r="WM2" s="17"/>
      <c r="WN2" s="17"/>
      <c r="WO2" s="17"/>
      <c r="WP2" s="17"/>
      <c r="WQ2" s="17"/>
      <c r="WR2" s="17"/>
      <c r="WS2" s="17"/>
      <c r="WT2" s="17"/>
      <c r="WU2" s="17"/>
      <c r="WV2" s="17"/>
      <c r="WW2" s="17"/>
      <c r="WX2" s="17"/>
      <c r="WY2" s="17"/>
      <c r="WZ2" s="17"/>
      <c r="XA2" s="17"/>
      <c r="XB2" s="17"/>
      <c r="XC2" s="17"/>
      <c r="XD2" s="17"/>
      <c r="XE2" s="17"/>
      <c r="XF2" s="17"/>
      <c r="XG2" s="17"/>
      <c r="XH2" s="17"/>
      <c r="XI2" s="17"/>
      <c r="XJ2" s="17"/>
      <c r="XK2" s="17"/>
      <c r="XL2" s="17"/>
      <c r="XM2" s="17"/>
      <c r="XN2" s="17"/>
      <c r="XO2" s="17"/>
      <c r="XP2" s="17"/>
      <c r="XQ2" s="17"/>
      <c r="XR2" s="17"/>
      <c r="XS2" s="17"/>
      <c r="XT2" s="17"/>
      <c r="XU2" s="17"/>
      <c r="XV2" s="17"/>
      <c r="XW2" s="17"/>
      <c r="XX2" s="17"/>
      <c r="XY2" s="17"/>
      <c r="XZ2" s="17"/>
      <c r="YA2" s="17"/>
      <c r="YB2" s="17"/>
      <c r="YC2" s="17"/>
      <c r="YD2" s="17"/>
      <c r="YE2" s="17"/>
      <c r="YF2" s="17"/>
      <c r="YG2" s="17"/>
      <c r="YH2" s="17"/>
      <c r="YI2" s="17"/>
      <c r="YJ2" s="17"/>
      <c r="YK2" s="17"/>
      <c r="YL2" s="17"/>
      <c r="YM2" s="17"/>
      <c r="YN2" s="17"/>
      <c r="YO2" s="17"/>
      <c r="YP2" s="17"/>
      <c r="YQ2" s="17"/>
      <c r="YR2" s="17"/>
      <c r="YS2" s="17"/>
      <c r="YT2" s="17"/>
      <c r="YU2" s="17"/>
      <c r="YV2" s="17"/>
      <c r="YW2" s="17"/>
      <c r="YX2" s="17"/>
      <c r="YY2" s="17"/>
      <c r="YZ2" s="17"/>
      <c r="ZA2" s="17"/>
      <c r="ZB2" s="17"/>
      <c r="ZC2" s="17"/>
      <c r="ZD2" s="17"/>
      <c r="ZE2" s="17"/>
      <c r="ZF2" s="17"/>
      <c r="ZG2" s="17"/>
      <c r="ZH2" s="17"/>
      <c r="ZI2" s="17"/>
      <c r="ZJ2" s="17"/>
      <c r="ZK2" s="17"/>
      <c r="ZL2" s="17"/>
      <c r="ZM2" s="17"/>
      <c r="ZN2" s="17"/>
      <c r="ZO2" s="17"/>
      <c r="ZP2" s="17"/>
      <c r="ZQ2" s="17"/>
      <c r="ZR2" s="17"/>
      <c r="ZS2" s="17"/>
      <c r="ZT2" s="17"/>
      <c r="ZU2" s="17"/>
      <c r="ZV2" s="17"/>
      <c r="ZW2" s="17"/>
      <c r="ZX2" s="17"/>
      <c r="ZY2" s="17"/>
      <c r="ZZ2" s="17"/>
      <c r="AAA2" s="17"/>
      <c r="AAB2" s="17"/>
      <c r="AAC2" s="17"/>
      <c r="AAD2" s="17"/>
      <c r="AAE2" s="17"/>
      <c r="AAF2" s="17"/>
      <c r="AAG2" s="17"/>
      <c r="AAH2" s="17"/>
      <c r="AAI2" s="17"/>
      <c r="AAJ2" s="17"/>
      <c r="AAK2" s="17"/>
      <c r="AAL2" s="17"/>
      <c r="AAM2" s="17"/>
      <c r="AAN2" s="17"/>
      <c r="AAO2" s="17"/>
      <c r="AAP2" s="17"/>
      <c r="AAQ2" s="17"/>
      <c r="AAR2" s="17"/>
      <c r="AAS2" s="17"/>
      <c r="AAT2" s="17"/>
      <c r="AAU2" s="17"/>
      <c r="AAV2" s="17"/>
      <c r="AAW2" s="17"/>
      <c r="AAX2" s="17"/>
      <c r="AAY2" s="17"/>
      <c r="AAZ2" s="17"/>
      <c r="ABA2" s="17"/>
      <c r="ABB2" s="17"/>
      <c r="ABC2" s="17"/>
      <c r="ABD2" s="17"/>
      <c r="ABE2" s="17"/>
      <c r="ABF2" s="17"/>
      <c r="ABG2" s="17"/>
      <c r="ABH2" s="17"/>
      <c r="ABI2" s="17"/>
      <c r="ABJ2" s="17"/>
      <c r="ABK2" s="17"/>
      <c r="ABL2" s="17"/>
      <c r="ABM2" s="17"/>
      <c r="ABN2" s="17"/>
      <c r="ABO2" s="17"/>
      <c r="ABP2" s="17"/>
      <c r="ABQ2" s="17"/>
      <c r="ABR2" s="17"/>
      <c r="ABS2" s="17"/>
      <c r="ABT2" s="17"/>
      <c r="ABU2" s="17"/>
      <c r="ABV2" s="17"/>
      <c r="ABW2" s="17"/>
      <c r="ABX2" s="17"/>
      <c r="ABY2" s="17"/>
      <c r="ABZ2" s="17"/>
      <c r="ACA2" s="17"/>
      <c r="ACB2" s="17"/>
      <c r="ACC2" s="17"/>
      <c r="ACD2" s="17"/>
      <c r="ACE2" s="17"/>
      <c r="ACF2" s="17"/>
      <c r="ACG2" s="17"/>
      <c r="ACH2" s="17"/>
      <c r="ACI2" s="17"/>
      <c r="ACJ2" s="17"/>
      <c r="ACK2" s="17"/>
      <c r="ACL2" s="17"/>
      <c r="ACM2" s="17"/>
      <c r="ACN2" s="17"/>
      <c r="ACO2" s="17"/>
      <c r="ACP2" s="17"/>
      <c r="ACQ2" s="17"/>
      <c r="ACR2" s="17"/>
      <c r="ACS2" s="17"/>
      <c r="ACT2" s="17"/>
      <c r="ACU2" s="17"/>
      <c r="ACV2" s="17"/>
      <c r="ACW2" s="17"/>
      <c r="ACX2" s="17"/>
      <c r="ACY2" s="17"/>
      <c r="ACZ2" s="17"/>
      <c r="ADA2" s="17"/>
      <c r="ADB2" s="17"/>
      <c r="ADC2" s="17"/>
      <c r="ADD2" s="17"/>
      <c r="ADE2" s="17"/>
      <c r="ADF2" s="17"/>
      <c r="ADG2" s="17"/>
      <c r="ADH2" s="17"/>
      <c r="ADI2" s="17"/>
      <c r="ADJ2" s="17"/>
      <c r="ADK2" s="17"/>
      <c r="ADL2" s="17"/>
      <c r="ADM2" s="17"/>
      <c r="ADN2" s="17"/>
      <c r="ADO2" s="17"/>
      <c r="ADP2" s="17"/>
      <c r="ADQ2" s="17"/>
      <c r="ADR2" s="17"/>
      <c r="ADS2" s="17"/>
      <c r="ADT2" s="17"/>
      <c r="ADU2" s="17"/>
      <c r="ADV2" s="17"/>
      <c r="ADW2" s="17"/>
      <c r="ADX2" s="17"/>
      <c r="ADY2" s="17"/>
      <c r="ADZ2" s="17"/>
      <c r="AEA2" s="17"/>
      <c r="AEB2" s="17"/>
      <c r="AEC2" s="17"/>
      <c r="AED2" s="17"/>
      <c r="AEE2" s="17"/>
      <c r="AEF2" s="17"/>
      <c r="AEG2" s="17"/>
      <c r="AEH2" s="17"/>
      <c r="AEI2" s="17"/>
      <c r="AEJ2" s="17"/>
      <c r="AEK2" s="17"/>
      <c r="AEL2" s="17"/>
      <c r="AEM2" s="17"/>
      <c r="AEN2" s="17"/>
      <c r="AEO2" s="17"/>
      <c r="AEP2" s="17"/>
      <c r="AEQ2" s="17"/>
      <c r="AER2" s="17"/>
      <c r="AES2" s="17"/>
      <c r="AET2" s="17"/>
      <c r="AEU2" s="17"/>
      <c r="AEV2" s="17"/>
      <c r="AEW2" s="17"/>
      <c r="AEX2" s="17"/>
    </row>
    <row r="3" spans="1:830" s="13" customFormat="1" ht="32.25" customHeight="1">
      <c r="A3" s="204"/>
      <c r="B3" s="204"/>
      <c r="C3" s="204"/>
      <c r="D3" s="19" t="s">
        <v>7</v>
      </c>
      <c r="E3" s="20" t="s">
        <v>8</v>
      </c>
      <c r="F3" s="21" t="s">
        <v>9</v>
      </c>
      <c r="G3" s="22"/>
      <c r="H3" s="21" t="s">
        <v>10</v>
      </c>
      <c r="I3" s="23" t="s">
        <v>9</v>
      </c>
      <c r="J3" s="21" t="s">
        <v>10</v>
      </c>
      <c r="K3" s="21" t="s">
        <v>11</v>
      </c>
      <c r="L3" s="21" t="s">
        <v>12</v>
      </c>
      <c r="M3" s="24" t="s">
        <v>9</v>
      </c>
      <c r="N3" s="24" t="s">
        <v>10</v>
      </c>
      <c r="O3" s="25" t="s">
        <v>9</v>
      </c>
      <c r="P3" s="24" t="s">
        <v>10</v>
      </c>
      <c r="Q3" s="24" t="s">
        <v>11</v>
      </c>
      <c r="R3" s="24" t="s">
        <v>12</v>
      </c>
      <c r="S3" s="26" t="s">
        <v>9</v>
      </c>
      <c r="T3" s="26" t="s">
        <v>10</v>
      </c>
      <c r="U3" s="26" t="s">
        <v>9</v>
      </c>
      <c r="V3" s="26" t="s">
        <v>10</v>
      </c>
      <c r="W3" s="26" t="s">
        <v>11</v>
      </c>
      <c r="X3" s="26" t="s">
        <v>12</v>
      </c>
      <c r="Y3" s="27" t="s">
        <v>9</v>
      </c>
      <c r="Z3" s="27" t="s">
        <v>10</v>
      </c>
      <c r="AA3" s="27" t="s">
        <v>11</v>
      </c>
      <c r="AB3" s="27" t="s">
        <v>12</v>
      </c>
      <c r="AC3" s="155"/>
      <c r="AD3" s="219"/>
      <c r="AE3" s="219"/>
      <c r="AF3" s="219"/>
      <c r="AT3" s="171"/>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c r="QQ3" s="17"/>
      <c r="QR3" s="17"/>
      <c r="QS3" s="17"/>
      <c r="QT3" s="17"/>
      <c r="QU3" s="17"/>
      <c r="QV3" s="17"/>
      <c r="QW3" s="17"/>
      <c r="QX3" s="17"/>
      <c r="QY3" s="17"/>
      <c r="QZ3" s="17"/>
      <c r="RA3" s="17"/>
      <c r="RB3" s="17"/>
      <c r="RC3" s="17"/>
      <c r="RD3" s="17"/>
      <c r="RE3" s="17"/>
      <c r="RF3" s="17"/>
      <c r="RG3" s="17"/>
      <c r="RH3" s="17"/>
      <c r="RI3" s="17"/>
      <c r="RJ3" s="17"/>
      <c r="RK3" s="17"/>
      <c r="RL3" s="17"/>
      <c r="RM3" s="17"/>
      <c r="RN3" s="17"/>
      <c r="RO3" s="17"/>
      <c r="RP3" s="17"/>
      <c r="RQ3" s="17"/>
      <c r="RR3" s="17"/>
      <c r="RS3" s="17"/>
      <c r="RT3" s="17"/>
      <c r="RU3" s="17"/>
      <c r="RV3" s="17"/>
      <c r="RW3" s="17"/>
      <c r="RX3" s="17"/>
      <c r="RY3" s="17"/>
      <c r="RZ3" s="17"/>
      <c r="SA3" s="17"/>
      <c r="SB3" s="17"/>
      <c r="SC3" s="17"/>
      <c r="SD3" s="17"/>
      <c r="SE3" s="17"/>
      <c r="SF3" s="17"/>
      <c r="SG3" s="17"/>
      <c r="SH3" s="17"/>
      <c r="SI3" s="17"/>
      <c r="SJ3" s="17"/>
      <c r="SK3" s="17"/>
      <c r="SL3" s="17"/>
      <c r="SM3" s="17"/>
      <c r="SN3" s="17"/>
      <c r="SO3" s="17"/>
      <c r="SP3" s="17"/>
      <c r="SQ3" s="17"/>
      <c r="SR3" s="17"/>
      <c r="SS3" s="17"/>
      <c r="ST3" s="17"/>
      <c r="SU3" s="17"/>
      <c r="SV3" s="17"/>
      <c r="SW3" s="17"/>
      <c r="SX3" s="17"/>
      <c r="SY3" s="17"/>
      <c r="SZ3" s="17"/>
      <c r="TA3" s="17"/>
      <c r="TB3" s="17"/>
      <c r="TC3" s="17"/>
      <c r="TD3" s="17"/>
      <c r="TE3" s="17"/>
      <c r="TF3" s="17"/>
      <c r="TG3" s="17"/>
      <c r="TH3" s="17"/>
      <c r="TI3" s="17"/>
      <c r="TJ3" s="17"/>
      <c r="TK3" s="17"/>
      <c r="TL3" s="17"/>
      <c r="TM3" s="17"/>
      <c r="TN3" s="17"/>
      <c r="TO3" s="17"/>
      <c r="TP3" s="17"/>
      <c r="TQ3" s="17"/>
      <c r="TR3" s="17"/>
      <c r="TS3" s="17"/>
      <c r="TT3" s="17"/>
      <c r="TU3" s="17"/>
      <c r="TV3" s="17"/>
      <c r="TW3" s="17"/>
      <c r="TX3" s="17"/>
      <c r="TY3" s="17"/>
      <c r="TZ3" s="17"/>
      <c r="UA3" s="17"/>
      <c r="UB3" s="17"/>
      <c r="UC3" s="17"/>
      <c r="UD3" s="17"/>
      <c r="UE3" s="17"/>
      <c r="UF3" s="17"/>
      <c r="UG3" s="17"/>
      <c r="UH3" s="17"/>
      <c r="UI3" s="17"/>
      <c r="UJ3" s="17"/>
      <c r="UK3" s="17"/>
      <c r="UL3" s="17"/>
      <c r="UM3" s="17"/>
      <c r="UN3" s="17"/>
      <c r="UO3" s="17"/>
      <c r="UP3" s="17"/>
      <c r="UQ3" s="17"/>
      <c r="UR3" s="17"/>
      <c r="US3" s="17"/>
      <c r="UT3" s="17"/>
      <c r="UU3" s="17"/>
      <c r="UV3" s="17"/>
      <c r="UW3" s="17"/>
      <c r="UX3" s="17"/>
      <c r="UY3" s="17"/>
      <c r="UZ3" s="17"/>
      <c r="VA3" s="17"/>
      <c r="VB3" s="17"/>
      <c r="VC3" s="17"/>
      <c r="VD3" s="17"/>
      <c r="VE3" s="17"/>
      <c r="VF3" s="17"/>
      <c r="VG3" s="17"/>
      <c r="VH3" s="17"/>
      <c r="VI3" s="17"/>
      <c r="VJ3" s="17"/>
      <c r="VK3" s="17"/>
      <c r="VL3" s="17"/>
      <c r="VM3" s="17"/>
      <c r="VN3" s="17"/>
      <c r="VO3" s="17"/>
      <c r="VP3" s="17"/>
      <c r="VQ3" s="17"/>
      <c r="VR3" s="17"/>
      <c r="VS3" s="17"/>
      <c r="VT3" s="17"/>
      <c r="VU3" s="17"/>
      <c r="VV3" s="17"/>
      <c r="VW3" s="17"/>
      <c r="VX3" s="17"/>
      <c r="VY3" s="17"/>
      <c r="VZ3" s="17"/>
      <c r="WA3" s="17"/>
      <c r="WB3" s="17"/>
      <c r="WC3" s="17"/>
      <c r="WD3" s="17"/>
      <c r="WE3" s="17"/>
      <c r="WF3" s="17"/>
      <c r="WG3" s="17"/>
      <c r="WH3" s="17"/>
      <c r="WI3" s="17"/>
      <c r="WJ3" s="17"/>
      <c r="WK3" s="17"/>
      <c r="WL3" s="17"/>
      <c r="WM3" s="17"/>
      <c r="WN3" s="17"/>
      <c r="WO3" s="17"/>
      <c r="WP3" s="17"/>
      <c r="WQ3" s="17"/>
      <c r="WR3" s="17"/>
      <c r="WS3" s="17"/>
      <c r="WT3" s="17"/>
      <c r="WU3" s="17"/>
      <c r="WV3" s="17"/>
      <c r="WW3" s="17"/>
      <c r="WX3" s="17"/>
      <c r="WY3" s="17"/>
      <c r="WZ3" s="17"/>
      <c r="XA3" s="17"/>
      <c r="XB3" s="17"/>
      <c r="XC3" s="17"/>
      <c r="XD3" s="17"/>
      <c r="XE3" s="17"/>
      <c r="XF3" s="17"/>
      <c r="XG3" s="17"/>
      <c r="XH3" s="17"/>
      <c r="XI3" s="17"/>
      <c r="XJ3" s="17"/>
      <c r="XK3" s="17"/>
      <c r="XL3" s="17"/>
      <c r="XM3" s="17"/>
      <c r="XN3" s="17"/>
      <c r="XO3" s="17"/>
      <c r="XP3" s="17"/>
      <c r="XQ3" s="17"/>
      <c r="XR3" s="17"/>
      <c r="XS3" s="17"/>
      <c r="XT3" s="17"/>
      <c r="XU3" s="17"/>
      <c r="XV3" s="17"/>
      <c r="XW3" s="17"/>
      <c r="XX3" s="17"/>
      <c r="XY3" s="17"/>
      <c r="XZ3" s="17"/>
      <c r="YA3" s="17"/>
      <c r="YB3" s="17"/>
      <c r="YC3" s="17"/>
      <c r="YD3" s="17"/>
      <c r="YE3" s="17"/>
      <c r="YF3" s="17"/>
      <c r="YG3" s="17"/>
      <c r="YH3" s="17"/>
      <c r="YI3" s="17"/>
      <c r="YJ3" s="17"/>
      <c r="YK3" s="17"/>
      <c r="YL3" s="17"/>
      <c r="YM3" s="17"/>
      <c r="YN3" s="17"/>
      <c r="YO3" s="17"/>
      <c r="YP3" s="17"/>
      <c r="YQ3" s="17"/>
      <c r="YR3" s="17"/>
      <c r="YS3" s="17"/>
      <c r="YT3" s="17"/>
      <c r="YU3" s="17"/>
      <c r="YV3" s="17"/>
      <c r="YW3" s="17"/>
      <c r="YX3" s="17"/>
      <c r="YY3" s="17"/>
      <c r="YZ3" s="17"/>
      <c r="ZA3" s="17"/>
      <c r="ZB3" s="17"/>
      <c r="ZC3" s="17"/>
      <c r="ZD3" s="17"/>
      <c r="ZE3" s="17"/>
      <c r="ZF3" s="17"/>
      <c r="ZG3" s="17"/>
      <c r="ZH3" s="17"/>
      <c r="ZI3" s="17"/>
      <c r="ZJ3" s="17"/>
      <c r="ZK3" s="17"/>
      <c r="ZL3" s="17"/>
      <c r="ZM3" s="17"/>
      <c r="ZN3" s="17"/>
      <c r="ZO3" s="17"/>
      <c r="ZP3" s="17"/>
      <c r="ZQ3" s="17"/>
      <c r="ZR3" s="17"/>
      <c r="ZS3" s="17"/>
      <c r="ZT3" s="17"/>
      <c r="ZU3" s="17"/>
      <c r="ZV3" s="17"/>
      <c r="ZW3" s="17"/>
      <c r="ZX3" s="17"/>
      <c r="ZY3" s="17"/>
      <c r="ZZ3" s="17"/>
      <c r="AAA3" s="17"/>
      <c r="AAB3" s="17"/>
      <c r="AAC3" s="17"/>
      <c r="AAD3" s="17"/>
      <c r="AAE3" s="17"/>
      <c r="AAF3" s="17"/>
      <c r="AAG3" s="17"/>
      <c r="AAH3" s="17"/>
      <c r="AAI3" s="17"/>
      <c r="AAJ3" s="17"/>
      <c r="AAK3" s="17"/>
      <c r="AAL3" s="17"/>
      <c r="AAM3" s="17"/>
      <c r="AAN3" s="17"/>
      <c r="AAO3" s="17"/>
      <c r="AAP3" s="17"/>
      <c r="AAQ3" s="17"/>
      <c r="AAR3" s="17"/>
      <c r="AAS3" s="17"/>
      <c r="AAT3" s="17"/>
      <c r="AAU3" s="17"/>
      <c r="AAV3" s="17"/>
      <c r="AAW3" s="17"/>
      <c r="AAX3" s="17"/>
      <c r="AAY3" s="17"/>
      <c r="AAZ3" s="17"/>
      <c r="ABA3" s="17"/>
      <c r="ABB3" s="17"/>
      <c r="ABC3" s="17"/>
      <c r="ABD3" s="17"/>
      <c r="ABE3" s="17"/>
      <c r="ABF3" s="17"/>
      <c r="ABG3" s="17"/>
      <c r="ABH3" s="17"/>
      <c r="ABI3" s="17"/>
      <c r="ABJ3" s="17"/>
      <c r="ABK3" s="17"/>
      <c r="ABL3" s="17"/>
      <c r="ABM3" s="17"/>
      <c r="ABN3" s="17"/>
      <c r="ABO3" s="17"/>
      <c r="ABP3" s="17"/>
      <c r="ABQ3" s="17"/>
      <c r="ABR3" s="17"/>
      <c r="ABS3" s="17"/>
      <c r="ABT3" s="17"/>
      <c r="ABU3" s="17"/>
      <c r="ABV3" s="17"/>
      <c r="ABW3" s="17"/>
      <c r="ABX3" s="17"/>
      <c r="ABY3" s="17"/>
      <c r="ABZ3" s="17"/>
      <c r="ACA3" s="17"/>
      <c r="ACB3" s="17"/>
      <c r="ACC3" s="17"/>
      <c r="ACD3" s="17"/>
      <c r="ACE3" s="17"/>
      <c r="ACF3" s="17"/>
      <c r="ACG3" s="17"/>
      <c r="ACH3" s="17"/>
      <c r="ACI3" s="17"/>
      <c r="ACJ3" s="17"/>
      <c r="ACK3" s="17"/>
      <c r="ACL3" s="17"/>
      <c r="ACM3" s="17"/>
      <c r="ACN3" s="17"/>
      <c r="ACO3" s="17"/>
      <c r="ACP3" s="17"/>
      <c r="ACQ3" s="17"/>
      <c r="ACR3" s="17"/>
      <c r="ACS3" s="17"/>
      <c r="ACT3" s="17"/>
      <c r="ACU3" s="17"/>
      <c r="ACV3" s="17"/>
      <c r="ACW3" s="17"/>
      <c r="ACX3" s="17"/>
      <c r="ACY3" s="17"/>
      <c r="ACZ3" s="17"/>
      <c r="ADA3" s="17"/>
      <c r="ADB3" s="17"/>
      <c r="ADC3" s="17"/>
      <c r="ADD3" s="17"/>
      <c r="ADE3" s="17"/>
      <c r="ADF3" s="17"/>
      <c r="ADG3" s="17"/>
      <c r="ADH3" s="17"/>
      <c r="ADI3" s="17"/>
      <c r="ADJ3" s="17"/>
      <c r="ADK3" s="17"/>
      <c r="ADL3" s="17"/>
      <c r="ADM3" s="17"/>
      <c r="ADN3" s="17"/>
      <c r="ADO3" s="17"/>
      <c r="ADP3" s="17"/>
      <c r="ADQ3" s="17"/>
      <c r="ADR3" s="17"/>
      <c r="ADS3" s="17"/>
      <c r="ADT3" s="17"/>
      <c r="ADU3" s="17"/>
      <c r="ADV3" s="17"/>
      <c r="ADW3" s="17"/>
      <c r="ADX3" s="17"/>
      <c r="ADY3" s="17"/>
      <c r="ADZ3" s="17"/>
      <c r="AEA3" s="17"/>
      <c r="AEB3" s="17"/>
      <c r="AEC3" s="17"/>
      <c r="AED3" s="17"/>
      <c r="AEE3" s="17"/>
      <c r="AEF3" s="17"/>
      <c r="AEG3" s="17"/>
      <c r="AEH3" s="17"/>
      <c r="AEI3" s="17"/>
      <c r="AEJ3" s="17"/>
      <c r="AEK3" s="17"/>
      <c r="AEL3" s="17"/>
      <c r="AEM3" s="17"/>
      <c r="AEN3" s="17"/>
      <c r="AEO3" s="17"/>
      <c r="AEP3" s="17"/>
      <c r="AEQ3" s="17"/>
      <c r="AER3" s="17"/>
      <c r="AES3" s="17"/>
      <c r="AET3" s="17"/>
      <c r="AEU3" s="17"/>
      <c r="AEV3" s="17"/>
      <c r="AEW3" s="17"/>
      <c r="AEX3" s="17"/>
    </row>
    <row r="4" spans="1:830" s="33" customFormat="1" ht="14.25" customHeight="1">
      <c r="A4" s="1">
        <v>1</v>
      </c>
      <c r="B4" s="1">
        <v>3</v>
      </c>
      <c r="C4" s="4">
        <v>4</v>
      </c>
      <c r="D4" s="19">
        <v>5</v>
      </c>
      <c r="E4" s="111">
        <v>6</v>
      </c>
      <c r="F4" s="28">
        <v>7</v>
      </c>
      <c r="G4" s="21">
        <v>8</v>
      </c>
      <c r="H4" s="120">
        <v>9</v>
      </c>
      <c r="I4" s="23">
        <v>10</v>
      </c>
      <c r="J4" s="21">
        <v>11</v>
      </c>
      <c r="K4" s="29">
        <v>12</v>
      </c>
      <c r="L4" s="28">
        <v>13</v>
      </c>
      <c r="M4" s="24">
        <v>14</v>
      </c>
      <c r="N4" s="123">
        <v>15</v>
      </c>
      <c r="O4" s="24">
        <v>16</v>
      </c>
      <c r="P4" s="24">
        <v>17</v>
      </c>
      <c r="Q4" s="31">
        <v>18</v>
      </c>
      <c r="R4" s="30">
        <v>19</v>
      </c>
      <c r="S4" s="26">
        <v>20</v>
      </c>
      <c r="T4" s="128">
        <v>21</v>
      </c>
      <c r="U4" s="26">
        <v>22</v>
      </c>
      <c r="V4" s="26">
        <v>25</v>
      </c>
      <c r="W4" s="32">
        <v>26</v>
      </c>
      <c r="X4" s="26">
        <v>27</v>
      </c>
      <c r="Y4" s="74"/>
      <c r="Z4" s="133"/>
      <c r="AA4" s="133"/>
      <c r="AB4" s="133"/>
      <c r="AC4" s="156"/>
      <c r="AD4" s="26"/>
      <c r="AE4" s="26"/>
      <c r="AF4" s="26"/>
      <c r="AT4" s="136"/>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c r="KV4" s="18"/>
      <c r="KW4" s="18"/>
      <c r="KX4" s="18"/>
      <c r="KY4" s="18"/>
      <c r="KZ4" s="18"/>
      <c r="LA4" s="18"/>
      <c r="LB4" s="18"/>
      <c r="LC4" s="18"/>
      <c r="LD4" s="18"/>
      <c r="LE4" s="18"/>
      <c r="LF4" s="18"/>
      <c r="LG4" s="18"/>
      <c r="LH4" s="18"/>
      <c r="LI4" s="18"/>
      <c r="LJ4" s="18"/>
      <c r="LK4" s="18"/>
      <c r="LL4" s="18"/>
      <c r="LM4" s="18"/>
      <c r="LN4" s="18"/>
      <c r="LO4" s="18"/>
      <c r="LP4" s="18"/>
      <c r="LQ4" s="18"/>
      <c r="LR4" s="18"/>
      <c r="LS4" s="18"/>
      <c r="LT4" s="18"/>
      <c r="LU4" s="18"/>
      <c r="LV4" s="18"/>
      <c r="LW4" s="18"/>
      <c r="LX4" s="18"/>
      <c r="LY4" s="18"/>
      <c r="LZ4" s="18"/>
      <c r="MA4" s="18"/>
      <c r="MB4" s="18"/>
      <c r="MC4" s="18"/>
      <c r="MD4" s="18"/>
      <c r="ME4" s="18"/>
      <c r="MF4" s="18"/>
      <c r="MG4" s="18"/>
      <c r="MH4" s="18"/>
      <c r="MI4" s="18"/>
      <c r="MJ4" s="18"/>
      <c r="MK4" s="18"/>
      <c r="ML4" s="18"/>
      <c r="MM4" s="18"/>
      <c r="MN4" s="18"/>
      <c r="MO4" s="18"/>
      <c r="MP4" s="18"/>
      <c r="MQ4" s="18"/>
      <c r="MR4" s="18"/>
      <c r="MS4" s="18"/>
      <c r="MT4" s="18"/>
      <c r="MU4" s="18"/>
      <c r="MV4" s="18"/>
      <c r="MW4" s="18"/>
      <c r="MX4" s="18"/>
      <c r="MY4" s="18"/>
      <c r="MZ4" s="18"/>
      <c r="NA4" s="18"/>
      <c r="NB4" s="18"/>
      <c r="NC4" s="18"/>
      <c r="ND4" s="18"/>
      <c r="NE4" s="18"/>
      <c r="NF4" s="18"/>
      <c r="NG4" s="18"/>
      <c r="NH4" s="18"/>
      <c r="NI4" s="18"/>
      <c r="NJ4" s="18"/>
      <c r="NK4" s="18"/>
      <c r="NL4" s="18"/>
      <c r="NM4" s="18"/>
      <c r="NN4" s="18"/>
      <c r="NO4" s="18"/>
      <c r="NP4" s="18"/>
      <c r="NQ4" s="18"/>
      <c r="NR4" s="18"/>
      <c r="NS4" s="18"/>
      <c r="NT4" s="18"/>
      <c r="NU4" s="18"/>
      <c r="NV4" s="18"/>
      <c r="NW4" s="18"/>
      <c r="NX4" s="18"/>
      <c r="NY4" s="18"/>
      <c r="NZ4" s="18"/>
      <c r="OA4" s="18"/>
      <c r="OB4" s="18"/>
      <c r="OC4" s="18"/>
      <c r="OD4" s="18"/>
      <c r="OE4" s="18"/>
      <c r="OF4" s="18"/>
      <c r="OG4" s="18"/>
      <c r="OH4" s="18"/>
      <c r="OI4" s="18"/>
      <c r="OJ4" s="18"/>
      <c r="OK4" s="18"/>
      <c r="OL4" s="18"/>
      <c r="OM4" s="18"/>
      <c r="ON4" s="18"/>
      <c r="OO4" s="18"/>
      <c r="OP4" s="18"/>
      <c r="OQ4" s="18"/>
      <c r="OR4" s="18"/>
      <c r="OS4" s="18"/>
      <c r="OT4" s="18"/>
      <c r="OU4" s="18"/>
      <c r="OV4" s="18"/>
      <c r="OW4" s="18"/>
      <c r="OX4" s="18"/>
      <c r="OY4" s="18"/>
      <c r="OZ4" s="18"/>
      <c r="PA4" s="18"/>
      <c r="PB4" s="18"/>
      <c r="PC4" s="18"/>
      <c r="PD4" s="18"/>
      <c r="PE4" s="18"/>
      <c r="PF4" s="18"/>
      <c r="PG4" s="18"/>
      <c r="PH4" s="18"/>
      <c r="PI4" s="18"/>
      <c r="PJ4" s="18"/>
      <c r="PK4" s="18"/>
      <c r="PL4" s="18"/>
      <c r="PM4" s="18"/>
      <c r="PN4" s="18"/>
      <c r="PO4" s="18"/>
      <c r="PP4" s="18"/>
      <c r="PQ4" s="18"/>
      <c r="PR4" s="18"/>
      <c r="PS4" s="18"/>
      <c r="PT4" s="18"/>
      <c r="PU4" s="18"/>
      <c r="PV4" s="18"/>
      <c r="PW4" s="18"/>
      <c r="PX4" s="18"/>
      <c r="PY4" s="18"/>
      <c r="PZ4" s="18"/>
      <c r="QA4" s="18"/>
      <c r="QB4" s="18"/>
      <c r="QC4" s="18"/>
      <c r="QD4" s="18"/>
      <c r="QE4" s="18"/>
      <c r="QF4" s="18"/>
      <c r="QG4" s="18"/>
      <c r="QH4" s="18"/>
      <c r="QI4" s="18"/>
      <c r="QJ4" s="18"/>
      <c r="QK4" s="18"/>
      <c r="QL4" s="18"/>
      <c r="QM4" s="18"/>
      <c r="QN4" s="18"/>
      <c r="QO4" s="18"/>
      <c r="QP4" s="18"/>
      <c r="QQ4" s="18"/>
      <c r="QR4" s="18"/>
      <c r="QS4" s="18"/>
      <c r="QT4" s="18"/>
      <c r="QU4" s="18"/>
      <c r="QV4" s="18"/>
      <c r="QW4" s="18"/>
      <c r="QX4" s="18"/>
      <c r="QY4" s="18"/>
      <c r="QZ4" s="18"/>
      <c r="RA4" s="18"/>
      <c r="RB4" s="18"/>
      <c r="RC4" s="18"/>
      <c r="RD4" s="18"/>
      <c r="RE4" s="18"/>
      <c r="RF4" s="18"/>
      <c r="RG4" s="18"/>
      <c r="RH4" s="18"/>
      <c r="RI4" s="18"/>
      <c r="RJ4" s="18"/>
      <c r="RK4" s="18"/>
      <c r="RL4" s="18"/>
      <c r="RM4" s="18"/>
      <c r="RN4" s="18"/>
      <c r="RO4" s="18"/>
      <c r="RP4" s="18"/>
      <c r="RQ4" s="18"/>
      <c r="RR4" s="18"/>
      <c r="RS4" s="18"/>
      <c r="RT4" s="18"/>
      <c r="RU4" s="18"/>
      <c r="RV4" s="18"/>
      <c r="RW4" s="18"/>
      <c r="RX4" s="18"/>
      <c r="RY4" s="18"/>
      <c r="RZ4" s="18"/>
      <c r="SA4" s="18"/>
      <c r="SB4" s="18"/>
      <c r="SC4" s="18"/>
      <c r="SD4" s="18"/>
      <c r="SE4" s="18"/>
      <c r="SF4" s="18"/>
      <c r="SG4" s="18"/>
      <c r="SH4" s="18"/>
      <c r="SI4" s="18"/>
      <c r="SJ4" s="18"/>
      <c r="SK4" s="18"/>
      <c r="SL4" s="18"/>
      <c r="SM4" s="18"/>
      <c r="SN4" s="18"/>
      <c r="SO4" s="18"/>
      <c r="SP4" s="18"/>
      <c r="SQ4" s="18"/>
      <c r="SR4" s="18"/>
      <c r="SS4" s="18"/>
      <c r="ST4" s="18"/>
      <c r="SU4" s="18"/>
      <c r="SV4" s="18"/>
      <c r="SW4" s="18"/>
      <c r="SX4" s="18"/>
      <c r="SY4" s="18"/>
      <c r="SZ4" s="18"/>
      <c r="TA4" s="18"/>
      <c r="TB4" s="18"/>
      <c r="TC4" s="18"/>
      <c r="TD4" s="18"/>
      <c r="TE4" s="18"/>
      <c r="TF4" s="18"/>
      <c r="TG4" s="18"/>
      <c r="TH4" s="18"/>
      <c r="TI4" s="18"/>
      <c r="TJ4" s="18"/>
      <c r="TK4" s="18"/>
      <c r="TL4" s="18"/>
      <c r="TM4" s="18"/>
      <c r="TN4" s="18"/>
      <c r="TO4" s="18"/>
      <c r="TP4" s="18"/>
      <c r="TQ4" s="18"/>
      <c r="TR4" s="18"/>
      <c r="TS4" s="18"/>
      <c r="TT4" s="18"/>
      <c r="TU4" s="18"/>
      <c r="TV4" s="18"/>
      <c r="TW4" s="18"/>
      <c r="TX4" s="18"/>
      <c r="TY4" s="18"/>
      <c r="TZ4" s="18"/>
      <c r="UA4" s="18"/>
      <c r="UB4" s="18"/>
      <c r="UC4" s="18"/>
      <c r="UD4" s="18"/>
      <c r="UE4" s="18"/>
      <c r="UF4" s="18"/>
      <c r="UG4" s="18"/>
      <c r="UH4" s="18"/>
      <c r="UI4" s="18"/>
      <c r="UJ4" s="18"/>
      <c r="UK4" s="18"/>
      <c r="UL4" s="18"/>
      <c r="UM4" s="18"/>
      <c r="UN4" s="18"/>
      <c r="UO4" s="18"/>
      <c r="UP4" s="18"/>
      <c r="UQ4" s="18"/>
      <c r="UR4" s="18"/>
      <c r="US4" s="18"/>
      <c r="UT4" s="18"/>
      <c r="UU4" s="18"/>
      <c r="UV4" s="18"/>
      <c r="UW4" s="18"/>
      <c r="UX4" s="18"/>
      <c r="UY4" s="18"/>
      <c r="UZ4" s="18"/>
      <c r="VA4" s="18"/>
      <c r="VB4" s="18"/>
      <c r="VC4" s="18"/>
      <c r="VD4" s="18"/>
      <c r="VE4" s="18"/>
      <c r="VF4" s="18"/>
      <c r="VG4" s="18"/>
      <c r="VH4" s="18"/>
      <c r="VI4" s="18"/>
      <c r="VJ4" s="18"/>
      <c r="VK4" s="18"/>
      <c r="VL4" s="18"/>
      <c r="VM4" s="18"/>
      <c r="VN4" s="18"/>
      <c r="VO4" s="18"/>
      <c r="VP4" s="18"/>
      <c r="VQ4" s="18"/>
      <c r="VR4" s="18"/>
      <c r="VS4" s="18"/>
      <c r="VT4" s="18"/>
      <c r="VU4" s="18"/>
      <c r="VV4" s="18"/>
      <c r="VW4" s="18"/>
      <c r="VX4" s="18"/>
      <c r="VY4" s="18"/>
      <c r="VZ4" s="18"/>
      <c r="WA4" s="18"/>
      <c r="WB4" s="18"/>
      <c r="WC4" s="18"/>
      <c r="WD4" s="18"/>
      <c r="WE4" s="18"/>
      <c r="WF4" s="18"/>
      <c r="WG4" s="18"/>
      <c r="WH4" s="18"/>
      <c r="WI4" s="18"/>
      <c r="WJ4" s="18"/>
      <c r="WK4" s="18"/>
      <c r="WL4" s="18"/>
      <c r="WM4" s="18"/>
      <c r="WN4" s="18"/>
      <c r="WO4" s="18"/>
      <c r="WP4" s="18"/>
      <c r="WQ4" s="18"/>
      <c r="WR4" s="18"/>
      <c r="WS4" s="18"/>
      <c r="WT4" s="18"/>
      <c r="WU4" s="18"/>
      <c r="WV4" s="18"/>
      <c r="WW4" s="18"/>
      <c r="WX4" s="18"/>
      <c r="WY4" s="18"/>
      <c r="WZ4" s="18"/>
      <c r="XA4" s="18"/>
      <c r="XB4" s="18"/>
      <c r="XC4" s="18"/>
      <c r="XD4" s="18"/>
      <c r="XE4" s="18"/>
      <c r="XF4" s="18"/>
      <c r="XG4" s="18"/>
      <c r="XH4" s="18"/>
      <c r="XI4" s="18"/>
      <c r="XJ4" s="18"/>
      <c r="XK4" s="18"/>
      <c r="XL4" s="18"/>
      <c r="XM4" s="18"/>
      <c r="XN4" s="18"/>
      <c r="XO4" s="18"/>
      <c r="XP4" s="18"/>
      <c r="XQ4" s="18"/>
      <c r="XR4" s="18"/>
      <c r="XS4" s="18"/>
      <c r="XT4" s="18"/>
      <c r="XU4" s="18"/>
      <c r="XV4" s="18"/>
      <c r="XW4" s="18"/>
      <c r="XX4" s="18"/>
      <c r="XY4" s="18"/>
      <c r="XZ4" s="18"/>
      <c r="YA4" s="18"/>
      <c r="YB4" s="18"/>
      <c r="YC4" s="18"/>
      <c r="YD4" s="18"/>
      <c r="YE4" s="18"/>
      <c r="YF4" s="18"/>
      <c r="YG4" s="18"/>
      <c r="YH4" s="18"/>
      <c r="YI4" s="18"/>
      <c r="YJ4" s="18"/>
      <c r="YK4" s="18"/>
      <c r="YL4" s="18"/>
      <c r="YM4" s="18"/>
      <c r="YN4" s="18"/>
      <c r="YO4" s="18"/>
      <c r="YP4" s="18"/>
      <c r="YQ4" s="18"/>
      <c r="YR4" s="18"/>
      <c r="YS4" s="18"/>
      <c r="YT4" s="18"/>
      <c r="YU4" s="18"/>
      <c r="YV4" s="18"/>
      <c r="YW4" s="18"/>
      <c r="YX4" s="18"/>
      <c r="YY4" s="18"/>
      <c r="YZ4" s="18"/>
      <c r="ZA4" s="18"/>
      <c r="ZB4" s="18"/>
      <c r="ZC4" s="18"/>
      <c r="ZD4" s="18"/>
      <c r="ZE4" s="18"/>
      <c r="ZF4" s="18"/>
      <c r="ZG4" s="18"/>
      <c r="ZH4" s="18"/>
      <c r="ZI4" s="18"/>
      <c r="ZJ4" s="18"/>
      <c r="ZK4" s="18"/>
      <c r="ZL4" s="18"/>
      <c r="ZM4" s="18"/>
      <c r="ZN4" s="18"/>
      <c r="ZO4" s="18"/>
      <c r="ZP4" s="18"/>
      <c r="ZQ4" s="18"/>
      <c r="ZR4" s="18"/>
      <c r="ZS4" s="18"/>
      <c r="ZT4" s="18"/>
      <c r="ZU4" s="18"/>
      <c r="ZV4" s="18"/>
      <c r="ZW4" s="18"/>
      <c r="ZX4" s="18"/>
      <c r="ZY4" s="18"/>
      <c r="ZZ4" s="18"/>
      <c r="AAA4" s="18"/>
      <c r="AAB4" s="18"/>
      <c r="AAC4" s="18"/>
      <c r="AAD4" s="18"/>
      <c r="AAE4" s="18"/>
      <c r="AAF4" s="18"/>
      <c r="AAG4" s="18"/>
      <c r="AAH4" s="18"/>
      <c r="AAI4" s="18"/>
      <c r="AAJ4" s="18"/>
      <c r="AAK4" s="18"/>
      <c r="AAL4" s="18"/>
      <c r="AAM4" s="18"/>
      <c r="AAN4" s="18"/>
      <c r="AAO4" s="18"/>
      <c r="AAP4" s="18"/>
      <c r="AAQ4" s="18"/>
      <c r="AAR4" s="18"/>
      <c r="AAS4" s="18"/>
      <c r="AAT4" s="18"/>
      <c r="AAU4" s="18"/>
      <c r="AAV4" s="18"/>
      <c r="AAW4" s="18"/>
      <c r="AAX4" s="18"/>
      <c r="AAY4" s="18"/>
      <c r="AAZ4" s="18"/>
      <c r="ABA4" s="18"/>
      <c r="ABB4" s="18"/>
      <c r="ABC4" s="18"/>
      <c r="ABD4" s="18"/>
      <c r="ABE4" s="18"/>
      <c r="ABF4" s="18"/>
      <c r="ABG4" s="18"/>
      <c r="ABH4" s="18"/>
      <c r="ABI4" s="18"/>
      <c r="ABJ4" s="18"/>
      <c r="ABK4" s="18"/>
      <c r="ABL4" s="18"/>
      <c r="ABM4" s="18"/>
      <c r="ABN4" s="18"/>
      <c r="ABO4" s="18"/>
      <c r="ABP4" s="18"/>
      <c r="ABQ4" s="18"/>
      <c r="ABR4" s="18"/>
      <c r="ABS4" s="18"/>
      <c r="ABT4" s="18"/>
      <c r="ABU4" s="18"/>
      <c r="ABV4" s="18"/>
      <c r="ABW4" s="18"/>
      <c r="ABX4" s="18"/>
      <c r="ABY4" s="18"/>
      <c r="ABZ4" s="18"/>
      <c r="ACA4" s="18"/>
      <c r="ACB4" s="18"/>
      <c r="ACC4" s="18"/>
      <c r="ACD4" s="18"/>
      <c r="ACE4" s="18"/>
      <c r="ACF4" s="18"/>
      <c r="ACG4" s="18"/>
      <c r="ACH4" s="18"/>
      <c r="ACI4" s="18"/>
      <c r="ACJ4" s="18"/>
      <c r="ACK4" s="18"/>
      <c r="ACL4" s="18"/>
      <c r="ACM4" s="18"/>
      <c r="ACN4" s="18"/>
      <c r="ACO4" s="18"/>
      <c r="ACP4" s="18"/>
      <c r="ACQ4" s="18"/>
      <c r="ACR4" s="18"/>
      <c r="ACS4" s="18"/>
      <c r="ACT4" s="18"/>
      <c r="ACU4" s="18"/>
      <c r="ACV4" s="18"/>
      <c r="ACW4" s="18"/>
      <c r="ACX4" s="18"/>
      <c r="ACY4" s="18"/>
      <c r="ACZ4" s="18"/>
      <c r="ADA4" s="18"/>
      <c r="ADB4" s="18"/>
      <c r="ADC4" s="18"/>
      <c r="ADD4" s="18"/>
      <c r="ADE4" s="18"/>
      <c r="ADF4" s="18"/>
      <c r="ADG4" s="18"/>
      <c r="ADH4" s="18"/>
      <c r="ADI4" s="18"/>
      <c r="ADJ4" s="18"/>
      <c r="ADK4" s="18"/>
      <c r="ADL4" s="18"/>
      <c r="ADM4" s="18"/>
      <c r="ADN4" s="18"/>
      <c r="ADO4" s="18"/>
      <c r="ADP4" s="18"/>
      <c r="ADQ4" s="18"/>
      <c r="ADR4" s="18"/>
      <c r="ADS4" s="18"/>
      <c r="ADT4" s="18"/>
      <c r="ADU4" s="18"/>
      <c r="ADV4" s="18"/>
      <c r="ADW4" s="18"/>
      <c r="ADX4" s="18"/>
      <c r="ADY4" s="18"/>
      <c r="ADZ4" s="18"/>
      <c r="AEA4" s="18"/>
      <c r="AEB4" s="18"/>
      <c r="AEC4" s="18"/>
      <c r="AED4" s="18"/>
      <c r="AEE4" s="18"/>
      <c r="AEF4" s="18"/>
      <c r="AEG4" s="18"/>
      <c r="AEH4" s="18"/>
      <c r="AEI4" s="18"/>
      <c r="AEJ4" s="18"/>
      <c r="AEK4" s="18"/>
      <c r="AEL4" s="18"/>
      <c r="AEM4" s="18"/>
      <c r="AEN4" s="18"/>
      <c r="AEO4" s="18"/>
      <c r="AEP4" s="18"/>
      <c r="AEQ4" s="18"/>
      <c r="AER4" s="18"/>
      <c r="AES4" s="18"/>
      <c r="AET4" s="18"/>
      <c r="AEU4" s="18"/>
      <c r="AEV4" s="18"/>
      <c r="AEW4" s="18"/>
      <c r="AEX4" s="18"/>
    </row>
    <row r="5" spans="1:830" s="33" customFormat="1" ht="135">
      <c r="A5" s="34">
        <v>1</v>
      </c>
      <c r="B5" s="34" t="s">
        <v>13</v>
      </c>
      <c r="C5" s="5" t="s">
        <v>14</v>
      </c>
      <c r="D5" s="35" t="s">
        <v>15</v>
      </c>
      <c r="E5" s="36">
        <v>15010</v>
      </c>
      <c r="F5" s="37">
        <v>400</v>
      </c>
      <c r="G5" s="38">
        <v>12720.338983050848</v>
      </c>
      <c r="H5" s="38">
        <f>E5*F5</f>
        <v>6004000</v>
      </c>
      <c r="I5" s="39">
        <v>294.27999999999997</v>
      </c>
      <c r="J5" s="38">
        <f>I5*E5</f>
        <v>4417142.8</v>
      </c>
      <c r="K5" s="38">
        <f>IF(J5&gt;H5,J5-H5,0)</f>
        <v>0</v>
      </c>
      <c r="L5" s="38">
        <f>IF(H5&gt;J5,H5-J5,0)</f>
        <v>1586857.2000000002</v>
      </c>
      <c r="M5" s="40">
        <v>350</v>
      </c>
      <c r="N5" s="99">
        <f>M5*E5</f>
        <v>5253500</v>
      </c>
      <c r="O5" s="42">
        <v>183.34</v>
      </c>
      <c r="P5" s="43">
        <f>O5*E5</f>
        <v>2751933.4</v>
      </c>
      <c r="Q5" s="43">
        <f>IF(P5&gt;N5,P5-N5,0)</f>
        <v>0</v>
      </c>
      <c r="R5" s="43">
        <f>IF(N5&gt;P5,N5-P5,0)</f>
        <v>2501566.6</v>
      </c>
      <c r="S5" s="44">
        <f>F5+M5</f>
        <v>750</v>
      </c>
      <c r="T5" s="98">
        <f>S5*E5</f>
        <v>11257500</v>
      </c>
      <c r="U5" s="45">
        <f t="shared" ref="U5:U68" si="0">I5+O5</f>
        <v>477.62</v>
      </c>
      <c r="V5" s="46">
        <f t="shared" ref="V5:V68" si="1">U5*E5</f>
        <v>7169076.2000000002</v>
      </c>
      <c r="W5" s="46">
        <f t="shared" ref="W5:W68" si="2">IF(V5&gt;T5,V5-T5,0)</f>
        <v>0</v>
      </c>
      <c r="X5" s="47">
        <f t="shared" ref="X5:X68" si="3">IF(T5&gt;V5,T5-V5,0)</f>
        <v>4088423.8</v>
      </c>
      <c r="Y5" s="97">
        <v>491.9486</v>
      </c>
      <c r="Z5" s="96">
        <f t="shared" ref="Z5:Z68" si="4">Y5*E5</f>
        <v>7384148.4859999996</v>
      </c>
      <c r="AA5" s="96">
        <f t="shared" ref="AA5:AA68" si="5">IF(Z5&gt;T5,Z5-T5,0)</f>
        <v>0</v>
      </c>
      <c r="AB5" s="70">
        <f t="shared" ref="AB5:AB68" si="6">IF(T5&gt;Z5,T5-Z5,0)</f>
        <v>3873351.5140000004</v>
      </c>
      <c r="AC5" s="157"/>
      <c r="AD5" s="162">
        <v>5253.5</v>
      </c>
      <c r="AE5" s="166">
        <f>F5*AD5</f>
        <v>2101400</v>
      </c>
      <c r="AF5" s="166">
        <f>Y5*AD5</f>
        <v>2584451.9701</v>
      </c>
      <c r="AT5" s="136"/>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row>
    <row r="6" spans="1:830" s="33" customFormat="1" ht="30">
      <c r="A6" s="34">
        <v>2</v>
      </c>
      <c r="B6" s="34" t="s">
        <v>16</v>
      </c>
      <c r="C6" s="6" t="s">
        <v>17</v>
      </c>
      <c r="D6" s="35" t="s">
        <v>15</v>
      </c>
      <c r="E6" s="36">
        <v>15010</v>
      </c>
      <c r="F6" s="37">
        <f>200+185</f>
        <v>385</v>
      </c>
      <c r="G6" s="38">
        <v>12720.338983050848</v>
      </c>
      <c r="H6" s="38">
        <f t="shared" ref="H6:H69" si="7">E6*F6</f>
        <v>5778850</v>
      </c>
      <c r="I6" s="39">
        <v>157.13</v>
      </c>
      <c r="J6" s="38">
        <f t="shared" ref="J6:J69" si="8">I6*E6</f>
        <v>2358521.2999999998</v>
      </c>
      <c r="K6" s="38">
        <f t="shared" ref="K6:K69" si="9">IF(J6&gt;H6,J6-H6,0)</f>
        <v>0</v>
      </c>
      <c r="L6" s="38">
        <f t="shared" ref="L6:L69" si="10">IF(H6&gt;J6,H6-J6,0)</f>
        <v>3420328.7</v>
      </c>
      <c r="M6" s="40">
        <v>78</v>
      </c>
      <c r="N6" s="99">
        <f t="shared" ref="N6:N69" si="11">M6*E6</f>
        <v>1170780</v>
      </c>
      <c r="O6" s="42">
        <v>98.37</v>
      </c>
      <c r="P6" s="43">
        <f t="shared" ref="P6:P69" si="12">O6*E6</f>
        <v>1476533.7</v>
      </c>
      <c r="Q6" s="43">
        <f t="shared" ref="Q6:Q69" si="13">IF(P6&gt;N6,P6-N6,0)</f>
        <v>305753.69999999995</v>
      </c>
      <c r="R6" s="43">
        <f t="shared" ref="R6:R69" si="14">IF(N6&gt;P6,N6-P6,0)</f>
        <v>0</v>
      </c>
      <c r="S6" s="44">
        <f t="shared" ref="S6:S69" si="15">F6+M6</f>
        <v>463</v>
      </c>
      <c r="T6" s="98">
        <f t="shared" ref="T6:T69" si="16">S6*E6</f>
        <v>6949630</v>
      </c>
      <c r="U6" s="45">
        <f t="shared" si="0"/>
        <v>255.5</v>
      </c>
      <c r="V6" s="46">
        <f t="shared" si="1"/>
        <v>3835055</v>
      </c>
      <c r="W6" s="46">
        <f t="shared" si="2"/>
        <v>0</v>
      </c>
      <c r="X6" s="47">
        <f t="shared" si="3"/>
        <v>3114575</v>
      </c>
      <c r="Y6" s="97">
        <v>263.16500000000002</v>
      </c>
      <c r="Z6" s="96">
        <f t="shared" si="4"/>
        <v>3950106.6500000004</v>
      </c>
      <c r="AA6" s="96">
        <f t="shared" si="5"/>
        <v>0</v>
      </c>
      <c r="AB6" s="70">
        <f t="shared" si="6"/>
        <v>2999523.3499999996</v>
      </c>
      <c r="AC6" s="157"/>
      <c r="AD6" s="162">
        <v>5253.5</v>
      </c>
      <c r="AE6" s="166">
        <f t="shared" ref="AE6:AE69" si="17">F6*AD6</f>
        <v>2022597.5</v>
      </c>
      <c r="AF6" s="166">
        <f t="shared" ref="AF6:AF69" si="18">Y6*AD6</f>
        <v>1382537.3275000001</v>
      </c>
      <c r="AT6" s="136"/>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c r="KV6" s="18"/>
      <c r="KW6" s="18"/>
      <c r="KX6" s="18"/>
      <c r="KY6" s="18"/>
      <c r="KZ6" s="18"/>
      <c r="LA6" s="18"/>
      <c r="LB6" s="18"/>
      <c r="LC6" s="18"/>
      <c r="LD6" s="18"/>
      <c r="LE6" s="18"/>
      <c r="LF6" s="18"/>
      <c r="LG6" s="18"/>
      <c r="LH6" s="18"/>
      <c r="LI6" s="18"/>
      <c r="LJ6" s="18"/>
      <c r="LK6" s="18"/>
      <c r="LL6" s="18"/>
      <c r="LM6" s="18"/>
      <c r="LN6" s="18"/>
      <c r="LO6" s="18"/>
      <c r="LP6" s="18"/>
      <c r="LQ6" s="18"/>
      <c r="LR6" s="18"/>
      <c r="LS6" s="18"/>
      <c r="LT6" s="18"/>
      <c r="LU6" s="18"/>
      <c r="LV6" s="18"/>
      <c r="LW6" s="18"/>
      <c r="LX6" s="18"/>
      <c r="LY6" s="18"/>
      <c r="LZ6" s="18"/>
      <c r="MA6" s="18"/>
      <c r="MB6" s="18"/>
      <c r="MC6" s="18"/>
      <c r="MD6" s="18"/>
      <c r="ME6" s="18"/>
      <c r="MF6" s="18"/>
      <c r="MG6" s="18"/>
      <c r="MH6" s="18"/>
      <c r="MI6" s="18"/>
      <c r="MJ6" s="18"/>
      <c r="MK6" s="18"/>
      <c r="ML6" s="18"/>
      <c r="MM6" s="18"/>
      <c r="MN6" s="18"/>
      <c r="MO6" s="18"/>
      <c r="MP6" s="18"/>
      <c r="MQ6" s="18"/>
      <c r="MR6" s="18"/>
      <c r="MS6" s="18"/>
      <c r="MT6" s="18"/>
      <c r="MU6" s="18"/>
      <c r="MV6" s="18"/>
      <c r="MW6" s="18"/>
      <c r="MX6" s="18"/>
      <c r="MY6" s="18"/>
      <c r="MZ6" s="18"/>
      <c r="NA6" s="18"/>
      <c r="NB6" s="18"/>
      <c r="NC6" s="18"/>
      <c r="ND6" s="18"/>
      <c r="NE6" s="18"/>
      <c r="NF6" s="18"/>
      <c r="NG6" s="18"/>
      <c r="NH6" s="18"/>
      <c r="NI6" s="18"/>
      <c r="NJ6" s="18"/>
      <c r="NK6" s="18"/>
      <c r="NL6" s="18"/>
      <c r="NM6" s="18"/>
      <c r="NN6" s="18"/>
      <c r="NO6" s="18"/>
      <c r="NP6" s="18"/>
      <c r="NQ6" s="18"/>
      <c r="NR6" s="18"/>
      <c r="NS6" s="18"/>
      <c r="NT6" s="18"/>
      <c r="NU6" s="18"/>
      <c r="NV6" s="18"/>
      <c r="NW6" s="18"/>
      <c r="NX6" s="18"/>
      <c r="NY6" s="18"/>
      <c r="NZ6" s="18"/>
      <c r="OA6" s="18"/>
      <c r="OB6" s="18"/>
      <c r="OC6" s="18"/>
      <c r="OD6" s="18"/>
      <c r="OE6" s="18"/>
      <c r="OF6" s="18"/>
      <c r="OG6" s="18"/>
      <c r="OH6" s="18"/>
      <c r="OI6" s="18"/>
      <c r="OJ6" s="18"/>
      <c r="OK6" s="18"/>
      <c r="OL6" s="18"/>
      <c r="OM6" s="18"/>
      <c r="ON6" s="18"/>
      <c r="OO6" s="18"/>
      <c r="OP6" s="18"/>
      <c r="OQ6" s="18"/>
      <c r="OR6" s="18"/>
      <c r="OS6" s="18"/>
      <c r="OT6" s="18"/>
      <c r="OU6" s="18"/>
      <c r="OV6" s="18"/>
      <c r="OW6" s="18"/>
      <c r="OX6" s="18"/>
      <c r="OY6" s="18"/>
      <c r="OZ6" s="18"/>
      <c r="PA6" s="18"/>
      <c r="PB6" s="18"/>
      <c r="PC6" s="18"/>
      <c r="PD6" s="18"/>
      <c r="PE6" s="18"/>
      <c r="PF6" s="18"/>
      <c r="PG6" s="18"/>
      <c r="PH6" s="18"/>
      <c r="PI6" s="18"/>
      <c r="PJ6" s="18"/>
      <c r="PK6" s="18"/>
      <c r="PL6" s="18"/>
      <c r="PM6" s="18"/>
      <c r="PN6" s="18"/>
      <c r="PO6" s="18"/>
      <c r="PP6" s="18"/>
      <c r="PQ6" s="18"/>
      <c r="PR6" s="18"/>
      <c r="PS6" s="18"/>
      <c r="PT6" s="18"/>
      <c r="PU6" s="18"/>
      <c r="PV6" s="18"/>
      <c r="PW6" s="18"/>
      <c r="PX6" s="18"/>
      <c r="PY6" s="18"/>
      <c r="PZ6" s="18"/>
      <c r="QA6" s="18"/>
      <c r="QB6" s="18"/>
      <c r="QC6" s="18"/>
      <c r="QD6" s="18"/>
      <c r="QE6" s="18"/>
      <c r="QF6" s="18"/>
      <c r="QG6" s="18"/>
      <c r="QH6" s="18"/>
      <c r="QI6" s="18"/>
      <c r="QJ6" s="18"/>
      <c r="QK6" s="18"/>
      <c r="QL6" s="18"/>
      <c r="QM6" s="18"/>
      <c r="QN6" s="18"/>
      <c r="QO6" s="18"/>
      <c r="QP6" s="18"/>
      <c r="QQ6" s="18"/>
      <c r="QR6" s="18"/>
      <c r="QS6" s="18"/>
      <c r="QT6" s="18"/>
      <c r="QU6" s="18"/>
      <c r="QV6" s="18"/>
      <c r="QW6" s="18"/>
      <c r="QX6" s="18"/>
      <c r="QY6" s="18"/>
      <c r="QZ6" s="18"/>
      <c r="RA6" s="18"/>
      <c r="RB6" s="18"/>
      <c r="RC6" s="18"/>
      <c r="RD6" s="18"/>
      <c r="RE6" s="18"/>
      <c r="RF6" s="18"/>
      <c r="RG6" s="18"/>
      <c r="RH6" s="18"/>
      <c r="RI6" s="18"/>
      <c r="RJ6" s="18"/>
      <c r="RK6" s="18"/>
      <c r="RL6" s="18"/>
      <c r="RM6" s="18"/>
      <c r="RN6" s="18"/>
      <c r="RO6" s="18"/>
      <c r="RP6" s="18"/>
      <c r="RQ6" s="18"/>
      <c r="RR6" s="18"/>
      <c r="RS6" s="18"/>
      <c r="RT6" s="18"/>
      <c r="RU6" s="18"/>
      <c r="RV6" s="18"/>
      <c r="RW6" s="18"/>
      <c r="RX6" s="18"/>
      <c r="RY6" s="18"/>
      <c r="RZ6" s="18"/>
      <c r="SA6" s="18"/>
      <c r="SB6" s="18"/>
      <c r="SC6" s="18"/>
      <c r="SD6" s="18"/>
      <c r="SE6" s="18"/>
      <c r="SF6" s="18"/>
      <c r="SG6" s="18"/>
      <c r="SH6" s="18"/>
      <c r="SI6" s="18"/>
      <c r="SJ6" s="18"/>
      <c r="SK6" s="18"/>
      <c r="SL6" s="18"/>
      <c r="SM6" s="18"/>
      <c r="SN6" s="18"/>
      <c r="SO6" s="18"/>
      <c r="SP6" s="18"/>
      <c r="SQ6" s="18"/>
      <c r="SR6" s="18"/>
      <c r="SS6" s="18"/>
      <c r="ST6" s="18"/>
      <c r="SU6" s="18"/>
      <c r="SV6" s="18"/>
      <c r="SW6" s="18"/>
      <c r="SX6" s="18"/>
      <c r="SY6" s="18"/>
      <c r="SZ6" s="18"/>
      <c r="TA6" s="18"/>
      <c r="TB6" s="18"/>
      <c r="TC6" s="18"/>
      <c r="TD6" s="18"/>
      <c r="TE6" s="18"/>
      <c r="TF6" s="18"/>
      <c r="TG6" s="18"/>
      <c r="TH6" s="18"/>
      <c r="TI6" s="18"/>
      <c r="TJ6" s="18"/>
      <c r="TK6" s="18"/>
      <c r="TL6" s="18"/>
      <c r="TM6" s="18"/>
      <c r="TN6" s="18"/>
      <c r="TO6" s="18"/>
      <c r="TP6" s="18"/>
      <c r="TQ6" s="18"/>
      <c r="TR6" s="18"/>
      <c r="TS6" s="18"/>
      <c r="TT6" s="18"/>
      <c r="TU6" s="18"/>
      <c r="TV6" s="18"/>
      <c r="TW6" s="18"/>
      <c r="TX6" s="18"/>
      <c r="TY6" s="18"/>
      <c r="TZ6" s="18"/>
      <c r="UA6" s="18"/>
      <c r="UB6" s="18"/>
      <c r="UC6" s="18"/>
      <c r="UD6" s="18"/>
      <c r="UE6" s="18"/>
      <c r="UF6" s="18"/>
      <c r="UG6" s="18"/>
      <c r="UH6" s="18"/>
      <c r="UI6" s="18"/>
      <c r="UJ6" s="18"/>
      <c r="UK6" s="18"/>
      <c r="UL6" s="18"/>
      <c r="UM6" s="18"/>
      <c r="UN6" s="18"/>
      <c r="UO6" s="18"/>
      <c r="UP6" s="18"/>
      <c r="UQ6" s="18"/>
      <c r="UR6" s="18"/>
      <c r="US6" s="18"/>
      <c r="UT6" s="18"/>
      <c r="UU6" s="18"/>
      <c r="UV6" s="18"/>
      <c r="UW6" s="18"/>
      <c r="UX6" s="18"/>
      <c r="UY6" s="18"/>
      <c r="UZ6" s="18"/>
      <c r="VA6" s="18"/>
      <c r="VB6" s="18"/>
      <c r="VC6" s="18"/>
      <c r="VD6" s="18"/>
      <c r="VE6" s="18"/>
      <c r="VF6" s="18"/>
      <c r="VG6" s="18"/>
      <c r="VH6" s="18"/>
      <c r="VI6" s="18"/>
      <c r="VJ6" s="18"/>
      <c r="VK6" s="18"/>
      <c r="VL6" s="18"/>
      <c r="VM6" s="18"/>
      <c r="VN6" s="18"/>
      <c r="VO6" s="18"/>
      <c r="VP6" s="18"/>
      <c r="VQ6" s="18"/>
      <c r="VR6" s="18"/>
      <c r="VS6" s="18"/>
      <c r="VT6" s="18"/>
      <c r="VU6" s="18"/>
      <c r="VV6" s="18"/>
      <c r="VW6" s="18"/>
      <c r="VX6" s="18"/>
      <c r="VY6" s="18"/>
      <c r="VZ6" s="18"/>
      <c r="WA6" s="18"/>
      <c r="WB6" s="18"/>
      <c r="WC6" s="18"/>
      <c r="WD6" s="18"/>
      <c r="WE6" s="18"/>
      <c r="WF6" s="18"/>
      <c r="WG6" s="18"/>
      <c r="WH6" s="18"/>
      <c r="WI6" s="18"/>
      <c r="WJ6" s="18"/>
      <c r="WK6" s="18"/>
      <c r="WL6" s="18"/>
      <c r="WM6" s="18"/>
      <c r="WN6" s="18"/>
      <c r="WO6" s="18"/>
      <c r="WP6" s="18"/>
      <c r="WQ6" s="18"/>
      <c r="WR6" s="18"/>
      <c r="WS6" s="18"/>
      <c r="WT6" s="18"/>
      <c r="WU6" s="18"/>
      <c r="WV6" s="18"/>
      <c r="WW6" s="18"/>
      <c r="WX6" s="18"/>
      <c r="WY6" s="18"/>
      <c r="WZ6" s="18"/>
      <c r="XA6" s="18"/>
      <c r="XB6" s="18"/>
      <c r="XC6" s="18"/>
      <c r="XD6" s="18"/>
      <c r="XE6" s="18"/>
      <c r="XF6" s="18"/>
      <c r="XG6" s="18"/>
      <c r="XH6" s="18"/>
      <c r="XI6" s="18"/>
      <c r="XJ6" s="18"/>
      <c r="XK6" s="18"/>
      <c r="XL6" s="18"/>
      <c r="XM6" s="18"/>
      <c r="XN6" s="18"/>
      <c r="XO6" s="18"/>
      <c r="XP6" s="18"/>
      <c r="XQ6" s="18"/>
      <c r="XR6" s="18"/>
      <c r="XS6" s="18"/>
      <c r="XT6" s="18"/>
      <c r="XU6" s="18"/>
      <c r="XV6" s="18"/>
      <c r="XW6" s="18"/>
      <c r="XX6" s="18"/>
      <c r="XY6" s="18"/>
      <c r="XZ6" s="18"/>
      <c r="YA6" s="18"/>
      <c r="YB6" s="18"/>
      <c r="YC6" s="18"/>
      <c r="YD6" s="18"/>
      <c r="YE6" s="18"/>
      <c r="YF6" s="18"/>
      <c r="YG6" s="18"/>
      <c r="YH6" s="18"/>
      <c r="YI6" s="18"/>
      <c r="YJ6" s="18"/>
      <c r="YK6" s="18"/>
      <c r="YL6" s="18"/>
      <c r="YM6" s="18"/>
      <c r="YN6" s="18"/>
      <c r="YO6" s="18"/>
      <c r="YP6" s="18"/>
      <c r="YQ6" s="18"/>
      <c r="YR6" s="18"/>
      <c r="YS6" s="18"/>
      <c r="YT6" s="18"/>
      <c r="YU6" s="18"/>
      <c r="YV6" s="18"/>
      <c r="YW6" s="18"/>
      <c r="YX6" s="18"/>
      <c r="YY6" s="18"/>
      <c r="YZ6" s="18"/>
      <c r="ZA6" s="18"/>
      <c r="ZB6" s="18"/>
      <c r="ZC6" s="18"/>
      <c r="ZD6" s="18"/>
      <c r="ZE6" s="18"/>
      <c r="ZF6" s="18"/>
      <c r="ZG6" s="18"/>
      <c r="ZH6" s="18"/>
      <c r="ZI6" s="18"/>
      <c r="ZJ6" s="18"/>
      <c r="ZK6" s="18"/>
      <c r="ZL6" s="18"/>
      <c r="ZM6" s="18"/>
      <c r="ZN6" s="18"/>
      <c r="ZO6" s="18"/>
      <c r="ZP6" s="18"/>
      <c r="ZQ6" s="18"/>
      <c r="ZR6" s="18"/>
      <c r="ZS6" s="18"/>
      <c r="ZT6" s="18"/>
      <c r="ZU6" s="18"/>
      <c r="ZV6" s="18"/>
      <c r="ZW6" s="18"/>
      <c r="ZX6" s="18"/>
      <c r="ZY6" s="18"/>
      <c r="ZZ6" s="18"/>
      <c r="AAA6" s="18"/>
      <c r="AAB6" s="18"/>
      <c r="AAC6" s="18"/>
      <c r="AAD6" s="18"/>
      <c r="AAE6" s="18"/>
      <c r="AAF6" s="18"/>
      <c r="AAG6" s="18"/>
      <c r="AAH6" s="18"/>
      <c r="AAI6" s="18"/>
      <c r="AAJ6" s="18"/>
      <c r="AAK6" s="18"/>
      <c r="AAL6" s="18"/>
      <c r="AAM6" s="18"/>
      <c r="AAN6" s="18"/>
      <c r="AAO6" s="18"/>
      <c r="AAP6" s="18"/>
      <c r="AAQ6" s="18"/>
      <c r="AAR6" s="18"/>
      <c r="AAS6" s="18"/>
      <c r="AAT6" s="18"/>
      <c r="AAU6" s="18"/>
      <c r="AAV6" s="18"/>
      <c r="AAW6" s="18"/>
      <c r="AAX6" s="18"/>
      <c r="AAY6" s="18"/>
      <c r="AAZ6" s="18"/>
      <c r="ABA6" s="18"/>
      <c r="ABB6" s="18"/>
      <c r="ABC6" s="18"/>
      <c r="ABD6" s="18"/>
      <c r="ABE6" s="18"/>
      <c r="ABF6" s="18"/>
      <c r="ABG6" s="18"/>
      <c r="ABH6" s="18"/>
      <c r="ABI6" s="18"/>
      <c r="ABJ6" s="18"/>
      <c r="ABK6" s="18"/>
      <c r="ABL6" s="18"/>
      <c r="ABM6" s="18"/>
      <c r="ABN6" s="18"/>
      <c r="ABO6" s="18"/>
      <c r="ABP6" s="18"/>
      <c r="ABQ6" s="18"/>
      <c r="ABR6" s="18"/>
      <c r="ABS6" s="18"/>
      <c r="ABT6" s="18"/>
      <c r="ABU6" s="18"/>
      <c r="ABV6" s="18"/>
      <c r="ABW6" s="18"/>
      <c r="ABX6" s="18"/>
      <c r="ABY6" s="18"/>
      <c r="ABZ6" s="18"/>
      <c r="ACA6" s="18"/>
      <c r="ACB6" s="18"/>
      <c r="ACC6" s="18"/>
      <c r="ACD6" s="18"/>
      <c r="ACE6" s="18"/>
      <c r="ACF6" s="18"/>
      <c r="ACG6" s="18"/>
      <c r="ACH6" s="18"/>
      <c r="ACI6" s="18"/>
      <c r="ACJ6" s="18"/>
      <c r="ACK6" s="18"/>
      <c r="ACL6" s="18"/>
      <c r="ACM6" s="18"/>
      <c r="ACN6" s="18"/>
      <c r="ACO6" s="18"/>
      <c r="ACP6" s="18"/>
      <c r="ACQ6" s="18"/>
      <c r="ACR6" s="18"/>
      <c r="ACS6" s="18"/>
      <c r="ACT6" s="18"/>
      <c r="ACU6" s="18"/>
      <c r="ACV6" s="18"/>
      <c r="ACW6" s="18"/>
      <c r="ACX6" s="18"/>
      <c r="ACY6" s="18"/>
      <c r="ACZ6" s="18"/>
      <c r="ADA6" s="18"/>
      <c r="ADB6" s="18"/>
      <c r="ADC6" s="18"/>
      <c r="ADD6" s="18"/>
      <c r="ADE6" s="18"/>
      <c r="ADF6" s="18"/>
      <c r="ADG6" s="18"/>
      <c r="ADH6" s="18"/>
      <c r="ADI6" s="18"/>
      <c r="ADJ6" s="18"/>
      <c r="ADK6" s="18"/>
      <c r="ADL6" s="18"/>
      <c r="ADM6" s="18"/>
      <c r="ADN6" s="18"/>
      <c r="ADO6" s="18"/>
      <c r="ADP6" s="18"/>
      <c r="ADQ6" s="18"/>
      <c r="ADR6" s="18"/>
      <c r="ADS6" s="18"/>
      <c r="ADT6" s="18"/>
      <c r="ADU6" s="18"/>
      <c r="ADV6" s="18"/>
      <c r="ADW6" s="18"/>
      <c r="ADX6" s="18"/>
      <c r="ADY6" s="18"/>
      <c r="ADZ6" s="18"/>
      <c r="AEA6" s="18"/>
      <c r="AEB6" s="18"/>
      <c r="AEC6" s="18"/>
      <c r="AED6" s="18"/>
      <c r="AEE6" s="18"/>
      <c r="AEF6" s="18"/>
      <c r="AEG6" s="18"/>
      <c r="AEH6" s="18"/>
      <c r="AEI6" s="18"/>
      <c r="AEJ6" s="18"/>
      <c r="AEK6" s="18"/>
      <c r="AEL6" s="18"/>
      <c r="AEM6" s="18"/>
      <c r="AEN6" s="18"/>
      <c r="AEO6" s="18"/>
      <c r="AEP6" s="18"/>
      <c r="AEQ6" s="18"/>
      <c r="AER6" s="18"/>
      <c r="AES6" s="18"/>
      <c r="AET6" s="18"/>
      <c r="AEU6" s="18"/>
      <c r="AEV6" s="18"/>
      <c r="AEW6" s="18"/>
      <c r="AEX6" s="18"/>
    </row>
    <row r="7" spans="1:830" s="33" customFormat="1" ht="19.95" customHeight="1">
      <c r="A7" s="34">
        <v>3</v>
      </c>
      <c r="B7" s="34" t="s">
        <v>18</v>
      </c>
      <c r="C7" s="6" t="s">
        <v>19</v>
      </c>
      <c r="D7" s="35" t="s">
        <v>20</v>
      </c>
      <c r="E7" s="36">
        <v>295000</v>
      </c>
      <c r="F7" s="37">
        <v>2</v>
      </c>
      <c r="G7" s="38">
        <v>250000</v>
      </c>
      <c r="H7" s="38">
        <f t="shared" si="7"/>
        <v>590000</v>
      </c>
      <c r="I7" s="39">
        <v>0</v>
      </c>
      <c r="J7" s="38">
        <f t="shared" si="8"/>
        <v>0</v>
      </c>
      <c r="K7" s="38">
        <f t="shared" si="9"/>
        <v>0</v>
      </c>
      <c r="L7" s="38">
        <f t="shared" si="10"/>
        <v>590000</v>
      </c>
      <c r="M7" s="40">
        <v>1</v>
      </c>
      <c r="N7" s="99">
        <f t="shared" si="11"/>
        <v>295000</v>
      </c>
      <c r="O7" s="42">
        <v>0</v>
      </c>
      <c r="P7" s="43">
        <f t="shared" si="12"/>
        <v>0</v>
      </c>
      <c r="Q7" s="43">
        <f t="shared" si="13"/>
        <v>0</v>
      </c>
      <c r="R7" s="43">
        <f t="shared" si="14"/>
        <v>295000</v>
      </c>
      <c r="S7" s="44">
        <f t="shared" si="15"/>
        <v>3</v>
      </c>
      <c r="T7" s="98">
        <f t="shared" si="16"/>
        <v>885000</v>
      </c>
      <c r="U7" s="45">
        <f t="shared" si="0"/>
        <v>0</v>
      </c>
      <c r="V7" s="46">
        <f t="shared" si="1"/>
        <v>0</v>
      </c>
      <c r="W7" s="46">
        <f t="shared" si="2"/>
        <v>0</v>
      </c>
      <c r="X7" s="47">
        <f t="shared" si="3"/>
        <v>885000</v>
      </c>
      <c r="Y7" s="97">
        <v>0</v>
      </c>
      <c r="Z7" s="96">
        <f t="shared" si="4"/>
        <v>0</v>
      </c>
      <c r="AA7" s="96">
        <f t="shared" si="5"/>
        <v>0</v>
      </c>
      <c r="AB7" s="70">
        <f t="shared" si="6"/>
        <v>885000</v>
      </c>
      <c r="AC7" s="157"/>
      <c r="AD7" s="162">
        <v>103250</v>
      </c>
      <c r="AE7" s="166">
        <f t="shared" si="17"/>
        <v>206500</v>
      </c>
      <c r="AF7" s="166">
        <f t="shared" si="18"/>
        <v>0</v>
      </c>
      <c r="AT7" s="136"/>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c r="KG7" s="18"/>
      <c r="KH7" s="18"/>
      <c r="KI7" s="18"/>
      <c r="KJ7" s="18"/>
      <c r="KK7" s="18"/>
      <c r="KL7" s="18"/>
      <c r="KM7" s="18"/>
      <c r="KN7" s="18"/>
      <c r="KO7" s="18"/>
      <c r="KP7" s="18"/>
      <c r="KQ7" s="18"/>
      <c r="KR7" s="18"/>
      <c r="KS7" s="18"/>
      <c r="KT7" s="18"/>
      <c r="KU7" s="18"/>
      <c r="KV7" s="18"/>
      <c r="KW7" s="18"/>
      <c r="KX7" s="18"/>
      <c r="KY7" s="18"/>
      <c r="KZ7" s="18"/>
      <c r="LA7" s="18"/>
      <c r="LB7" s="18"/>
      <c r="LC7" s="18"/>
      <c r="LD7" s="18"/>
      <c r="LE7" s="18"/>
      <c r="LF7" s="18"/>
      <c r="LG7" s="18"/>
      <c r="LH7" s="18"/>
      <c r="LI7" s="18"/>
      <c r="LJ7" s="18"/>
      <c r="LK7" s="18"/>
      <c r="LL7" s="18"/>
      <c r="LM7" s="18"/>
      <c r="LN7" s="18"/>
      <c r="LO7" s="18"/>
      <c r="LP7" s="18"/>
      <c r="LQ7" s="18"/>
      <c r="LR7" s="18"/>
      <c r="LS7" s="18"/>
      <c r="LT7" s="18"/>
      <c r="LU7" s="18"/>
      <c r="LV7" s="18"/>
      <c r="LW7" s="18"/>
      <c r="LX7" s="18"/>
      <c r="LY7" s="18"/>
      <c r="LZ7" s="18"/>
      <c r="MA7" s="18"/>
      <c r="MB7" s="18"/>
      <c r="MC7" s="18"/>
      <c r="MD7" s="18"/>
      <c r="ME7" s="18"/>
      <c r="MF7" s="18"/>
      <c r="MG7" s="18"/>
      <c r="MH7" s="18"/>
      <c r="MI7" s="18"/>
      <c r="MJ7" s="18"/>
      <c r="MK7" s="18"/>
      <c r="ML7" s="18"/>
      <c r="MM7" s="18"/>
      <c r="MN7" s="18"/>
      <c r="MO7" s="18"/>
      <c r="MP7" s="18"/>
      <c r="MQ7" s="18"/>
      <c r="MR7" s="18"/>
      <c r="MS7" s="18"/>
      <c r="MT7" s="18"/>
      <c r="MU7" s="18"/>
      <c r="MV7" s="18"/>
      <c r="MW7" s="18"/>
      <c r="MX7" s="18"/>
      <c r="MY7" s="18"/>
      <c r="MZ7" s="18"/>
      <c r="NA7" s="18"/>
      <c r="NB7" s="18"/>
      <c r="NC7" s="18"/>
      <c r="ND7" s="18"/>
      <c r="NE7" s="18"/>
      <c r="NF7" s="18"/>
      <c r="NG7" s="18"/>
      <c r="NH7" s="18"/>
      <c r="NI7" s="18"/>
      <c r="NJ7" s="18"/>
      <c r="NK7" s="18"/>
      <c r="NL7" s="18"/>
      <c r="NM7" s="18"/>
      <c r="NN7" s="18"/>
      <c r="NO7" s="18"/>
      <c r="NP7" s="18"/>
      <c r="NQ7" s="18"/>
      <c r="NR7" s="18"/>
      <c r="NS7" s="18"/>
      <c r="NT7" s="18"/>
      <c r="NU7" s="18"/>
      <c r="NV7" s="18"/>
      <c r="NW7" s="18"/>
      <c r="NX7" s="18"/>
      <c r="NY7" s="18"/>
      <c r="NZ7" s="18"/>
      <c r="OA7" s="18"/>
      <c r="OB7" s="18"/>
      <c r="OC7" s="18"/>
      <c r="OD7" s="18"/>
      <c r="OE7" s="18"/>
      <c r="OF7" s="18"/>
      <c r="OG7" s="18"/>
      <c r="OH7" s="18"/>
      <c r="OI7" s="18"/>
      <c r="OJ7" s="18"/>
      <c r="OK7" s="18"/>
      <c r="OL7" s="18"/>
      <c r="OM7" s="18"/>
      <c r="ON7" s="18"/>
      <c r="OO7" s="18"/>
      <c r="OP7" s="18"/>
      <c r="OQ7" s="18"/>
      <c r="OR7" s="18"/>
      <c r="OS7" s="18"/>
      <c r="OT7" s="18"/>
      <c r="OU7" s="18"/>
      <c r="OV7" s="18"/>
      <c r="OW7" s="18"/>
      <c r="OX7" s="18"/>
      <c r="OY7" s="18"/>
      <c r="OZ7" s="18"/>
      <c r="PA7" s="18"/>
      <c r="PB7" s="18"/>
      <c r="PC7" s="18"/>
      <c r="PD7" s="18"/>
      <c r="PE7" s="18"/>
      <c r="PF7" s="18"/>
      <c r="PG7" s="18"/>
      <c r="PH7" s="18"/>
      <c r="PI7" s="18"/>
      <c r="PJ7" s="18"/>
      <c r="PK7" s="18"/>
      <c r="PL7" s="18"/>
      <c r="PM7" s="18"/>
      <c r="PN7" s="18"/>
      <c r="PO7" s="18"/>
      <c r="PP7" s="18"/>
      <c r="PQ7" s="18"/>
      <c r="PR7" s="18"/>
      <c r="PS7" s="18"/>
      <c r="PT7" s="18"/>
      <c r="PU7" s="18"/>
      <c r="PV7" s="18"/>
      <c r="PW7" s="18"/>
      <c r="PX7" s="18"/>
      <c r="PY7" s="18"/>
      <c r="PZ7" s="18"/>
      <c r="QA7" s="18"/>
      <c r="QB7" s="18"/>
      <c r="QC7" s="18"/>
      <c r="QD7" s="18"/>
      <c r="QE7" s="18"/>
      <c r="QF7" s="18"/>
      <c r="QG7" s="18"/>
      <c r="QH7" s="18"/>
      <c r="QI7" s="18"/>
      <c r="QJ7" s="18"/>
      <c r="QK7" s="18"/>
      <c r="QL7" s="18"/>
      <c r="QM7" s="18"/>
      <c r="QN7" s="18"/>
      <c r="QO7" s="18"/>
      <c r="QP7" s="18"/>
      <c r="QQ7" s="18"/>
      <c r="QR7" s="18"/>
      <c r="QS7" s="18"/>
      <c r="QT7" s="18"/>
      <c r="QU7" s="18"/>
      <c r="QV7" s="18"/>
      <c r="QW7" s="18"/>
      <c r="QX7" s="18"/>
      <c r="QY7" s="18"/>
      <c r="QZ7" s="18"/>
      <c r="RA7" s="18"/>
      <c r="RB7" s="18"/>
      <c r="RC7" s="18"/>
      <c r="RD7" s="18"/>
      <c r="RE7" s="18"/>
      <c r="RF7" s="18"/>
      <c r="RG7" s="18"/>
      <c r="RH7" s="18"/>
      <c r="RI7" s="18"/>
      <c r="RJ7" s="18"/>
      <c r="RK7" s="18"/>
      <c r="RL7" s="18"/>
      <c r="RM7" s="18"/>
      <c r="RN7" s="18"/>
      <c r="RO7" s="18"/>
      <c r="RP7" s="18"/>
      <c r="RQ7" s="18"/>
      <c r="RR7" s="18"/>
      <c r="RS7" s="18"/>
      <c r="RT7" s="18"/>
      <c r="RU7" s="18"/>
      <c r="RV7" s="18"/>
      <c r="RW7" s="18"/>
      <c r="RX7" s="18"/>
      <c r="RY7" s="18"/>
      <c r="RZ7" s="18"/>
      <c r="SA7" s="18"/>
      <c r="SB7" s="18"/>
      <c r="SC7" s="18"/>
      <c r="SD7" s="18"/>
      <c r="SE7" s="18"/>
      <c r="SF7" s="18"/>
      <c r="SG7" s="18"/>
      <c r="SH7" s="18"/>
      <c r="SI7" s="18"/>
      <c r="SJ7" s="18"/>
      <c r="SK7" s="18"/>
      <c r="SL7" s="18"/>
      <c r="SM7" s="18"/>
      <c r="SN7" s="18"/>
      <c r="SO7" s="18"/>
      <c r="SP7" s="18"/>
      <c r="SQ7" s="18"/>
      <c r="SR7" s="18"/>
      <c r="SS7" s="18"/>
      <c r="ST7" s="18"/>
      <c r="SU7" s="18"/>
      <c r="SV7" s="18"/>
      <c r="SW7" s="18"/>
      <c r="SX7" s="18"/>
      <c r="SY7" s="18"/>
      <c r="SZ7" s="18"/>
      <c r="TA7" s="18"/>
      <c r="TB7" s="18"/>
      <c r="TC7" s="18"/>
      <c r="TD7" s="18"/>
      <c r="TE7" s="18"/>
      <c r="TF7" s="18"/>
      <c r="TG7" s="18"/>
      <c r="TH7" s="18"/>
      <c r="TI7" s="18"/>
      <c r="TJ7" s="18"/>
      <c r="TK7" s="18"/>
      <c r="TL7" s="18"/>
      <c r="TM7" s="18"/>
      <c r="TN7" s="18"/>
      <c r="TO7" s="18"/>
      <c r="TP7" s="18"/>
      <c r="TQ7" s="18"/>
      <c r="TR7" s="18"/>
      <c r="TS7" s="18"/>
      <c r="TT7" s="18"/>
      <c r="TU7" s="18"/>
      <c r="TV7" s="18"/>
      <c r="TW7" s="18"/>
      <c r="TX7" s="18"/>
      <c r="TY7" s="18"/>
      <c r="TZ7" s="18"/>
      <c r="UA7" s="18"/>
      <c r="UB7" s="18"/>
      <c r="UC7" s="18"/>
      <c r="UD7" s="18"/>
      <c r="UE7" s="18"/>
      <c r="UF7" s="18"/>
      <c r="UG7" s="18"/>
      <c r="UH7" s="18"/>
      <c r="UI7" s="18"/>
      <c r="UJ7" s="18"/>
      <c r="UK7" s="18"/>
      <c r="UL7" s="18"/>
      <c r="UM7" s="18"/>
      <c r="UN7" s="18"/>
      <c r="UO7" s="18"/>
      <c r="UP7" s="18"/>
      <c r="UQ7" s="18"/>
      <c r="UR7" s="18"/>
      <c r="US7" s="18"/>
      <c r="UT7" s="18"/>
      <c r="UU7" s="18"/>
      <c r="UV7" s="18"/>
      <c r="UW7" s="18"/>
      <c r="UX7" s="18"/>
      <c r="UY7" s="18"/>
      <c r="UZ7" s="18"/>
      <c r="VA7" s="18"/>
      <c r="VB7" s="18"/>
      <c r="VC7" s="18"/>
      <c r="VD7" s="18"/>
      <c r="VE7" s="18"/>
      <c r="VF7" s="18"/>
      <c r="VG7" s="18"/>
      <c r="VH7" s="18"/>
      <c r="VI7" s="18"/>
      <c r="VJ7" s="18"/>
      <c r="VK7" s="18"/>
      <c r="VL7" s="18"/>
      <c r="VM7" s="18"/>
      <c r="VN7" s="18"/>
      <c r="VO7" s="18"/>
      <c r="VP7" s="18"/>
      <c r="VQ7" s="18"/>
      <c r="VR7" s="18"/>
      <c r="VS7" s="18"/>
      <c r="VT7" s="18"/>
      <c r="VU7" s="18"/>
      <c r="VV7" s="18"/>
      <c r="VW7" s="18"/>
      <c r="VX7" s="18"/>
      <c r="VY7" s="18"/>
      <c r="VZ7" s="18"/>
      <c r="WA7" s="18"/>
      <c r="WB7" s="18"/>
      <c r="WC7" s="18"/>
      <c r="WD7" s="18"/>
      <c r="WE7" s="18"/>
      <c r="WF7" s="18"/>
      <c r="WG7" s="18"/>
      <c r="WH7" s="18"/>
      <c r="WI7" s="18"/>
      <c r="WJ7" s="18"/>
      <c r="WK7" s="18"/>
      <c r="WL7" s="18"/>
      <c r="WM7" s="18"/>
      <c r="WN7" s="18"/>
      <c r="WO7" s="18"/>
      <c r="WP7" s="18"/>
      <c r="WQ7" s="18"/>
      <c r="WR7" s="18"/>
      <c r="WS7" s="18"/>
      <c r="WT7" s="18"/>
      <c r="WU7" s="18"/>
      <c r="WV7" s="18"/>
      <c r="WW7" s="18"/>
      <c r="WX7" s="18"/>
      <c r="WY7" s="18"/>
      <c r="WZ7" s="18"/>
      <c r="XA7" s="18"/>
      <c r="XB7" s="18"/>
      <c r="XC7" s="18"/>
      <c r="XD7" s="18"/>
      <c r="XE7" s="18"/>
      <c r="XF7" s="18"/>
      <c r="XG7" s="18"/>
      <c r="XH7" s="18"/>
      <c r="XI7" s="18"/>
      <c r="XJ7" s="18"/>
      <c r="XK7" s="18"/>
      <c r="XL7" s="18"/>
      <c r="XM7" s="18"/>
      <c r="XN7" s="18"/>
      <c r="XO7" s="18"/>
      <c r="XP7" s="18"/>
      <c r="XQ7" s="18"/>
      <c r="XR7" s="18"/>
      <c r="XS7" s="18"/>
      <c r="XT7" s="18"/>
      <c r="XU7" s="18"/>
      <c r="XV7" s="18"/>
      <c r="XW7" s="18"/>
      <c r="XX7" s="18"/>
      <c r="XY7" s="18"/>
      <c r="XZ7" s="18"/>
      <c r="YA7" s="18"/>
      <c r="YB7" s="18"/>
      <c r="YC7" s="18"/>
      <c r="YD7" s="18"/>
      <c r="YE7" s="18"/>
      <c r="YF7" s="18"/>
      <c r="YG7" s="18"/>
      <c r="YH7" s="18"/>
      <c r="YI7" s="18"/>
      <c r="YJ7" s="18"/>
      <c r="YK7" s="18"/>
      <c r="YL7" s="18"/>
      <c r="YM7" s="18"/>
      <c r="YN7" s="18"/>
      <c r="YO7" s="18"/>
      <c r="YP7" s="18"/>
      <c r="YQ7" s="18"/>
      <c r="YR7" s="18"/>
      <c r="YS7" s="18"/>
      <c r="YT7" s="18"/>
      <c r="YU7" s="18"/>
      <c r="YV7" s="18"/>
      <c r="YW7" s="18"/>
      <c r="YX7" s="18"/>
      <c r="YY7" s="18"/>
      <c r="YZ7" s="18"/>
      <c r="ZA7" s="18"/>
      <c r="ZB7" s="18"/>
      <c r="ZC7" s="18"/>
      <c r="ZD7" s="18"/>
      <c r="ZE7" s="18"/>
      <c r="ZF7" s="18"/>
      <c r="ZG7" s="18"/>
      <c r="ZH7" s="18"/>
      <c r="ZI7" s="18"/>
      <c r="ZJ7" s="18"/>
      <c r="ZK7" s="18"/>
      <c r="ZL7" s="18"/>
      <c r="ZM7" s="18"/>
      <c r="ZN7" s="18"/>
      <c r="ZO7" s="18"/>
      <c r="ZP7" s="18"/>
      <c r="ZQ7" s="18"/>
      <c r="ZR7" s="18"/>
      <c r="ZS7" s="18"/>
      <c r="ZT7" s="18"/>
      <c r="ZU7" s="18"/>
      <c r="ZV7" s="18"/>
      <c r="ZW7" s="18"/>
      <c r="ZX7" s="18"/>
      <c r="ZY7" s="18"/>
      <c r="ZZ7" s="18"/>
      <c r="AAA7" s="18"/>
      <c r="AAB7" s="18"/>
      <c r="AAC7" s="18"/>
      <c r="AAD7" s="18"/>
      <c r="AAE7" s="18"/>
      <c r="AAF7" s="18"/>
      <c r="AAG7" s="18"/>
      <c r="AAH7" s="18"/>
      <c r="AAI7" s="18"/>
      <c r="AAJ7" s="18"/>
      <c r="AAK7" s="18"/>
      <c r="AAL7" s="18"/>
      <c r="AAM7" s="18"/>
      <c r="AAN7" s="18"/>
      <c r="AAO7" s="18"/>
      <c r="AAP7" s="18"/>
      <c r="AAQ7" s="18"/>
      <c r="AAR7" s="18"/>
      <c r="AAS7" s="18"/>
      <c r="AAT7" s="18"/>
      <c r="AAU7" s="18"/>
      <c r="AAV7" s="18"/>
      <c r="AAW7" s="18"/>
      <c r="AAX7" s="18"/>
      <c r="AAY7" s="18"/>
      <c r="AAZ7" s="18"/>
      <c r="ABA7" s="18"/>
      <c r="ABB7" s="18"/>
      <c r="ABC7" s="18"/>
      <c r="ABD7" s="18"/>
      <c r="ABE7" s="18"/>
      <c r="ABF7" s="18"/>
      <c r="ABG7" s="18"/>
      <c r="ABH7" s="18"/>
      <c r="ABI7" s="18"/>
      <c r="ABJ7" s="18"/>
      <c r="ABK7" s="18"/>
      <c r="ABL7" s="18"/>
      <c r="ABM7" s="18"/>
      <c r="ABN7" s="18"/>
      <c r="ABO7" s="18"/>
      <c r="ABP7" s="18"/>
      <c r="ABQ7" s="18"/>
      <c r="ABR7" s="18"/>
      <c r="ABS7" s="18"/>
      <c r="ABT7" s="18"/>
      <c r="ABU7" s="18"/>
      <c r="ABV7" s="18"/>
      <c r="ABW7" s="18"/>
      <c r="ABX7" s="18"/>
      <c r="ABY7" s="18"/>
      <c r="ABZ7" s="18"/>
      <c r="ACA7" s="18"/>
      <c r="ACB7" s="18"/>
      <c r="ACC7" s="18"/>
      <c r="ACD7" s="18"/>
      <c r="ACE7" s="18"/>
      <c r="ACF7" s="18"/>
      <c r="ACG7" s="18"/>
      <c r="ACH7" s="18"/>
      <c r="ACI7" s="18"/>
      <c r="ACJ7" s="18"/>
      <c r="ACK7" s="18"/>
      <c r="ACL7" s="18"/>
      <c r="ACM7" s="18"/>
      <c r="ACN7" s="18"/>
      <c r="ACO7" s="18"/>
      <c r="ACP7" s="18"/>
      <c r="ACQ7" s="18"/>
      <c r="ACR7" s="18"/>
      <c r="ACS7" s="18"/>
      <c r="ACT7" s="18"/>
      <c r="ACU7" s="18"/>
      <c r="ACV7" s="18"/>
      <c r="ACW7" s="18"/>
      <c r="ACX7" s="18"/>
      <c r="ACY7" s="18"/>
      <c r="ACZ7" s="18"/>
      <c r="ADA7" s="18"/>
      <c r="ADB7" s="18"/>
      <c r="ADC7" s="18"/>
      <c r="ADD7" s="18"/>
      <c r="ADE7" s="18"/>
      <c r="ADF7" s="18"/>
      <c r="ADG7" s="18"/>
      <c r="ADH7" s="18"/>
      <c r="ADI7" s="18"/>
      <c r="ADJ7" s="18"/>
      <c r="ADK7" s="18"/>
      <c r="ADL7" s="18"/>
      <c r="ADM7" s="18"/>
      <c r="ADN7" s="18"/>
      <c r="ADO7" s="18"/>
      <c r="ADP7" s="18"/>
      <c r="ADQ7" s="18"/>
      <c r="ADR7" s="18"/>
      <c r="ADS7" s="18"/>
      <c r="ADT7" s="18"/>
      <c r="ADU7" s="18"/>
      <c r="ADV7" s="18"/>
      <c r="ADW7" s="18"/>
      <c r="ADX7" s="18"/>
      <c r="ADY7" s="18"/>
      <c r="ADZ7" s="18"/>
      <c r="AEA7" s="18"/>
      <c r="AEB7" s="18"/>
      <c r="AEC7" s="18"/>
      <c r="AED7" s="18"/>
      <c r="AEE7" s="18"/>
      <c r="AEF7" s="18"/>
      <c r="AEG7" s="18"/>
      <c r="AEH7" s="18"/>
      <c r="AEI7" s="18"/>
      <c r="AEJ7" s="18"/>
      <c r="AEK7" s="18"/>
      <c r="AEL7" s="18"/>
      <c r="AEM7" s="18"/>
      <c r="AEN7" s="18"/>
      <c r="AEO7" s="18"/>
      <c r="AEP7" s="18"/>
      <c r="AEQ7" s="18"/>
      <c r="AER7" s="18"/>
      <c r="AES7" s="18"/>
      <c r="AET7" s="18"/>
      <c r="AEU7" s="18"/>
      <c r="AEV7" s="18"/>
      <c r="AEW7" s="18"/>
      <c r="AEX7" s="18"/>
    </row>
    <row r="8" spans="1:830" s="33" customFormat="1">
      <c r="A8" s="34">
        <v>4</v>
      </c>
      <c r="B8" s="34" t="s">
        <v>21</v>
      </c>
      <c r="C8" s="6" t="s">
        <v>22</v>
      </c>
      <c r="D8" s="35" t="s">
        <v>15</v>
      </c>
      <c r="E8" s="36">
        <v>4035</v>
      </c>
      <c r="F8" s="37">
        <v>160</v>
      </c>
      <c r="G8" s="38">
        <v>3419.4915254237289</v>
      </c>
      <c r="H8" s="38">
        <f t="shared" si="7"/>
        <v>645600</v>
      </c>
      <c r="I8" s="39">
        <v>139.94</v>
      </c>
      <c r="J8" s="38">
        <f t="shared" si="8"/>
        <v>564657.9</v>
      </c>
      <c r="K8" s="38">
        <f t="shared" si="9"/>
        <v>0</v>
      </c>
      <c r="L8" s="38">
        <f t="shared" si="10"/>
        <v>80942.099999999977</v>
      </c>
      <c r="M8" s="40">
        <v>80</v>
      </c>
      <c r="N8" s="99">
        <f t="shared" si="11"/>
        <v>322800</v>
      </c>
      <c r="O8" s="42">
        <v>73.569999999999993</v>
      </c>
      <c r="P8" s="43">
        <f t="shared" si="12"/>
        <v>296854.94999999995</v>
      </c>
      <c r="Q8" s="43">
        <f t="shared" si="13"/>
        <v>0</v>
      </c>
      <c r="R8" s="43">
        <f t="shared" si="14"/>
        <v>25945.050000000047</v>
      </c>
      <c r="S8" s="44">
        <f t="shared" si="15"/>
        <v>240</v>
      </c>
      <c r="T8" s="98">
        <f t="shared" si="16"/>
        <v>968400</v>
      </c>
      <c r="U8" s="45">
        <f t="shared" si="0"/>
        <v>213.51</v>
      </c>
      <c r="V8" s="46">
        <f t="shared" si="1"/>
        <v>861512.85</v>
      </c>
      <c r="W8" s="46">
        <f t="shared" si="2"/>
        <v>0</v>
      </c>
      <c r="X8" s="47">
        <f t="shared" si="3"/>
        <v>106887.15000000002</v>
      </c>
      <c r="Y8" s="97">
        <v>217.78020000000001</v>
      </c>
      <c r="Z8" s="96">
        <f t="shared" si="4"/>
        <v>878743.10700000008</v>
      </c>
      <c r="AA8" s="96">
        <f t="shared" si="5"/>
        <v>0</v>
      </c>
      <c r="AB8" s="70">
        <f t="shared" si="6"/>
        <v>89656.892999999924</v>
      </c>
      <c r="AC8" s="157"/>
      <c r="AD8" s="162">
        <v>1412.25</v>
      </c>
      <c r="AE8" s="166">
        <f t="shared" si="17"/>
        <v>225960</v>
      </c>
      <c r="AF8" s="166">
        <f t="shared" si="18"/>
        <v>307560.08744999999</v>
      </c>
      <c r="AT8" s="136"/>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c r="KV8" s="18"/>
      <c r="KW8" s="18"/>
      <c r="KX8" s="18"/>
      <c r="KY8" s="18"/>
      <c r="KZ8" s="18"/>
      <c r="LA8" s="18"/>
      <c r="LB8" s="18"/>
      <c r="LC8" s="18"/>
      <c r="LD8" s="18"/>
      <c r="LE8" s="18"/>
      <c r="LF8" s="18"/>
      <c r="LG8" s="18"/>
      <c r="LH8" s="18"/>
      <c r="LI8" s="18"/>
      <c r="LJ8" s="18"/>
      <c r="LK8" s="18"/>
      <c r="LL8" s="18"/>
      <c r="LM8" s="18"/>
      <c r="LN8" s="18"/>
      <c r="LO8" s="18"/>
      <c r="LP8" s="18"/>
      <c r="LQ8" s="18"/>
      <c r="LR8" s="18"/>
      <c r="LS8" s="18"/>
      <c r="LT8" s="18"/>
      <c r="LU8" s="18"/>
      <c r="LV8" s="18"/>
      <c r="LW8" s="18"/>
      <c r="LX8" s="18"/>
      <c r="LY8" s="18"/>
      <c r="LZ8" s="18"/>
      <c r="MA8" s="18"/>
      <c r="MB8" s="18"/>
      <c r="MC8" s="18"/>
      <c r="MD8" s="18"/>
      <c r="ME8" s="18"/>
      <c r="MF8" s="18"/>
      <c r="MG8" s="18"/>
      <c r="MH8" s="18"/>
      <c r="MI8" s="18"/>
      <c r="MJ8" s="18"/>
      <c r="MK8" s="18"/>
      <c r="ML8" s="18"/>
      <c r="MM8" s="18"/>
      <c r="MN8" s="18"/>
      <c r="MO8" s="18"/>
      <c r="MP8" s="18"/>
      <c r="MQ8" s="18"/>
      <c r="MR8" s="18"/>
      <c r="MS8" s="18"/>
      <c r="MT8" s="18"/>
      <c r="MU8" s="18"/>
      <c r="MV8" s="18"/>
      <c r="MW8" s="18"/>
      <c r="MX8" s="18"/>
      <c r="MY8" s="18"/>
      <c r="MZ8" s="18"/>
      <c r="NA8" s="18"/>
      <c r="NB8" s="18"/>
      <c r="NC8" s="18"/>
      <c r="ND8" s="18"/>
      <c r="NE8" s="18"/>
      <c r="NF8" s="18"/>
      <c r="NG8" s="18"/>
      <c r="NH8" s="18"/>
      <c r="NI8" s="18"/>
      <c r="NJ8" s="18"/>
      <c r="NK8" s="18"/>
      <c r="NL8" s="18"/>
      <c r="NM8" s="18"/>
      <c r="NN8" s="18"/>
      <c r="NO8" s="18"/>
      <c r="NP8" s="18"/>
      <c r="NQ8" s="18"/>
      <c r="NR8" s="18"/>
      <c r="NS8" s="18"/>
      <c r="NT8" s="18"/>
      <c r="NU8" s="18"/>
      <c r="NV8" s="18"/>
      <c r="NW8" s="18"/>
      <c r="NX8" s="18"/>
      <c r="NY8" s="18"/>
      <c r="NZ8" s="18"/>
      <c r="OA8" s="18"/>
      <c r="OB8" s="18"/>
      <c r="OC8" s="18"/>
      <c r="OD8" s="18"/>
      <c r="OE8" s="18"/>
      <c r="OF8" s="18"/>
      <c r="OG8" s="18"/>
      <c r="OH8" s="18"/>
      <c r="OI8" s="18"/>
      <c r="OJ8" s="18"/>
      <c r="OK8" s="18"/>
      <c r="OL8" s="18"/>
      <c r="OM8" s="18"/>
      <c r="ON8" s="18"/>
      <c r="OO8" s="18"/>
      <c r="OP8" s="18"/>
      <c r="OQ8" s="18"/>
      <c r="OR8" s="18"/>
      <c r="OS8" s="18"/>
      <c r="OT8" s="18"/>
      <c r="OU8" s="18"/>
      <c r="OV8" s="18"/>
      <c r="OW8" s="18"/>
      <c r="OX8" s="18"/>
      <c r="OY8" s="18"/>
      <c r="OZ8" s="18"/>
      <c r="PA8" s="18"/>
      <c r="PB8" s="18"/>
      <c r="PC8" s="18"/>
      <c r="PD8" s="18"/>
      <c r="PE8" s="18"/>
      <c r="PF8" s="18"/>
      <c r="PG8" s="18"/>
      <c r="PH8" s="18"/>
      <c r="PI8" s="18"/>
      <c r="PJ8" s="18"/>
      <c r="PK8" s="18"/>
      <c r="PL8" s="18"/>
      <c r="PM8" s="18"/>
      <c r="PN8" s="18"/>
      <c r="PO8" s="18"/>
      <c r="PP8" s="18"/>
      <c r="PQ8" s="18"/>
      <c r="PR8" s="18"/>
      <c r="PS8" s="18"/>
      <c r="PT8" s="18"/>
      <c r="PU8" s="18"/>
      <c r="PV8" s="18"/>
      <c r="PW8" s="18"/>
      <c r="PX8" s="18"/>
      <c r="PY8" s="18"/>
      <c r="PZ8" s="18"/>
      <c r="QA8" s="18"/>
      <c r="QB8" s="18"/>
      <c r="QC8" s="18"/>
      <c r="QD8" s="18"/>
      <c r="QE8" s="18"/>
      <c r="QF8" s="18"/>
      <c r="QG8" s="18"/>
      <c r="QH8" s="18"/>
      <c r="QI8" s="18"/>
      <c r="QJ8" s="18"/>
      <c r="QK8" s="18"/>
      <c r="QL8" s="18"/>
      <c r="QM8" s="18"/>
      <c r="QN8" s="18"/>
      <c r="QO8" s="18"/>
      <c r="QP8" s="18"/>
      <c r="QQ8" s="18"/>
      <c r="QR8" s="18"/>
      <c r="QS8" s="18"/>
      <c r="QT8" s="18"/>
      <c r="QU8" s="18"/>
      <c r="QV8" s="18"/>
      <c r="QW8" s="18"/>
      <c r="QX8" s="18"/>
      <c r="QY8" s="18"/>
      <c r="QZ8" s="18"/>
      <c r="RA8" s="18"/>
      <c r="RB8" s="18"/>
      <c r="RC8" s="18"/>
      <c r="RD8" s="18"/>
      <c r="RE8" s="18"/>
      <c r="RF8" s="18"/>
      <c r="RG8" s="18"/>
      <c r="RH8" s="18"/>
      <c r="RI8" s="18"/>
      <c r="RJ8" s="18"/>
      <c r="RK8" s="18"/>
      <c r="RL8" s="18"/>
      <c r="RM8" s="18"/>
      <c r="RN8" s="18"/>
      <c r="RO8" s="18"/>
      <c r="RP8" s="18"/>
      <c r="RQ8" s="18"/>
      <c r="RR8" s="18"/>
      <c r="RS8" s="18"/>
      <c r="RT8" s="18"/>
      <c r="RU8" s="18"/>
      <c r="RV8" s="18"/>
      <c r="RW8" s="18"/>
      <c r="RX8" s="18"/>
      <c r="RY8" s="18"/>
      <c r="RZ8" s="18"/>
      <c r="SA8" s="18"/>
      <c r="SB8" s="18"/>
      <c r="SC8" s="18"/>
      <c r="SD8" s="18"/>
      <c r="SE8" s="18"/>
      <c r="SF8" s="18"/>
      <c r="SG8" s="18"/>
      <c r="SH8" s="18"/>
      <c r="SI8" s="18"/>
      <c r="SJ8" s="18"/>
      <c r="SK8" s="18"/>
      <c r="SL8" s="18"/>
      <c r="SM8" s="18"/>
      <c r="SN8" s="18"/>
      <c r="SO8" s="18"/>
      <c r="SP8" s="18"/>
      <c r="SQ8" s="18"/>
      <c r="SR8" s="18"/>
      <c r="SS8" s="18"/>
      <c r="ST8" s="18"/>
      <c r="SU8" s="18"/>
      <c r="SV8" s="18"/>
      <c r="SW8" s="18"/>
      <c r="SX8" s="18"/>
      <c r="SY8" s="18"/>
      <c r="SZ8" s="18"/>
      <c r="TA8" s="18"/>
      <c r="TB8" s="18"/>
      <c r="TC8" s="18"/>
      <c r="TD8" s="18"/>
      <c r="TE8" s="18"/>
      <c r="TF8" s="18"/>
      <c r="TG8" s="18"/>
      <c r="TH8" s="18"/>
      <c r="TI8" s="18"/>
      <c r="TJ8" s="18"/>
      <c r="TK8" s="18"/>
      <c r="TL8" s="18"/>
      <c r="TM8" s="18"/>
      <c r="TN8" s="18"/>
      <c r="TO8" s="18"/>
      <c r="TP8" s="18"/>
      <c r="TQ8" s="18"/>
      <c r="TR8" s="18"/>
      <c r="TS8" s="18"/>
      <c r="TT8" s="18"/>
      <c r="TU8" s="18"/>
      <c r="TV8" s="18"/>
      <c r="TW8" s="18"/>
      <c r="TX8" s="18"/>
      <c r="TY8" s="18"/>
      <c r="TZ8" s="18"/>
      <c r="UA8" s="18"/>
      <c r="UB8" s="18"/>
      <c r="UC8" s="18"/>
      <c r="UD8" s="18"/>
      <c r="UE8" s="18"/>
      <c r="UF8" s="18"/>
      <c r="UG8" s="18"/>
      <c r="UH8" s="18"/>
      <c r="UI8" s="18"/>
      <c r="UJ8" s="18"/>
      <c r="UK8" s="18"/>
      <c r="UL8" s="18"/>
      <c r="UM8" s="18"/>
      <c r="UN8" s="18"/>
      <c r="UO8" s="18"/>
      <c r="UP8" s="18"/>
      <c r="UQ8" s="18"/>
      <c r="UR8" s="18"/>
      <c r="US8" s="18"/>
      <c r="UT8" s="18"/>
      <c r="UU8" s="18"/>
      <c r="UV8" s="18"/>
      <c r="UW8" s="18"/>
      <c r="UX8" s="18"/>
      <c r="UY8" s="18"/>
      <c r="UZ8" s="18"/>
      <c r="VA8" s="18"/>
      <c r="VB8" s="18"/>
      <c r="VC8" s="18"/>
      <c r="VD8" s="18"/>
      <c r="VE8" s="18"/>
      <c r="VF8" s="18"/>
      <c r="VG8" s="18"/>
      <c r="VH8" s="18"/>
      <c r="VI8" s="18"/>
      <c r="VJ8" s="18"/>
      <c r="VK8" s="18"/>
      <c r="VL8" s="18"/>
      <c r="VM8" s="18"/>
      <c r="VN8" s="18"/>
      <c r="VO8" s="18"/>
      <c r="VP8" s="18"/>
      <c r="VQ8" s="18"/>
      <c r="VR8" s="18"/>
      <c r="VS8" s="18"/>
      <c r="VT8" s="18"/>
      <c r="VU8" s="18"/>
      <c r="VV8" s="18"/>
      <c r="VW8" s="18"/>
      <c r="VX8" s="18"/>
      <c r="VY8" s="18"/>
      <c r="VZ8" s="18"/>
      <c r="WA8" s="18"/>
      <c r="WB8" s="18"/>
      <c r="WC8" s="18"/>
      <c r="WD8" s="18"/>
      <c r="WE8" s="18"/>
      <c r="WF8" s="18"/>
      <c r="WG8" s="18"/>
      <c r="WH8" s="18"/>
      <c r="WI8" s="18"/>
      <c r="WJ8" s="18"/>
      <c r="WK8" s="18"/>
      <c r="WL8" s="18"/>
      <c r="WM8" s="18"/>
      <c r="WN8" s="18"/>
      <c r="WO8" s="18"/>
      <c r="WP8" s="18"/>
      <c r="WQ8" s="18"/>
      <c r="WR8" s="18"/>
      <c r="WS8" s="18"/>
      <c r="WT8" s="18"/>
      <c r="WU8" s="18"/>
      <c r="WV8" s="18"/>
      <c r="WW8" s="18"/>
      <c r="WX8" s="18"/>
      <c r="WY8" s="18"/>
      <c r="WZ8" s="18"/>
      <c r="XA8" s="18"/>
      <c r="XB8" s="18"/>
      <c r="XC8" s="18"/>
      <c r="XD8" s="18"/>
      <c r="XE8" s="18"/>
      <c r="XF8" s="18"/>
      <c r="XG8" s="18"/>
      <c r="XH8" s="18"/>
      <c r="XI8" s="18"/>
      <c r="XJ8" s="18"/>
      <c r="XK8" s="18"/>
      <c r="XL8" s="18"/>
      <c r="XM8" s="18"/>
      <c r="XN8" s="18"/>
      <c r="XO8" s="18"/>
      <c r="XP8" s="18"/>
      <c r="XQ8" s="18"/>
      <c r="XR8" s="18"/>
      <c r="XS8" s="18"/>
      <c r="XT8" s="18"/>
      <c r="XU8" s="18"/>
      <c r="XV8" s="18"/>
      <c r="XW8" s="18"/>
      <c r="XX8" s="18"/>
      <c r="XY8" s="18"/>
      <c r="XZ8" s="18"/>
      <c r="YA8" s="18"/>
      <c r="YB8" s="18"/>
      <c r="YC8" s="18"/>
      <c r="YD8" s="18"/>
      <c r="YE8" s="18"/>
      <c r="YF8" s="18"/>
      <c r="YG8" s="18"/>
      <c r="YH8" s="18"/>
      <c r="YI8" s="18"/>
      <c r="YJ8" s="18"/>
      <c r="YK8" s="18"/>
      <c r="YL8" s="18"/>
      <c r="YM8" s="18"/>
      <c r="YN8" s="18"/>
      <c r="YO8" s="18"/>
      <c r="YP8" s="18"/>
      <c r="YQ8" s="18"/>
      <c r="YR8" s="18"/>
      <c r="YS8" s="18"/>
      <c r="YT8" s="18"/>
      <c r="YU8" s="18"/>
      <c r="YV8" s="18"/>
      <c r="YW8" s="18"/>
      <c r="YX8" s="18"/>
      <c r="YY8" s="18"/>
      <c r="YZ8" s="18"/>
      <c r="ZA8" s="18"/>
      <c r="ZB8" s="18"/>
      <c r="ZC8" s="18"/>
      <c r="ZD8" s="18"/>
      <c r="ZE8" s="18"/>
      <c r="ZF8" s="18"/>
      <c r="ZG8" s="18"/>
      <c r="ZH8" s="18"/>
      <c r="ZI8" s="18"/>
      <c r="ZJ8" s="18"/>
      <c r="ZK8" s="18"/>
      <c r="ZL8" s="18"/>
      <c r="ZM8" s="18"/>
      <c r="ZN8" s="18"/>
      <c r="ZO8" s="18"/>
      <c r="ZP8" s="18"/>
      <c r="ZQ8" s="18"/>
      <c r="ZR8" s="18"/>
      <c r="ZS8" s="18"/>
      <c r="ZT8" s="18"/>
      <c r="ZU8" s="18"/>
      <c r="ZV8" s="18"/>
      <c r="ZW8" s="18"/>
      <c r="ZX8" s="18"/>
      <c r="ZY8" s="18"/>
      <c r="ZZ8" s="18"/>
      <c r="AAA8" s="18"/>
      <c r="AAB8" s="18"/>
      <c r="AAC8" s="18"/>
      <c r="AAD8" s="18"/>
      <c r="AAE8" s="18"/>
      <c r="AAF8" s="18"/>
      <c r="AAG8" s="18"/>
      <c r="AAH8" s="18"/>
      <c r="AAI8" s="18"/>
      <c r="AAJ8" s="18"/>
      <c r="AAK8" s="18"/>
      <c r="AAL8" s="18"/>
      <c r="AAM8" s="18"/>
      <c r="AAN8" s="18"/>
      <c r="AAO8" s="18"/>
      <c r="AAP8" s="18"/>
      <c r="AAQ8" s="18"/>
      <c r="AAR8" s="18"/>
      <c r="AAS8" s="18"/>
      <c r="AAT8" s="18"/>
      <c r="AAU8" s="18"/>
      <c r="AAV8" s="18"/>
      <c r="AAW8" s="18"/>
      <c r="AAX8" s="18"/>
      <c r="AAY8" s="18"/>
      <c r="AAZ8" s="18"/>
      <c r="ABA8" s="18"/>
      <c r="ABB8" s="18"/>
      <c r="ABC8" s="18"/>
      <c r="ABD8" s="18"/>
      <c r="ABE8" s="18"/>
      <c r="ABF8" s="18"/>
      <c r="ABG8" s="18"/>
      <c r="ABH8" s="18"/>
      <c r="ABI8" s="18"/>
      <c r="ABJ8" s="18"/>
      <c r="ABK8" s="18"/>
      <c r="ABL8" s="18"/>
      <c r="ABM8" s="18"/>
      <c r="ABN8" s="18"/>
      <c r="ABO8" s="18"/>
      <c r="ABP8" s="18"/>
      <c r="ABQ8" s="18"/>
      <c r="ABR8" s="18"/>
      <c r="ABS8" s="18"/>
      <c r="ABT8" s="18"/>
      <c r="ABU8" s="18"/>
      <c r="ABV8" s="18"/>
      <c r="ABW8" s="18"/>
      <c r="ABX8" s="18"/>
      <c r="ABY8" s="18"/>
      <c r="ABZ8" s="18"/>
      <c r="ACA8" s="18"/>
      <c r="ACB8" s="18"/>
      <c r="ACC8" s="18"/>
      <c r="ACD8" s="18"/>
      <c r="ACE8" s="18"/>
      <c r="ACF8" s="18"/>
      <c r="ACG8" s="18"/>
      <c r="ACH8" s="18"/>
      <c r="ACI8" s="18"/>
      <c r="ACJ8" s="18"/>
      <c r="ACK8" s="18"/>
      <c r="ACL8" s="18"/>
      <c r="ACM8" s="18"/>
      <c r="ACN8" s="18"/>
      <c r="ACO8" s="18"/>
      <c r="ACP8" s="18"/>
      <c r="ACQ8" s="18"/>
      <c r="ACR8" s="18"/>
      <c r="ACS8" s="18"/>
      <c r="ACT8" s="18"/>
      <c r="ACU8" s="18"/>
      <c r="ACV8" s="18"/>
      <c r="ACW8" s="18"/>
      <c r="ACX8" s="18"/>
      <c r="ACY8" s="18"/>
      <c r="ACZ8" s="18"/>
      <c r="ADA8" s="18"/>
      <c r="ADB8" s="18"/>
      <c r="ADC8" s="18"/>
      <c r="ADD8" s="18"/>
      <c r="ADE8" s="18"/>
      <c r="ADF8" s="18"/>
      <c r="ADG8" s="18"/>
      <c r="ADH8" s="18"/>
      <c r="ADI8" s="18"/>
      <c r="ADJ8" s="18"/>
      <c r="ADK8" s="18"/>
      <c r="ADL8" s="18"/>
      <c r="ADM8" s="18"/>
      <c r="ADN8" s="18"/>
      <c r="ADO8" s="18"/>
      <c r="ADP8" s="18"/>
      <c r="ADQ8" s="18"/>
      <c r="ADR8" s="18"/>
      <c r="ADS8" s="18"/>
      <c r="ADT8" s="18"/>
      <c r="ADU8" s="18"/>
      <c r="ADV8" s="18"/>
      <c r="ADW8" s="18"/>
      <c r="ADX8" s="18"/>
      <c r="ADY8" s="18"/>
      <c r="ADZ8" s="18"/>
      <c r="AEA8" s="18"/>
      <c r="AEB8" s="18"/>
      <c r="AEC8" s="18"/>
      <c r="AED8" s="18"/>
      <c r="AEE8" s="18"/>
      <c r="AEF8" s="18"/>
      <c r="AEG8" s="18"/>
      <c r="AEH8" s="18"/>
      <c r="AEI8" s="18"/>
      <c r="AEJ8" s="18"/>
      <c r="AEK8" s="18"/>
      <c r="AEL8" s="18"/>
      <c r="AEM8" s="18"/>
      <c r="AEN8" s="18"/>
      <c r="AEO8" s="18"/>
      <c r="AEP8" s="18"/>
      <c r="AEQ8" s="18"/>
      <c r="AER8" s="18"/>
      <c r="AES8" s="18"/>
      <c r="AET8" s="18"/>
      <c r="AEU8" s="18"/>
      <c r="AEV8" s="18"/>
      <c r="AEW8" s="18"/>
      <c r="AEX8" s="18"/>
    </row>
    <row r="9" spans="1:830" s="33" customFormat="1">
      <c r="A9" s="34">
        <v>5</v>
      </c>
      <c r="B9" s="34" t="s">
        <v>23</v>
      </c>
      <c r="C9" s="6" t="s">
        <v>24</v>
      </c>
      <c r="D9" s="35" t="s">
        <v>15</v>
      </c>
      <c r="E9" s="36">
        <v>3750</v>
      </c>
      <c r="F9" s="37">
        <v>175</v>
      </c>
      <c r="G9" s="38">
        <v>3177.9661016949153</v>
      </c>
      <c r="H9" s="38">
        <f t="shared" si="7"/>
        <v>656250</v>
      </c>
      <c r="I9" s="39">
        <v>44.828000000000003</v>
      </c>
      <c r="J9" s="38">
        <f t="shared" si="8"/>
        <v>168105</v>
      </c>
      <c r="K9" s="38">
        <f t="shared" si="9"/>
        <v>0</v>
      </c>
      <c r="L9" s="38">
        <f t="shared" si="10"/>
        <v>488145</v>
      </c>
      <c r="M9" s="40">
        <v>50</v>
      </c>
      <c r="N9" s="99">
        <f t="shared" si="11"/>
        <v>187500</v>
      </c>
      <c r="O9" s="42">
        <v>39.67</v>
      </c>
      <c r="P9" s="43">
        <f t="shared" si="12"/>
        <v>148762.5</v>
      </c>
      <c r="Q9" s="43">
        <f t="shared" si="13"/>
        <v>0</v>
      </c>
      <c r="R9" s="43">
        <f t="shared" si="14"/>
        <v>38737.5</v>
      </c>
      <c r="S9" s="44">
        <f t="shared" si="15"/>
        <v>225</v>
      </c>
      <c r="T9" s="98">
        <f t="shared" si="16"/>
        <v>843750</v>
      </c>
      <c r="U9" s="45">
        <f t="shared" si="0"/>
        <v>84.498000000000005</v>
      </c>
      <c r="V9" s="46">
        <f t="shared" si="1"/>
        <v>316867.5</v>
      </c>
      <c r="W9" s="46">
        <f t="shared" si="2"/>
        <v>0</v>
      </c>
      <c r="X9" s="47">
        <f t="shared" si="3"/>
        <v>526882.5</v>
      </c>
      <c r="Y9" s="97">
        <v>87.032940000000011</v>
      </c>
      <c r="Z9" s="96">
        <f t="shared" si="4"/>
        <v>326373.52500000002</v>
      </c>
      <c r="AA9" s="96">
        <f t="shared" si="5"/>
        <v>0</v>
      </c>
      <c r="AB9" s="70">
        <f t="shared" si="6"/>
        <v>517376.47499999998</v>
      </c>
      <c r="AC9" s="157"/>
      <c r="AD9" s="162">
        <v>1312.5</v>
      </c>
      <c r="AE9" s="166">
        <f t="shared" si="17"/>
        <v>229687.5</v>
      </c>
      <c r="AF9" s="166">
        <f t="shared" si="18"/>
        <v>114230.73375000001</v>
      </c>
      <c r="AT9" s="136"/>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c r="KV9" s="18"/>
      <c r="KW9" s="18"/>
      <c r="KX9" s="18"/>
      <c r="KY9" s="18"/>
      <c r="KZ9" s="18"/>
      <c r="LA9" s="18"/>
      <c r="LB9" s="18"/>
      <c r="LC9" s="18"/>
      <c r="LD9" s="18"/>
      <c r="LE9" s="18"/>
      <c r="LF9" s="18"/>
      <c r="LG9" s="18"/>
      <c r="LH9" s="18"/>
      <c r="LI9" s="18"/>
      <c r="LJ9" s="18"/>
      <c r="LK9" s="18"/>
      <c r="LL9" s="18"/>
      <c r="LM9" s="18"/>
      <c r="LN9" s="18"/>
      <c r="LO9" s="18"/>
      <c r="LP9" s="18"/>
      <c r="LQ9" s="18"/>
      <c r="LR9" s="18"/>
      <c r="LS9" s="18"/>
      <c r="LT9" s="18"/>
      <c r="LU9" s="18"/>
      <c r="LV9" s="18"/>
      <c r="LW9" s="18"/>
      <c r="LX9" s="18"/>
      <c r="LY9" s="18"/>
      <c r="LZ9" s="18"/>
      <c r="MA9" s="18"/>
      <c r="MB9" s="18"/>
      <c r="MC9" s="18"/>
      <c r="MD9" s="18"/>
      <c r="ME9" s="18"/>
      <c r="MF9" s="18"/>
      <c r="MG9" s="18"/>
      <c r="MH9" s="18"/>
      <c r="MI9" s="18"/>
      <c r="MJ9" s="18"/>
      <c r="MK9" s="18"/>
      <c r="ML9" s="18"/>
      <c r="MM9" s="18"/>
      <c r="MN9" s="18"/>
      <c r="MO9" s="18"/>
      <c r="MP9" s="18"/>
      <c r="MQ9" s="18"/>
      <c r="MR9" s="18"/>
      <c r="MS9" s="18"/>
      <c r="MT9" s="18"/>
      <c r="MU9" s="18"/>
      <c r="MV9" s="18"/>
      <c r="MW9" s="18"/>
      <c r="MX9" s="18"/>
      <c r="MY9" s="18"/>
      <c r="MZ9" s="18"/>
      <c r="NA9" s="18"/>
      <c r="NB9" s="18"/>
      <c r="NC9" s="18"/>
      <c r="ND9" s="18"/>
      <c r="NE9" s="18"/>
      <c r="NF9" s="18"/>
      <c r="NG9" s="18"/>
      <c r="NH9" s="18"/>
      <c r="NI9" s="18"/>
      <c r="NJ9" s="18"/>
      <c r="NK9" s="18"/>
      <c r="NL9" s="18"/>
      <c r="NM9" s="18"/>
      <c r="NN9" s="18"/>
      <c r="NO9" s="18"/>
      <c r="NP9" s="18"/>
      <c r="NQ9" s="18"/>
      <c r="NR9" s="18"/>
      <c r="NS9" s="18"/>
      <c r="NT9" s="18"/>
      <c r="NU9" s="18"/>
      <c r="NV9" s="18"/>
      <c r="NW9" s="18"/>
      <c r="NX9" s="18"/>
      <c r="NY9" s="18"/>
      <c r="NZ9" s="18"/>
      <c r="OA9" s="18"/>
      <c r="OB9" s="18"/>
      <c r="OC9" s="18"/>
      <c r="OD9" s="18"/>
      <c r="OE9" s="18"/>
      <c r="OF9" s="18"/>
      <c r="OG9" s="18"/>
      <c r="OH9" s="18"/>
      <c r="OI9" s="18"/>
      <c r="OJ9" s="18"/>
      <c r="OK9" s="18"/>
      <c r="OL9" s="18"/>
      <c r="OM9" s="18"/>
      <c r="ON9" s="18"/>
      <c r="OO9" s="18"/>
      <c r="OP9" s="18"/>
      <c r="OQ9" s="18"/>
      <c r="OR9" s="18"/>
      <c r="OS9" s="18"/>
      <c r="OT9" s="18"/>
      <c r="OU9" s="18"/>
      <c r="OV9" s="18"/>
      <c r="OW9" s="18"/>
      <c r="OX9" s="18"/>
      <c r="OY9" s="18"/>
      <c r="OZ9" s="18"/>
      <c r="PA9" s="18"/>
      <c r="PB9" s="18"/>
      <c r="PC9" s="18"/>
      <c r="PD9" s="18"/>
      <c r="PE9" s="18"/>
      <c r="PF9" s="18"/>
      <c r="PG9" s="18"/>
      <c r="PH9" s="18"/>
      <c r="PI9" s="18"/>
      <c r="PJ9" s="18"/>
      <c r="PK9" s="18"/>
      <c r="PL9" s="18"/>
      <c r="PM9" s="18"/>
      <c r="PN9" s="18"/>
      <c r="PO9" s="18"/>
      <c r="PP9" s="18"/>
      <c r="PQ9" s="18"/>
      <c r="PR9" s="18"/>
      <c r="PS9" s="18"/>
      <c r="PT9" s="18"/>
      <c r="PU9" s="18"/>
      <c r="PV9" s="18"/>
      <c r="PW9" s="18"/>
      <c r="PX9" s="18"/>
      <c r="PY9" s="18"/>
      <c r="PZ9" s="18"/>
      <c r="QA9" s="18"/>
      <c r="QB9" s="18"/>
      <c r="QC9" s="18"/>
      <c r="QD9" s="18"/>
      <c r="QE9" s="18"/>
      <c r="QF9" s="18"/>
      <c r="QG9" s="18"/>
      <c r="QH9" s="18"/>
      <c r="QI9" s="18"/>
      <c r="QJ9" s="18"/>
      <c r="QK9" s="18"/>
      <c r="QL9" s="18"/>
      <c r="QM9" s="18"/>
      <c r="QN9" s="18"/>
      <c r="QO9" s="18"/>
      <c r="QP9" s="18"/>
      <c r="QQ9" s="18"/>
      <c r="QR9" s="18"/>
      <c r="QS9" s="18"/>
      <c r="QT9" s="18"/>
      <c r="QU9" s="18"/>
      <c r="QV9" s="18"/>
      <c r="QW9" s="18"/>
      <c r="QX9" s="18"/>
      <c r="QY9" s="18"/>
      <c r="QZ9" s="18"/>
      <c r="RA9" s="18"/>
      <c r="RB9" s="18"/>
      <c r="RC9" s="18"/>
      <c r="RD9" s="18"/>
      <c r="RE9" s="18"/>
      <c r="RF9" s="18"/>
      <c r="RG9" s="18"/>
      <c r="RH9" s="18"/>
      <c r="RI9" s="18"/>
      <c r="RJ9" s="18"/>
      <c r="RK9" s="18"/>
      <c r="RL9" s="18"/>
      <c r="RM9" s="18"/>
      <c r="RN9" s="18"/>
      <c r="RO9" s="18"/>
      <c r="RP9" s="18"/>
      <c r="RQ9" s="18"/>
      <c r="RR9" s="18"/>
      <c r="RS9" s="18"/>
      <c r="RT9" s="18"/>
      <c r="RU9" s="18"/>
      <c r="RV9" s="18"/>
      <c r="RW9" s="18"/>
      <c r="RX9" s="18"/>
      <c r="RY9" s="18"/>
      <c r="RZ9" s="18"/>
      <c r="SA9" s="18"/>
      <c r="SB9" s="18"/>
      <c r="SC9" s="18"/>
      <c r="SD9" s="18"/>
      <c r="SE9" s="18"/>
      <c r="SF9" s="18"/>
      <c r="SG9" s="18"/>
      <c r="SH9" s="18"/>
      <c r="SI9" s="18"/>
      <c r="SJ9" s="18"/>
      <c r="SK9" s="18"/>
      <c r="SL9" s="18"/>
      <c r="SM9" s="18"/>
      <c r="SN9" s="18"/>
      <c r="SO9" s="18"/>
      <c r="SP9" s="18"/>
      <c r="SQ9" s="18"/>
      <c r="SR9" s="18"/>
      <c r="SS9" s="18"/>
      <c r="ST9" s="18"/>
      <c r="SU9" s="18"/>
      <c r="SV9" s="18"/>
      <c r="SW9" s="18"/>
      <c r="SX9" s="18"/>
      <c r="SY9" s="18"/>
      <c r="SZ9" s="18"/>
      <c r="TA9" s="18"/>
      <c r="TB9" s="18"/>
      <c r="TC9" s="18"/>
      <c r="TD9" s="18"/>
      <c r="TE9" s="18"/>
      <c r="TF9" s="18"/>
      <c r="TG9" s="18"/>
      <c r="TH9" s="18"/>
      <c r="TI9" s="18"/>
      <c r="TJ9" s="18"/>
      <c r="TK9" s="18"/>
      <c r="TL9" s="18"/>
      <c r="TM9" s="18"/>
      <c r="TN9" s="18"/>
      <c r="TO9" s="18"/>
      <c r="TP9" s="18"/>
      <c r="TQ9" s="18"/>
      <c r="TR9" s="18"/>
      <c r="TS9" s="18"/>
      <c r="TT9" s="18"/>
      <c r="TU9" s="18"/>
      <c r="TV9" s="18"/>
      <c r="TW9" s="18"/>
      <c r="TX9" s="18"/>
      <c r="TY9" s="18"/>
      <c r="TZ9" s="18"/>
      <c r="UA9" s="18"/>
      <c r="UB9" s="18"/>
      <c r="UC9" s="18"/>
      <c r="UD9" s="18"/>
      <c r="UE9" s="18"/>
      <c r="UF9" s="18"/>
      <c r="UG9" s="18"/>
      <c r="UH9" s="18"/>
      <c r="UI9" s="18"/>
      <c r="UJ9" s="18"/>
      <c r="UK9" s="18"/>
      <c r="UL9" s="18"/>
      <c r="UM9" s="18"/>
      <c r="UN9" s="18"/>
      <c r="UO9" s="18"/>
      <c r="UP9" s="18"/>
      <c r="UQ9" s="18"/>
      <c r="UR9" s="18"/>
      <c r="US9" s="18"/>
      <c r="UT9" s="18"/>
      <c r="UU9" s="18"/>
      <c r="UV9" s="18"/>
      <c r="UW9" s="18"/>
      <c r="UX9" s="18"/>
      <c r="UY9" s="18"/>
      <c r="UZ9" s="18"/>
      <c r="VA9" s="18"/>
      <c r="VB9" s="18"/>
      <c r="VC9" s="18"/>
      <c r="VD9" s="18"/>
      <c r="VE9" s="18"/>
      <c r="VF9" s="18"/>
      <c r="VG9" s="18"/>
      <c r="VH9" s="18"/>
      <c r="VI9" s="18"/>
      <c r="VJ9" s="18"/>
      <c r="VK9" s="18"/>
      <c r="VL9" s="18"/>
      <c r="VM9" s="18"/>
      <c r="VN9" s="18"/>
      <c r="VO9" s="18"/>
      <c r="VP9" s="18"/>
      <c r="VQ9" s="18"/>
      <c r="VR9" s="18"/>
      <c r="VS9" s="18"/>
      <c r="VT9" s="18"/>
      <c r="VU9" s="18"/>
      <c r="VV9" s="18"/>
      <c r="VW9" s="18"/>
      <c r="VX9" s="18"/>
      <c r="VY9" s="18"/>
      <c r="VZ9" s="18"/>
      <c r="WA9" s="18"/>
      <c r="WB9" s="18"/>
      <c r="WC9" s="18"/>
      <c r="WD9" s="18"/>
      <c r="WE9" s="18"/>
      <c r="WF9" s="18"/>
      <c r="WG9" s="18"/>
      <c r="WH9" s="18"/>
      <c r="WI9" s="18"/>
      <c r="WJ9" s="18"/>
      <c r="WK9" s="18"/>
      <c r="WL9" s="18"/>
      <c r="WM9" s="18"/>
      <c r="WN9" s="18"/>
      <c r="WO9" s="18"/>
      <c r="WP9" s="18"/>
      <c r="WQ9" s="18"/>
      <c r="WR9" s="18"/>
      <c r="WS9" s="18"/>
      <c r="WT9" s="18"/>
      <c r="WU9" s="18"/>
      <c r="WV9" s="18"/>
      <c r="WW9" s="18"/>
      <c r="WX9" s="18"/>
      <c r="WY9" s="18"/>
      <c r="WZ9" s="18"/>
      <c r="XA9" s="18"/>
      <c r="XB9" s="18"/>
      <c r="XC9" s="18"/>
      <c r="XD9" s="18"/>
      <c r="XE9" s="18"/>
      <c r="XF9" s="18"/>
      <c r="XG9" s="18"/>
      <c r="XH9" s="18"/>
      <c r="XI9" s="18"/>
      <c r="XJ9" s="18"/>
      <c r="XK9" s="18"/>
      <c r="XL9" s="18"/>
      <c r="XM9" s="18"/>
      <c r="XN9" s="18"/>
      <c r="XO9" s="18"/>
      <c r="XP9" s="18"/>
      <c r="XQ9" s="18"/>
      <c r="XR9" s="18"/>
      <c r="XS9" s="18"/>
      <c r="XT9" s="18"/>
      <c r="XU9" s="18"/>
      <c r="XV9" s="18"/>
      <c r="XW9" s="18"/>
      <c r="XX9" s="18"/>
      <c r="XY9" s="18"/>
      <c r="XZ9" s="18"/>
      <c r="YA9" s="18"/>
      <c r="YB9" s="18"/>
      <c r="YC9" s="18"/>
      <c r="YD9" s="18"/>
      <c r="YE9" s="18"/>
      <c r="YF9" s="18"/>
      <c r="YG9" s="18"/>
      <c r="YH9" s="18"/>
      <c r="YI9" s="18"/>
      <c r="YJ9" s="18"/>
      <c r="YK9" s="18"/>
      <c r="YL9" s="18"/>
      <c r="YM9" s="18"/>
      <c r="YN9" s="18"/>
      <c r="YO9" s="18"/>
      <c r="YP9" s="18"/>
      <c r="YQ9" s="18"/>
      <c r="YR9" s="18"/>
      <c r="YS9" s="18"/>
      <c r="YT9" s="18"/>
      <c r="YU9" s="18"/>
      <c r="YV9" s="18"/>
      <c r="YW9" s="18"/>
      <c r="YX9" s="18"/>
      <c r="YY9" s="18"/>
      <c r="YZ9" s="18"/>
      <c r="ZA9" s="18"/>
      <c r="ZB9" s="18"/>
      <c r="ZC9" s="18"/>
      <c r="ZD9" s="18"/>
      <c r="ZE9" s="18"/>
      <c r="ZF9" s="18"/>
      <c r="ZG9" s="18"/>
      <c r="ZH9" s="18"/>
      <c r="ZI9" s="18"/>
      <c r="ZJ9" s="18"/>
      <c r="ZK9" s="18"/>
      <c r="ZL9" s="18"/>
      <c r="ZM9" s="18"/>
      <c r="ZN9" s="18"/>
      <c r="ZO9" s="18"/>
      <c r="ZP9" s="18"/>
      <c r="ZQ9" s="18"/>
      <c r="ZR9" s="18"/>
      <c r="ZS9" s="18"/>
      <c r="ZT9" s="18"/>
      <c r="ZU9" s="18"/>
      <c r="ZV9" s="18"/>
      <c r="ZW9" s="18"/>
      <c r="ZX9" s="18"/>
      <c r="ZY9" s="18"/>
      <c r="ZZ9" s="18"/>
      <c r="AAA9" s="18"/>
      <c r="AAB9" s="18"/>
      <c r="AAC9" s="18"/>
      <c r="AAD9" s="18"/>
      <c r="AAE9" s="18"/>
      <c r="AAF9" s="18"/>
      <c r="AAG9" s="18"/>
      <c r="AAH9" s="18"/>
      <c r="AAI9" s="18"/>
      <c r="AAJ9" s="18"/>
      <c r="AAK9" s="18"/>
      <c r="AAL9" s="18"/>
      <c r="AAM9" s="18"/>
      <c r="AAN9" s="18"/>
      <c r="AAO9" s="18"/>
      <c r="AAP9" s="18"/>
      <c r="AAQ9" s="18"/>
      <c r="AAR9" s="18"/>
      <c r="AAS9" s="18"/>
      <c r="AAT9" s="18"/>
      <c r="AAU9" s="18"/>
      <c r="AAV9" s="18"/>
      <c r="AAW9" s="18"/>
      <c r="AAX9" s="18"/>
      <c r="AAY9" s="18"/>
      <c r="AAZ9" s="18"/>
      <c r="ABA9" s="18"/>
      <c r="ABB9" s="18"/>
      <c r="ABC9" s="18"/>
      <c r="ABD9" s="18"/>
      <c r="ABE9" s="18"/>
      <c r="ABF9" s="18"/>
      <c r="ABG9" s="18"/>
      <c r="ABH9" s="18"/>
      <c r="ABI9" s="18"/>
      <c r="ABJ9" s="18"/>
      <c r="ABK9" s="18"/>
      <c r="ABL9" s="18"/>
      <c r="ABM9" s="18"/>
      <c r="ABN9" s="18"/>
      <c r="ABO9" s="18"/>
      <c r="ABP9" s="18"/>
      <c r="ABQ9" s="18"/>
      <c r="ABR9" s="18"/>
      <c r="ABS9" s="18"/>
      <c r="ABT9" s="18"/>
      <c r="ABU9" s="18"/>
      <c r="ABV9" s="18"/>
      <c r="ABW9" s="18"/>
      <c r="ABX9" s="18"/>
      <c r="ABY9" s="18"/>
      <c r="ABZ9" s="18"/>
      <c r="ACA9" s="18"/>
      <c r="ACB9" s="18"/>
      <c r="ACC9" s="18"/>
      <c r="ACD9" s="18"/>
      <c r="ACE9" s="18"/>
      <c r="ACF9" s="18"/>
      <c r="ACG9" s="18"/>
      <c r="ACH9" s="18"/>
      <c r="ACI9" s="18"/>
      <c r="ACJ9" s="18"/>
      <c r="ACK9" s="18"/>
      <c r="ACL9" s="18"/>
      <c r="ACM9" s="18"/>
      <c r="ACN9" s="18"/>
      <c r="ACO9" s="18"/>
      <c r="ACP9" s="18"/>
      <c r="ACQ9" s="18"/>
      <c r="ACR9" s="18"/>
      <c r="ACS9" s="18"/>
      <c r="ACT9" s="18"/>
      <c r="ACU9" s="18"/>
      <c r="ACV9" s="18"/>
      <c r="ACW9" s="18"/>
      <c r="ACX9" s="18"/>
      <c r="ACY9" s="18"/>
      <c r="ACZ9" s="18"/>
      <c r="ADA9" s="18"/>
      <c r="ADB9" s="18"/>
      <c r="ADC9" s="18"/>
      <c r="ADD9" s="18"/>
      <c r="ADE9" s="18"/>
      <c r="ADF9" s="18"/>
      <c r="ADG9" s="18"/>
      <c r="ADH9" s="18"/>
      <c r="ADI9" s="18"/>
      <c r="ADJ9" s="18"/>
      <c r="ADK9" s="18"/>
      <c r="ADL9" s="18"/>
      <c r="ADM9" s="18"/>
      <c r="ADN9" s="18"/>
      <c r="ADO9" s="18"/>
      <c r="ADP9" s="18"/>
      <c r="ADQ9" s="18"/>
      <c r="ADR9" s="18"/>
      <c r="ADS9" s="18"/>
      <c r="ADT9" s="18"/>
      <c r="ADU9" s="18"/>
      <c r="ADV9" s="18"/>
      <c r="ADW9" s="18"/>
      <c r="ADX9" s="18"/>
      <c r="ADY9" s="18"/>
      <c r="ADZ9" s="18"/>
      <c r="AEA9" s="18"/>
      <c r="AEB9" s="18"/>
      <c r="AEC9" s="18"/>
      <c r="AED9" s="18"/>
      <c r="AEE9" s="18"/>
      <c r="AEF9" s="18"/>
      <c r="AEG9" s="18"/>
      <c r="AEH9" s="18"/>
      <c r="AEI9" s="18"/>
      <c r="AEJ9" s="18"/>
      <c r="AEK9" s="18"/>
      <c r="AEL9" s="18"/>
      <c r="AEM9" s="18"/>
      <c r="AEN9" s="18"/>
      <c r="AEO9" s="18"/>
      <c r="AEP9" s="18"/>
      <c r="AEQ9" s="18"/>
      <c r="AER9" s="18"/>
      <c r="AES9" s="18"/>
      <c r="AET9" s="18"/>
      <c r="AEU9" s="18"/>
      <c r="AEV9" s="18"/>
      <c r="AEW9" s="18"/>
      <c r="AEX9" s="18"/>
    </row>
    <row r="10" spans="1:830" s="33" customFormat="1">
      <c r="A10" s="34">
        <v>6</v>
      </c>
      <c r="B10" s="34" t="s">
        <v>25</v>
      </c>
      <c r="C10" s="6" t="s">
        <v>26</v>
      </c>
      <c r="D10" s="35" t="s">
        <v>20</v>
      </c>
      <c r="E10" s="36">
        <v>465000</v>
      </c>
      <c r="F10" s="37">
        <v>4</v>
      </c>
      <c r="G10" s="38">
        <v>394067.79661016952</v>
      </c>
      <c r="H10" s="38">
        <f t="shared" si="7"/>
        <v>1860000</v>
      </c>
      <c r="I10" s="39">
        <v>4</v>
      </c>
      <c r="J10" s="38">
        <f t="shared" si="8"/>
        <v>1860000</v>
      </c>
      <c r="K10" s="38">
        <f t="shared" si="9"/>
        <v>0</v>
      </c>
      <c r="L10" s="38">
        <f t="shared" si="10"/>
        <v>0</v>
      </c>
      <c r="M10" s="40">
        <v>2</v>
      </c>
      <c r="N10" s="99">
        <f t="shared" si="11"/>
        <v>930000</v>
      </c>
      <c r="O10" s="42">
        <v>2</v>
      </c>
      <c r="P10" s="43">
        <f t="shared" si="12"/>
        <v>930000</v>
      </c>
      <c r="Q10" s="43">
        <f t="shared" si="13"/>
        <v>0</v>
      </c>
      <c r="R10" s="43">
        <f t="shared" si="14"/>
        <v>0</v>
      </c>
      <c r="S10" s="44">
        <f t="shared" si="15"/>
        <v>6</v>
      </c>
      <c r="T10" s="98">
        <f t="shared" si="16"/>
        <v>2790000</v>
      </c>
      <c r="U10" s="45">
        <f t="shared" si="0"/>
        <v>6</v>
      </c>
      <c r="V10" s="46">
        <f t="shared" si="1"/>
        <v>2790000</v>
      </c>
      <c r="W10" s="46">
        <f t="shared" si="2"/>
        <v>0</v>
      </c>
      <c r="X10" s="47">
        <f t="shared" si="3"/>
        <v>0</v>
      </c>
      <c r="Y10" s="97">
        <v>6</v>
      </c>
      <c r="Z10" s="96">
        <f t="shared" si="4"/>
        <v>2790000</v>
      </c>
      <c r="AA10" s="96">
        <f t="shared" si="5"/>
        <v>0</v>
      </c>
      <c r="AB10" s="70">
        <f t="shared" si="6"/>
        <v>0</v>
      </c>
      <c r="AC10" s="157"/>
      <c r="AD10" s="162">
        <v>162750</v>
      </c>
      <c r="AE10" s="166">
        <f t="shared" si="17"/>
        <v>651000</v>
      </c>
      <c r="AF10" s="166">
        <f t="shared" si="18"/>
        <v>976500</v>
      </c>
      <c r="AT10" s="136"/>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c r="KV10" s="18"/>
      <c r="KW10" s="18"/>
      <c r="KX10" s="18"/>
      <c r="KY10" s="18"/>
      <c r="KZ10" s="18"/>
      <c r="LA10" s="18"/>
      <c r="LB10" s="18"/>
      <c r="LC10" s="18"/>
      <c r="LD10" s="18"/>
      <c r="LE10" s="18"/>
      <c r="LF10" s="18"/>
      <c r="LG10" s="18"/>
      <c r="LH10" s="18"/>
      <c r="LI10" s="18"/>
      <c r="LJ10" s="18"/>
      <c r="LK10" s="18"/>
      <c r="LL10" s="18"/>
      <c r="LM10" s="18"/>
      <c r="LN10" s="18"/>
      <c r="LO10" s="18"/>
      <c r="LP10" s="18"/>
      <c r="LQ10" s="18"/>
      <c r="LR10" s="18"/>
      <c r="LS10" s="18"/>
      <c r="LT10" s="18"/>
      <c r="LU10" s="18"/>
      <c r="LV10" s="18"/>
      <c r="LW10" s="18"/>
      <c r="LX10" s="18"/>
      <c r="LY10" s="18"/>
      <c r="LZ10" s="18"/>
      <c r="MA10" s="18"/>
      <c r="MB10" s="18"/>
      <c r="MC10" s="18"/>
      <c r="MD10" s="18"/>
      <c r="ME10" s="18"/>
      <c r="MF10" s="18"/>
      <c r="MG10" s="18"/>
      <c r="MH10" s="18"/>
      <c r="MI10" s="18"/>
      <c r="MJ10" s="18"/>
      <c r="MK10" s="18"/>
      <c r="ML10" s="18"/>
      <c r="MM10" s="18"/>
      <c r="MN10" s="18"/>
      <c r="MO10" s="18"/>
      <c r="MP10" s="18"/>
      <c r="MQ10" s="18"/>
      <c r="MR10" s="18"/>
      <c r="MS10" s="18"/>
      <c r="MT10" s="18"/>
      <c r="MU10" s="18"/>
      <c r="MV10" s="18"/>
      <c r="MW10" s="18"/>
      <c r="MX10" s="18"/>
      <c r="MY10" s="18"/>
      <c r="MZ10" s="18"/>
      <c r="NA10" s="18"/>
      <c r="NB10" s="18"/>
      <c r="NC10" s="18"/>
      <c r="ND10" s="18"/>
      <c r="NE10" s="18"/>
      <c r="NF10" s="18"/>
      <c r="NG10" s="18"/>
      <c r="NH10" s="18"/>
      <c r="NI10" s="18"/>
      <c r="NJ10" s="18"/>
      <c r="NK10" s="18"/>
      <c r="NL10" s="18"/>
      <c r="NM10" s="18"/>
      <c r="NN10" s="18"/>
      <c r="NO10" s="18"/>
      <c r="NP10" s="18"/>
      <c r="NQ10" s="18"/>
      <c r="NR10" s="18"/>
      <c r="NS10" s="18"/>
      <c r="NT10" s="18"/>
      <c r="NU10" s="18"/>
      <c r="NV10" s="18"/>
      <c r="NW10" s="18"/>
      <c r="NX10" s="18"/>
      <c r="NY10" s="18"/>
      <c r="NZ10" s="18"/>
      <c r="OA10" s="18"/>
      <c r="OB10" s="18"/>
      <c r="OC10" s="18"/>
      <c r="OD10" s="18"/>
      <c r="OE10" s="18"/>
      <c r="OF10" s="18"/>
      <c r="OG10" s="18"/>
      <c r="OH10" s="18"/>
      <c r="OI10" s="18"/>
      <c r="OJ10" s="18"/>
      <c r="OK10" s="18"/>
      <c r="OL10" s="18"/>
      <c r="OM10" s="18"/>
      <c r="ON10" s="18"/>
      <c r="OO10" s="18"/>
      <c r="OP10" s="18"/>
      <c r="OQ10" s="18"/>
      <c r="OR10" s="18"/>
      <c r="OS10" s="18"/>
      <c r="OT10" s="18"/>
      <c r="OU10" s="18"/>
      <c r="OV10" s="18"/>
      <c r="OW10" s="18"/>
      <c r="OX10" s="18"/>
      <c r="OY10" s="18"/>
      <c r="OZ10" s="18"/>
      <c r="PA10" s="18"/>
      <c r="PB10" s="18"/>
      <c r="PC10" s="18"/>
      <c r="PD10" s="18"/>
      <c r="PE10" s="18"/>
      <c r="PF10" s="18"/>
      <c r="PG10" s="18"/>
      <c r="PH10" s="18"/>
      <c r="PI10" s="18"/>
      <c r="PJ10" s="18"/>
      <c r="PK10" s="18"/>
      <c r="PL10" s="18"/>
      <c r="PM10" s="18"/>
      <c r="PN10" s="18"/>
      <c r="PO10" s="18"/>
      <c r="PP10" s="18"/>
      <c r="PQ10" s="18"/>
      <c r="PR10" s="18"/>
      <c r="PS10" s="18"/>
      <c r="PT10" s="18"/>
      <c r="PU10" s="18"/>
      <c r="PV10" s="18"/>
      <c r="PW10" s="18"/>
      <c r="PX10" s="18"/>
      <c r="PY10" s="18"/>
      <c r="PZ10" s="18"/>
      <c r="QA10" s="18"/>
      <c r="QB10" s="18"/>
      <c r="QC10" s="18"/>
      <c r="QD10" s="18"/>
      <c r="QE10" s="18"/>
      <c r="QF10" s="18"/>
      <c r="QG10" s="18"/>
      <c r="QH10" s="18"/>
      <c r="QI10" s="18"/>
      <c r="QJ10" s="18"/>
      <c r="QK10" s="18"/>
      <c r="QL10" s="18"/>
      <c r="QM10" s="18"/>
      <c r="QN10" s="18"/>
      <c r="QO10" s="18"/>
      <c r="QP10" s="18"/>
      <c r="QQ10" s="18"/>
      <c r="QR10" s="18"/>
      <c r="QS10" s="18"/>
      <c r="QT10" s="18"/>
      <c r="QU10" s="18"/>
      <c r="QV10" s="18"/>
      <c r="QW10" s="18"/>
      <c r="QX10" s="18"/>
      <c r="QY10" s="18"/>
      <c r="QZ10" s="18"/>
      <c r="RA10" s="18"/>
      <c r="RB10" s="18"/>
      <c r="RC10" s="18"/>
      <c r="RD10" s="18"/>
      <c r="RE10" s="18"/>
      <c r="RF10" s="18"/>
      <c r="RG10" s="18"/>
      <c r="RH10" s="18"/>
      <c r="RI10" s="18"/>
      <c r="RJ10" s="18"/>
      <c r="RK10" s="18"/>
      <c r="RL10" s="18"/>
      <c r="RM10" s="18"/>
      <c r="RN10" s="18"/>
      <c r="RO10" s="18"/>
      <c r="RP10" s="18"/>
      <c r="RQ10" s="18"/>
      <c r="RR10" s="18"/>
      <c r="RS10" s="18"/>
      <c r="RT10" s="18"/>
      <c r="RU10" s="18"/>
      <c r="RV10" s="18"/>
      <c r="RW10" s="18"/>
      <c r="RX10" s="18"/>
      <c r="RY10" s="18"/>
      <c r="RZ10" s="18"/>
      <c r="SA10" s="18"/>
      <c r="SB10" s="18"/>
      <c r="SC10" s="18"/>
      <c r="SD10" s="18"/>
      <c r="SE10" s="18"/>
      <c r="SF10" s="18"/>
      <c r="SG10" s="18"/>
      <c r="SH10" s="18"/>
      <c r="SI10" s="18"/>
      <c r="SJ10" s="18"/>
      <c r="SK10" s="18"/>
      <c r="SL10" s="18"/>
      <c r="SM10" s="18"/>
      <c r="SN10" s="18"/>
      <c r="SO10" s="18"/>
      <c r="SP10" s="18"/>
      <c r="SQ10" s="18"/>
      <c r="SR10" s="18"/>
      <c r="SS10" s="18"/>
      <c r="ST10" s="18"/>
      <c r="SU10" s="18"/>
      <c r="SV10" s="18"/>
      <c r="SW10" s="18"/>
      <c r="SX10" s="18"/>
      <c r="SY10" s="18"/>
      <c r="SZ10" s="18"/>
      <c r="TA10" s="18"/>
      <c r="TB10" s="18"/>
      <c r="TC10" s="18"/>
      <c r="TD10" s="18"/>
      <c r="TE10" s="18"/>
      <c r="TF10" s="18"/>
      <c r="TG10" s="18"/>
      <c r="TH10" s="18"/>
      <c r="TI10" s="18"/>
      <c r="TJ10" s="18"/>
      <c r="TK10" s="18"/>
      <c r="TL10" s="18"/>
      <c r="TM10" s="18"/>
      <c r="TN10" s="18"/>
      <c r="TO10" s="18"/>
      <c r="TP10" s="18"/>
      <c r="TQ10" s="18"/>
      <c r="TR10" s="18"/>
      <c r="TS10" s="18"/>
      <c r="TT10" s="18"/>
      <c r="TU10" s="18"/>
      <c r="TV10" s="18"/>
      <c r="TW10" s="18"/>
      <c r="TX10" s="18"/>
      <c r="TY10" s="18"/>
      <c r="TZ10" s="18"/>
      <c r="UA10" s="18"/>
      <c r="UB10" s="18"/>
      <c r="UC10" s="18"/>
      <c r="UD10" s="18"/>
      <c r="UE10" s="18"/>
      <c r="UF10" s="18"/>
      <c r="UG10" s="18"/>
      <c r="UH10" s="18"/>
      <c r="UI10" s="18"/>
      <c r="UJ10" s="18"/>
      <c r="UK10" s="18"/>
      <c r="UL10" s="18"/>
      <c r="UM10" s="18"/>
      <c r="UN10" s="18"/>
      <c r="UO10" s="18"/>
      <c r="UP10" s="18"/>
      <c r="UQ10" s="18"/>
      <c r="UR10" s="18"/>
      <c r="US10" s="18"/>
      <c r="UT10" s="18"/>
      <c r="UU10" s="18"/>
      <c r="UV10" s="18"/>
      <c r="UW10" s="18"/>
      <c r="UX10" s="18"/>
      <c r="UY10" s="18"/>
      <c r="UZ10" s="18"/>
      <c r="VA10" s="18"/>
      <c r="VB10" s="18"/>
      <c r="VC10" s="18"/>
      <c r="VD10" s="18"/>
      <c r="VE10" s="18"/>
      <c r="VF10" s="18"/>
      <c r="VG10" s="18"/>
      <c r="VH10" s="18"/>
      <c r="VI10" s="18"/>
      <c r="VJ10" s="18"/>
      <c r="VK10" s="18"/>
      <c r="VL10" s="18"/>
      <c r="VM10" s="18"/>
      <c r="VN10" s="18"/>
      <c r="VO10" s="18"/>
      <c r="VP10" s="18"/>
      <c r="VQ10" s="18"/>
      <c r="VR10" s="18"/>
      <c r="VS10" s="18"/>
      <c r="VT10" s="18"/>
      <c r="VU10" s="18"/>
      <c r="VV10" s="18"/>
      <c r="VW10" s="18"/>
      <c r="VX10" s="18"/>
      <c r="VY10" s="18"/>
      <c r="VZ10" s="18"/>
      <c r="WA10" s="18"/>
      <c r="WB10" s="18"/>
      <c r="WC10" s="18"/>
      <c r="WD10" s="18"/>
      <c r="WE10" s="18"/>
      <c r="WF10" s="18"/>
      <c r="WG10" s="18"/>
      <c r="WH10" s="18"/>
      <c r="WI10" s="18"/>
      <c r="WJ10" s="18"/>
      <c r="WK10" s="18"/>
      <c r="WL10" s="18"/>
      <c r="WM10" s="18"/>
      <c r="WN10" s="18"/>
      <c r="WO10" s="18"/>
      <c r="WP10" s="18"/>
      <c r="WQ10" s="18"/>
      <c r="WR10" s="18"/>
      <c r="WS10" s="18"/>
      <c r="WT10" s="18"/>
      <c r="WU10" s="18"/>
      <c r="WV10" s="18"/>
      <c r="WW10" s="18"/>
      <c r="WX10" s="18"/>
      <c r="WY10" s="18"/>
      <c r="WZ10" s="18"/>
      <c r="XA10" s="18"/>
      <c r="XB10" s="18"/>
      <c r="XC10" s="18"/>
      <c r="XD10" s="18"/>
      <c r="XE10" s="18"/>
      <c r="XF10" s="18"/>
      <c r="XG10" s="18"/>
      <c r="XH10" s="18"/>
      <c r="XI10" s="18"/>
      <c r="XJ10" s="18"/>
      <c r="XK10" s="18"/>
      <c r="XL10" s="18"/>
      <c r="XM10" s="18"/>
      <c r="XN10" s="18"/>
      <c r="XO10" s="18"/>
      <c r="XP10" s="18"/>
      <c r="XQ10" s="18"/>
      <c r="XR10" s="18"/>
      <c r="XS10" s="18"/>
      <c r="XT10" s="18"/>
      <c r="XU10" s="18"/>
      <c r="XV10" s="18"/>
      <c r="XW10" s="18"/>
      <c r="XX10" s="18"/>
      <c r="XY10" s="18"/>
      <c r="XZ10" s="18"/>
      <c r="YA10" s="18"/>
      <c r="YB10" s="18"/>
      <c r="YC10" s="18"/>
      <c r="YD10" s="18"/>
      <c r="YE10" s="18"/>
      <c r="YF10" s="18"/>
      <c r="YG10" s="18"/>
      <c r="YH10" s="18"/>
      <c r="YI10" s="18"/>
      <c r="YJ10" s="18"/>
      <c r="YK10" s="18"/>
      <c r="YL10" s="18"/>
      <c r="YM10" s="18"/>
      <c r="YN10" s="18"/>
      <c r="YO10" s="18"/>
      <c r="YP10" s="18"/>
      <c r="YQ10" s="18"/>
      <c r="YR10" s="18"/>
      <c r="YS10" s="18"/>
      <c r="YT10" s="18"/>
      <c r="YU10" s="18"/>
      <c r="YV10" s="18"/>
      <c r="YW10" s="18"/>
      <c r="YX10" s="18"/>
      <c r="YY10" s="18"/>
      <c r="YZ10" s="18"/>
      <c r="ZA10" s="18"/>
      <c r="ZB10" s="18"/>
      <c r="ZC10" s="18"/>
      <c r="ZD10" s="18"/>
      <c r="ZE10" s="18"/>
      <c r="ZF10" s="18"/>
      <c r="ZG10" s="18"/>
      <c r="ZH10" s="18"/>
      <c r="ZI10" s="18"/>
      <c r="ZJ10" s="18"/>
      <c r="ZK10" s="18"/>
      <c r="ZL10" s="18"/>
      <c r="ZM10" s="18"/>
      <c r="ZN10" s="18"/>
      <c r="ZO10" s="18"/>
      <c r="ZP10" s="18"/>
      <c r="ZQ10" s="18"/>
      <c r="ZR10" s="18"/>
      <c r="ZS10" s="18"/>
      <c r="ZT10" s="18"/>
      <c r="ZU10" s="18"/>
      <c r="ZV10" s="18"/>
      <c r="ZW10" s="18"/>
      <c r="ZX10" s="18"/>
      <c r="ZY10" s="18"/>
      <c r="ZZ10" s="18"/>
      <c r="AAA10" s="18"/>
      <c r="AAB10" s="18"/>
      <c r="AAC10" s="18"/>
      <c r="AAD10" s="18"/>
      <c r="AAE10" s="18"/>
      <c r="AAF10" s="18"/>
      <c r="AAG10" s="18"/>
      <c r="AAH10" s="18"/>
      <c r="AAI10" s="18"/>
      <c r="AAJ10" s="18"/>
      <c r="AAK10" s="18"/>
      <c r="AAL10" s="18"/>
      <c r="AAM10" s="18"/>
      <c r="AAN10" s="18"/>
      <c r="AAO10" s="18"/>
      <c r="AAP10" s="18"/>
      <c r="AAQ10" s="18"/>
      <c r="AAR10" s="18"/>
      <c r="AAS10" s="18"/>
      <c r="AAT10" s="18"/>
      <c r="AAU10" s="18"/>
      <c r="AAV10" s="18"/>
      <c r="AAW10" s="18"/>
      <c r="AAX10" s="18"/>
      <c r="AAY10" s="18"/>
      <c r="AAZ10" s="18"/>
      <c r="ABA10" s="18"/>
      <c r="ABB10" s="18"/>
      <c r="ABC10" s="18"/>
      <c r="ABD10" s="18"/>
      <c r="ABE10" s="18"/>
      <c r="ABF10" s="18"/>
      <c r="ABG10" s="18"/>
      <c r="ABH10" s="18"/>
      <c r="ABI10" s="18"/>
      <c r="ABJ10" s="18"/>
      <c r="ABK10" s="18"/>
      <c r="ABL10" s="18"/>
      <c r="ABM10" s="18"/>
      <c r="ABN10" s="18"/>
      <c r="ABO10" s="18"/>
      <c r="ABP10" s="18"/>
      <c r="ABQ10" s="18"/>
      <c r="ABR10" s="18"/>
      <c r="ABS10" s="18"/>
      <c r="ABT10" s="18"/>
      <c r="ABU10" s="18"/>
      <c r="ABV10" s="18"/>
      <c r="ABW10" s="18"/>
      <c r="ABX10" s="18"/>
      <c r="ABY10" s="18"/>
      <c r="ABZ10" s="18"/>
      <c r="ACA10" s="18"/>
      <c r="ACB10" s="18"/>
      <c r="ACC10" s="18"/>
      <c r="ACD10" s="18"/>
      <c r="ACE10" s="18"/>
      <c r="ACF10" s="18"/>
      <c r="ACG10" s="18"/>
      <c r="ACH10" s="18"/>
      <c r="ACI10" s="18"/>
      <c r="ACJ10" s="18"/>
      <c r="ACK10" s="18"/>
      <c r="ACL10" s="18"/>
      <c r="ACM10" s="18"/>
      <c r="ACN10" s="18"/>
      <c r="ACO10" s="18"/>
      <c r="ACP10" s="18"/>
      <c r="ACQ10" s="18"/>
      <c r="ACR10" s="18"/>
      <c r="ACS10" s="18"/>
      <c r="ACT10" s="18"/>
      <c r="ACU10" s="18"/>
      <c r="ACV10" s="18"/>
      <c r="ACW10" s="18"/>
      <c r="ACX10" s="18"/>
      <c r="ACY10" s="18"/>
      <c r="ACZ10" s="18"/>
      <c r="ADA10" s="18"/>
      <c r="ADB10" s="18"/>
      <c r="ADC10" s="18"/>
      <c r="ADD10" s="18"/>
      <c r="ADE10" s="18"/>
      <c r="ADF10" s="18"/>
      <c r="ADG10" s="18"/>
      <c r="ADH10" s="18"/>
      <c r="ADI10" s="18"/>
      <c r="ADJ10" s="18"/>
      <c r="ADK10" s="18"/>
      <c r="ADL10" s="18"/>
      <c r="ADM10" s="18"/>
      <c r="ADN10" s="18"/>
      <c r="ADO10" s="18"/>
      <c r="ADP10" s="18"/>
      <c r="ADQ10" s="18"/>
      <c r="ADR10" s="18"/>
      <c r="ADS10" s="18"/>
      <c r="ADT10" s="18"/>
      <c r="ADU10" s="18"/>
      <c r="ADV10" s="18"/>
      <c r="ADW10" s="18"/>
      <c r="ADX10" s="18"/>
      <c r="ADY10" s="18"/>
      <c r="ADZ10" s="18"/>
      <c r="AEA10" s="18"/>
      <c r="AEB10" s="18"/>
      <c r="AEC10" s="18"/>
      <c r="AED10" s="18"/>
      <c r="AEE10" s="18"/>
      <c r="AEF10" s="18"/>
      <c r="AEG10" s="18"/>
      <c r="AEH10" s="18"/>
      <c r="AEI10" s="18"/>
      <c r="AEJ10" s="18"/>
      <c r="AEK10" s="18"/>
      <c r="AEL10" s="18"/>
      <c r="AEM10" s="18"/>
      <c r="AEN10" s="18"/>
      <c r="AEO10" s="18"/>
      <c r="AEP10" s="18"/>
      <c r="AEQ10" s="18"/>
      <c r="AER10" s="18"/>
      <c r="AES10" s="18"/>
      <c r="AET10" s="18"/>
      <c r="AEU10" s="18"/>
      <c r="AEV10" s="18"/>
      <c r="AEW10" s="18"/>
      <c r="AEX10" s="18"/>
    </row>
    <row r="11" spans="1:830" s="33" customFormat="1">
      <c r="A11" s="34">
        <v>7</v>
      </c>
      <c r="B11" s="34" t="s">
        <v>27</v>
      </c>
      <c r="C11" s="6" t="s">
        <v>28</v>
      </c>
      <c r="D11" s="35" t="s">
        <v>20</v>
      </c>
      <c r="E11" s="36">
        <v>1495000</v>
      </c>
      <c r="F11" s="37">
        <v>4</v>
      </c>
      <c r="G11" s="48">
        <v>1266949.1525423729</v>
      </c>
      <c r="H11" s="38">
        <f t="shared" si="7"/>
        <v>5980000</v>
      </c>
      <c r="I11" s="39">
        <v>4</v>
      </c>
      <c r="J11" s="38">
        <f t="shared" si="8"/>
        <v>5980000</v>
      </c>
      <c r="K11" s="38">
        <f t="shared" si="9"/>
        <v>0</v>
      </c>
      <c r="L11" s="38">
        <f t="shared" si="10"/>
        <v>0</v>
      </c>
      <c r="M11" s="40">
        <v>2</v>
      </c>
      <c r="N11" s="99">
        <f t="shared" si="11"/>
        <v>2990000</v>
      </c>
      <c r="O11" s="42">
        <v>2</v>
      </c>
      <c r="P11" s="43">
        <f t="shared" si="12"/>
        <v>2990000</v>
      </c>
      <c r="Q11" s="43">
        <f t="shared" si="13"/>
        <v>0</v>
      </c>
      <c r="R11" s="43">
        <f t="shared" si="14"/>
        <v>0</v>
      </c>
      <c r="S11" s="44">
        <f t="shared" si="15"/>
        <v>6</v>
      </c>
      <c r="T11" s="98">
        <f t="shared" si="16"/>
        <v>8970000</v>
      </c>
      <c r="U11" s="45">
        <f t="shared" si="0"/>
        <v>6</v>
      </c>
      <c r="V11" s="46">
        <f t="shared" si="1"/>
        <v>8970000</v>
      </c>
      <c r="W11" s="46">
        <f t="shared" si="2"/>
        <v>0</v>
      </c>
      <c r="X11" s="47">
        <f t="shared" si="3"/>
        <v>0</v>
      </c>
      <c r="Y11" s="97">
        <v>6</v>
      </c>
      <c r="Z11" s="96">
        <f t="shared" si="4"/>
        <v>8970000</v>
      </c>
      <c r="AA11" s="96">
        <f t="shared" si="5"/>
        <v>0</v>
      </c>
      <c r="AB11" s="70">
        <f t="shared" si="6"/>
        <v>0</v>
      </c>
      <c r="AC11" s="157"/>
      <c r="AD11" s="162">
        <v>523250</v>
      </c>
      <c r="AE11" s="166">
        <f t="shared" si="17"/>
        <v>2093000</v>
      </c>
      <c r="AF11" s="166">
        <f t="shared" si="18"/>
        <v>3139500</v>
      </c>
      <c r="AT11" s="136"/>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c r="RV11" s="18"/>
      <c r="RW11" s="18"/>
      <c r="RX11" s="18"/>
      <c r="RY11" s="18"/>
      <c r="RZ11" s="18"/>
      <c r="SA11" s="18"/>
      <c r="SB11" s="18"/>
      <c r="SC11" s="18"/>
      <c r="SD11" s="18"/>
      <c r="SE11" s="18"/>
      <c r="SF11" s="18"/>
      <c r="SG11" s="18"/>
      <c r="SH11" s="18"/>
      <c r="SI11" s="18"/>
      <c r="SJ11" s="18"/>
      <c r="SK11" s="18"/>
      <c r="SL11" s="18"/>
      <c r="SM11" s="18"/>
      <c r="SN11" s="18"/>
      <c r="SO11" s="18"/>
      <c r="SP11" s="18"/>
      <c r="SQ11" s="18"/>
      <c r="SR11" s="18"/>
      <c r="SS11" s="18"/>
      <c r="ST11" s="18"/>
      <c r="SU11" s="18"/>
      <c r="SV11" s="18"/>
      <c r="SW11" s="18"/>
      <c r="SX11" s="18"/>
      <c r="SY11" s="18"/>
      <c r="SZ11" s="18"/>
      <c r="TA11" s="18"/>
      <c r="TB11" s="18"/>
      <c r="TC11" s="18"/>
      <c r="TD11" s="18"/>
      <c r="TE11" s="18"/>
      <c r="TF11" s="18"/>
      <c r="TG11" s="18"/>
      <c r="TH11" s="18"/>
      <c r="TI11" s="18"/>
      <c r="TJ11" s="18"/>
      <c r="TK11" s="18"/>
      <c r="TL11" s="18"/>
      <c r="TM11" s="18"/>
      <c r="TN11" s="18"/>
      <c r="TO11" s="18"/>
      <c r="TP11" s="18"/>
      <c r="TQ11" s="18"/>
      <c r="TR11" s="18"/>
      <c r="TS11" s="18"/>
      <c r="TT11" s="18"/>
      <c r="TU11" s="18"/>
      <c r="TV11" s="18"/>
      <c r="TW11" s="18"/>
      <c r="TX11" s="18"/>
      <c r="TY11" s="18"/>
      <c r="TZ11" s="18"/>
      <c r="UA11" s="18"/>
      <c r="UB11" s="18"/>
      <c r="UC11" s="18"/>
      <c r="UD11" s="18"/>
      <c r="UE11" s="18"/>
      <c r="UF11" s="18"/>
      <c r="UG11" s="18"/>
      <c r="UH11" s="18"/>
      <c r="UI11" s="18"/>
      <c r="UJ11" s="18"/>
      <c r="UK11" s="18"/>
      <c r="UL11" s="18"/>
      <c r="UM11" s="18"/>
      <c r="UN11" s="18"/>
      <c r="UO11" s="18"/>
      <c r="UP11" s="18"/>
      <c r="UQ11" s="18"/>
      <c r="UR11" s="18"/>
      <c r="US11" s="18"/>
      <c r="UT11" s="18"/>
      <c r="UU11" s="18"/>
      <c r="UV11" s="18"/>
      <c r="UW11" s="18"/>
      <c r="UX11" s="18"/>
      <c r="UY11" s="18"/>
      <c r="UZ11" s="18"/>
      <c r="VA11" s="18"/>
      <c r="VB11" s="18"/>
      <c r="VC11" s="18"/>
      <c r="VD11" s="18"/>
      <c r="VE11" s="18"/>
      <c r="VF11" s="18"/>
      <c r="VG11" s="18"/>
      <c r="VH11" s="18"/>
      <c r="VI11" s="18"/>
      <c r="VJ11" s="18"/>
      <c r="VK11" s="18"/>
      <c r="VL11" s="18"/>
      <c r="VM11" s="18"/>
      <c r="VN11" s="18"/>
      <c r="VO11" s="18"/>
      <c r="VP11" s="18"/>
      <c r="VQ11" s="18"/>
      <c r="VR11" s="18"/>
      <c r="VS11" s="18"/>
      <c r="VT11" s="18"/>
      <c r="VU11" s="18"/>
      <c r="VV11" s="18"/>
      <c r="VW11" s="18"/>
      <c r="VX11" s="18"/>
      <c r="VY11" s="18"/>
      <c r="VZ11" s="18"/>
      <c r="WA11" s="18"/>
      <c r="WB11" s="18"/>
      <c r="WC11" s="18"/>
      <c r="WD11" s="18"/>
      <c r="WE11" s="18"/>
      <c r="WF11" s="18"/>
      <c r="WG11" s="18"/>
      <c r="WH11" s="18"/>
      <c r="WI11" s="18"/>
      <c r="WJ11" s="18"/>
      <c r="WK11" s="18"/>
      <c r="WL11" s="18"/>
      <c r="WM11" s="18"/>
      <c r="WN11" s="18"/>
      <c r="WO11" s="18"/>
      <c r="WP11" s="18"/>
      <c r="WQ11" s="18"/>
      <c r="WR11" s="18"/>
      <c r="WS11" s="18"/>
      <c r="WT11" s="18"/>
      <c r="WU11" s="18"/>
      <c r="WV11" s="18"/>
      <c r="WW11" s="18"/>
      <c r="WX11" s="18"/>
      <c r="WY11" s="18"/>
      <c r="WZ11" s="18"/>
      <c r="XA11" s="18"/>
      <c r="XB11" s="18"/>
      <c r="XC11" s="18"/>
      <c r="XD11" s="18"/>
      <c r="XE11" s="18"/>
      <c r="XF11" s="18"/>
      <c r="XG11" s="18"/>
      <c r="XH11" s="18"/>
      <c r="XI11" s="18"/>
      <c r="XJ11" s="18"/>
      <c r="XK11" s="18"/>
      <c r="XL11" s="18"/>
      <c r="XM11" s="18"/>
      <c r="XN11" s="18"/>
      <c r="XO11" s="18"/>
      <c r="XP11" s="18"/>
      <c r="XQ11" s="18"/>
      <c r="XR11" s="18"/>
      <c r="XS11" s="18"/>
      <c r="XT11" s="18"/>
      <c r="XU11" s="18"/>
      <c r="XV11" s="18"/>
      <c r="XW11" s="18"/>
      <c r="XX11" s="18"/>
      <c r="XY11" s="18"/>
      <c r="XZ11" s="18"/>
      <c r="YA11" s="18"/>
      <c r="YB11" s="18"/>
      <c r="YC11" s="18"/>
      <c r="YD11" s="18"/>
      <c r="YE11" s="18"/>
      <c r="YF11" s="18"/>
      <c r="YG11" s="18"/>
      <c r="YH11" s="18"/>
      <c r="YI11" s="18"/>
      <c r="YJ11" s="18"/>
      <c r="YK11" s="18"/>
      <c r="YL11" s="18"/>
      <c r="YM11" s="18"/>
      <c r="YN11" s="18"/>
      <c r="YO11" s="18"/>
      <c r="YP11" s="18"/>
      <c r="YQ11" s="18"/>
      <c r="YR11" s="18"/>
      <c r="YS11" s="18"/>
      <c r="YT11" s="18"/>
      <c r="YU11" s="18"/>
      <c r="YV11" s="18"/>
      <c r="YW11" s="18"/>
      <c r="YX11" s="18"/>
      <c r="YY11" s="18"/>
      <c r="YZ11" s="18"/>
      <c r="ZA11" s="18"/>
      <c r="ZB11" s="18"/>
      <c r="ZC11" s="18"/>
      <c r="ZD11" s="18"/>
      <c r="ZE11" s="18"/>
      <c r="ZF11" s="18"/>
      <c r="ZG11" s="18"/>
      <c r="ZH11" s="18"/>
      <c r="ZI11" s="18"/>
      <c r="ZJ11" s="18"/>
      <c r="ZK11" s="18"/>
      <c r="ZL11" s="18"/>
      <c r="ZM11" s="18"/>
      <c r="ZN11" s="18"/>
      <c r="ZO11" s="18"/>
      <c r="ZP11" s="18"/>
      <c r="ZQ11" s="18"/>
      <c r="ZR11" s="18"/>
      <c r="ZS11" s="18"/>
      <c r="ZT11" s="18"/>
      <c r="ZU11" s="18"/>
      <c r="ZV11" s="18"/>
      <c r="ZW11" s="18"/>
      <c r="ZX11" s="18"/>
      <c r="ZY11" s="18"/>
      <c r="ZZ11" s="18"/>
      <c r="AAA11" s="18"/>
      <c r="AAB11" s="18"/>
      <c r="AAC11" s="18"/>
      <c r="AAD11" s="18"/>
      <c r="AAE11" s="18"/>
      <c r="AAF11" s="18"/>
      <c r="AAG11" s="18"/>
      <c r="AAH11" s="18"/>
      <c r="AAI11" s="18"/>
      <c r="AAJ11" s="18"/>
      <c r="AAK11" s="18"/>
      <c r="AAL11" s="18"/>
      <c r="AAM11" s="18"/>
      <c r="AAN11" s="18"/>
      <c r="AAO11" s="18"/>
      <c r="AAP11" s="18"/>
      <c r="AAQ11" s="18"/>
      <c r="AAR11" s="18"/>
      <c r="AAS11" s="18"/>
      <c r="AAT11" s="18"/>
      <c r="AAU11" s="18"/>
      <c r="AAV11" s="18"/>
      <c r="AAW11" s="18"/>
      <c r="AAX11" s="18"/>
      <c r="AAY11" s="18"/>
      <c r="AAZ11" s="18"/>
      <c r="ABA11" s="18"/>
      <c r="ABB11" s="18"/>
      <c r="ABC11" s="18"/>
      <c r="ABD11" s="18"/>
      <c r="ABE11" s="18"/>
      <c r="ABF11" s="18"/>
      <c r="ABG11" s="18"/>
      <c r="ABH11" s="18"/>
      <c r="ABI11" s="18"/>
      <c r="ABJ11" s="18"/>
      <c r="ABK11" s="18"/>
      <c r="ABL11" s="18"/>
      <c r="ABM11" s="18"/>
      <c r="ABN11" s="18"/>
      <c r="ABO11" s="18"/>
      <c r="ABP11" s="18"/>
      <c r="ABQ11" s="18"/>
      <c r="ABR11" s="18"/>
      <c r="ABS11" s="18"/>
      <c r="ABT11" s="18"/>
      <c r="ABU11" s="18"/>
      <c r="ABV11" s="18"/>
      <c r="ABW11" s="18"/>
      <c r="ABX11" s="18"/>
      <c r="ABY11" s="18"/>
      <c r="ABZ11" s="18"/>
      <c r="ACA11" s="18"/>
      <c r="ACB11" s="18"/>
      <c r="ACC11" s="18"/>
      <c r="ACD11" s="18"/>
      <c r="ACE11" s="18"/>
      <c r="ACF11" s="18"/>
      <c r="ACG11" s="18"/>
      <c r="ACH11" s="18"/>
      <c r="ACI11" s="18"/>
      <c r="ACJ11" s="18"/>
      <c r="ACK11" s="18"/>
      <c r="ACL11" s="18"/>
      <c r="ACM11" s="18"/>
      <c r="ACN11" s="18"/>
      <c r="ACO11" s="18"/>
      <c r="ACP11" s="18"/>
      <c r="ACQ11" s="18"/>
      <c r="ACR11" s="18"/>
      <c r="ACS11" s="18"/>
      <c r="ACT11" s="18"/>
      <c r="ACU11" s="18"/>
      <c r="ACV11" s="18"/>
      <c r="ACW11" s="18"/>
      <c r="ACX11" s="18"/>
      <c r="ACY11" s="18"/>
      <c r="ACZ11" s="18"/>
      <c r="ADA11" s="18"/>
      <c r="ADB11" s="18"/>
      <c r="ADC11" s="18"/>
      <c r="ADD11" s="18"/>
      <c r="ADE11" s="18"/>
      <c r="ADF11" s="18"/>
      <c r="ADG11" s="18"/>
      <c r="ADH11" s="18"/>
      <c r="ADI11" s="18"/>
      <c r="ADJ11" s="18"/>
      <c r="ADK11" s="18"/>
      <c r="ADL11" s="18"/>
      <c r="ADM11" s="18"/>
      <c r="ADN11" s="18"/>
      <c r="ADO11" s="18"/>
      <c r="ADP11" s="18"/>
      <c r="ADQ11" s="18"/>
      <c r="ADR11" s="18"/>
      <c r="ADS11" s="18"/>
      <c r="ADT11" s="18"/>
      <c r="ADU11" s="18"/>
      <c r="ADV11" s="18"/>
      <c r="ADW11" s="18"/>
      <c r="ADX11" s="18"/>
      <c r="ADY11" s="18"/>
      <c r="ADZ11" s="18"/>
      <c r="AEA11" s="18"/>
      <c r="AEB11" s="18"/>
      <c r="AEC11" s="18"/>
      <c r="AED11" s="18"/>
      <c r="AEE11" s="18"/>
      <c r="AEF11" s="18"/>
      <c r="AEG11" s="18"/>
      <c r="AEH11" s="18"/>
      <c r="AEI11" s="18"/>
      <c r="AEJ11" s="18"/>
      <c r="AEK11" s="18"/>
      <c r="AEL11" s="18"/>
      <c r="AEM11" s="18"/>
      <c r="AEN11" s="18"/>
      <c r="AEO11" s="18"/>
      <c r="AEP11" s="18"/>
      <c r="AEQ11" s="18"/>
      <c r="AER11" s="18"/>
      <c r="AES11" s="18"/>
      <c r="AET11" s="18"/>
      <c r="AEU11" s="18"/>
      <c r="AEV11" s="18"/>
      <c r="AEW11" s="18"/>
      <c r="AEX11" s="18"/>
    </row>
    <row r="12" spans="1:830" s="33" customFormat="1">
      <c r="A12" s="34">
        <v>8</v>
      </c>
      <c r="B12" s="34" t="s">
        <v>29</v>
      </c>
      <c r="C12" s="6" t="s">
        <v>30</v>
      </c>
      <c r="D12" s="35" t="s">
        <v>20</v>
      </c>
      <c r="E12" s="36">
        <v>345000</v>
      </c>
      <c r="F12" s="37">
        <v>4</v>
      </c>
      <c r="G12" s="48">
        <v>292372.88135593222</v>
      </c>
      <c r="H12" s="38">
        <f t="shared" si="7"/>
        <v>1380000</v>
      </c>
      <c r="I12" s="39">
        <v>4</v>
      </c>
      <c r="J12" s="38">
        <f t="shared" si="8"/>
        <v>1380000</v>
      </c>
      <c r="K12" s="38">
        <f t="shared" si="9"/>
        <v>0</v>
      </c>
      <c r="L12" s="38">
        <f t="shared" si="10"/>
        <v>0</v>
      </c>
      <c r="M12" s="40">
        <v>2</v>
      </c>
      <c r="N12" s="99">
        <f t="shared" si="11"/>
        <v>690000</v>
      </c>
      <c r="O12" s="42">
        <v>2</v>
      </c>
      <c r="P12" s="43">
        <f t="shared" si="12"/>
        <v>690000</v>
      </c>
      <c r="Q12" s="43">
        <f t="shared" si="13"/>
        <v>0</v>
      </c>
      <c r="R12" s="43">
        <f t="shared" si="14"/>
        <v>0</v>
      </c>
      <c r="S12" s="44">
        <f t="shared" si="15"/>
        <v>6</v>
      </c>
      <c r="T12" s="98">
        <f t="shared" si="16"/>
        <v>2070000</v>
      </c>
      <c r="U12" s="45">
        <f t="shared" si="0"/>
        <v>6</v>
      </c>
      <c r="V12" s="46">
        <f t="shared" si="1"/>
        <v>2070000</v>
      </c>
      <c r="W12" s="46">
        <f t="shared" si="2"/>
        <v>0</v>
      </c>
      <c r="X12" s="47">
        <f t="shared" si="3"/>
        <v>0</v>
      </c>
      <c r="Y12" s="97">
        <v>10</v>
      </c>
      <c r="Z12" s="96">
        <f t="shared" si="4"/>
        <v>3450000</v>
      </c>
      <c r="AA12" s="96">
        <f t="shared" si="5"/>
        <v>1380000</v>
      </c>
      <c r="AB12" s="70">
        <f t="shared" si="6"/>
        <v>0</v>
      </c>
      <c r="AC12" s="157"/>
      <c r="AD12" s="162">
        <v>120750</v>
      </c>
      <c r="AE12" s="166">
        <f t="shared" si="17"/>
        <v>483000</v>
      </c>
      <c r="AF12" s="166">
        <f t="shared" si="18"/>
        <v>1207500</v>
      </c>
      <c r="AT12" s="136"/>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8"/>
      <c r="JY12" s="18"/>
      <c r="JZ12" s="18"/>
      <c r="KA12" s="18"/>
      <c r="KB12" s="18"/>
      <c r="KC12" s="18"/>
      <c r="KD12" s="18"/>
      <c r="KE12" s="18"/>
      <c r="KF12" s="18"/>
      <c r="KG12" s="18"/>
      <c r="KH12" s="18"/>
      <c r="KI12" s="18"/>
      <c r="KJ12" s="18"/>
      <c r="KK12" s="18"/>
      <c r="KL12" s="18"/>
      <c r="KM12" s="18"/>
      <c r="KN12" s="18"/>
      <c r="KO12" s="18"/>
      <c r="KP12" s="18"/>
      <c r="KQ12" s="18"/>
      <c r="KR12" s="18"/>
      <c r="KS12" s="18"/>
      <c r="KT12" s="18"/>
      <c r="KU12" s="18"/>
      <c r="KV12" s="18"/>
      <c r="KW12" s="18"/>
      <c r="KX12" s="18"/>
      <c r="KY12" s="18"/>
      <c r="KZ12" s="18"/>
      <c r="LA12" s="18"/>
      <c r="LB12" s="18"/>
      <c r="LC12" s="18"/>
      <c r="LD12" s="18"/>
      <c r="LE12" s="18"/>
      <c r="LF12" s="18"/>
      <c r="LG12" s="18"/>
      <c r="LH12" s="18"/>
      <c r="LI12" s="18"/>
      <c r="LJ12" s="18"/>
      <c r="LK12" s="18"/>
      <c r="LL12" s="18"/>
      <c r="LM12" s="18"/>
      <c r="LN12" s="18"/>
      <c r="LO12" s="18"/>
      <c r="LP12" s="18"/>
      <c r="LQ12" s="18"/>
      <c r="LR12" s="18"/>
      <c r="LS12" s="18"/>
      <c r="LT12" s="18"/>
      <c r="LU12" s="18"/>
      <c r="LV12" s="18"/>
      <c r="LW12" s="18"/>
      <c r="LX12" s="18"/>
      <c r="LY12" s="18"/>
      <c r="LZ12" s="18"/>
      <c r="MA12" s="18"/>
      <c r="MB12" s="18"/>
      <c r="MC12" s="18"/>
      <c r="MD12" s="18"/>
      <c r="ME12" s="18"/>
      <c r="MF12" s="18"/>
      <c r="MG12" s="18"/>
      <c r="MH12" s="18"/>
      <c r="MI12" s="18"/>
      <c r="MJ12" s="18"/>
      <c r="MK12" s="18"/>
      <c r="ML12" s="18"/>
      <c r="MM12" s="18"/>
      <c r="MN12" s="18"/>
      <c r="MO12" s="18"/>
      <c r="MP12" s="18"/>
      <c r="MQ12" s="18"/>
      <c r="MR12" s="18"/>
      <c r="MS12" s="18"/>
      <c r="MT12" s="18"/>
      <c r="MU12" s="18"/>
      <c r="MV12" s="18"/>
      <c r="MW12" s="18"/>
      <c r="MX12" s="18"/>
      <c r="MY12" s="18"/>
      <c r="MZ12" s="18"/>
      <c r="NA12" s="18"/>
      <c r="NB12" s="18"/>
      <c r="NC12" s="18"/>
      <c r="ND12" s="18"/>
      <c r="NE12" s="18"/>
      <c r="NF12" s="18"/>
      <c r="NG12" s="18"/>
      <c r="NH12" s="18"/>
      <c r="NI12" s="18"/>
      <c r="NJ12" s="18"/>
      <c r="NK12" s="18"/>
      <c r="NL12" s="18"/>
      <c r="NM12" s="18"/>
      <c r="NN12" s="18"/>
      <c r="NO12" s="18"/>
      <c r="NP12" s="18"/>
      <c r="NQ12" s="18"/>
      <c r="NR12" s="18"/>
      <c r="NS12" s="18"/>
      <c r="NT12" s="18"/>
      <c r="NU12" s="18"/>
      <c r="NV12" s="18"/>
      <c r="NW12" s="18"/>
      <c r="NX12" s="18"/>
      <c r="NY12" s="18"/>
      <c r="NZ12" s="18"/>
      <c r="OA12" s="18"/>
      <c r="OB12" s="18"/>
      <c r="OC12" s="18"/>
      <c r="OD12" s="18"/>
      <c r="OE12" s="18"/>
      <c r="OF12" s="18"/>
      <c r="OG12" s="18"/>
      <c r="OH12" s="18"/>
      <c r="OI12" s="18"/>
      <c r="OJ12" s="18"/>
      <c r="OK12" s="18"/>
      <c r="OL12" s="18"/>
      <c r="OM12" s="18"/>
      <c r="ON12" s="18"/>
      <c r="OO12" s="18"/>
      <c r="OP12" s="18"/>
      <c r="OQ12" s="18"/>
      <c r="OR12" s="18"/>
      <c r="OS12" s="18"/>
      <c r="OT12" s="18"/>
      <c r="OU12" s="18"/>
      <c r="OV12" s="18"/>
      <c r="OW12" s="18"/>
      <c r="OX12" s="18"/>
      <c r="OY12" s="18"/>
      <c r="OZ12" s="18"/>
      <c r="PA12" s="18"/>
      <c r="PB12" s="18"/>
      <c r="PC12" s="18"/>
      <c r="PD12" s="18"/>
      <c r="PE12" s="18"/>
      <c r="PF12" s="18"/>
      <c r="PG12" s="18"/>
      <c r="PH12" s="18"/>
      <c r="PI12" s="18"/>
      <c r="PJ12" s="18"/>
      <c r="PK12" s="18"/>
      <c r="PL12" s="18"/>
      <c r="PM12" s="18"/>
      <c r="PN12" s="18"/>
      <c r="PO12" s="18"/>
      <c r="PP12" s="18"/>
      <c r="PQ12" s="18"/>
      <c r="PR12" s="18"/>
      <c r="PS12" s="18"/>
      <c r="PT12" s="18"/>
      <c r="PU12" s="18"/>
      <c r="PV12" s="18"/>
      <c r="PW12" s="18"/>
      <c r="PX12" s="18"/>
      <c r="PY12" s="18"/>
      <c r="PZ12" s="18"/>
      <c r="QA12" s="18"/>
      <c r="QB12" s="18"/>
      <c r="QC12" s="18"/>
      <c r="QD12" s="18"/>
      <c r="QE12" s="18"/>
      <c r="QF12" s="18"/>
      <c r="QG12" s="18"/>
      <c r="QH12" s="18"/>
      <c r="QI12" s="18"/>
      <c r="QJ12" s="18"/>
      <c r="QK12" s="18"/>
      <c r="QL12" s="18"/>
      <c r="QM12" s="18"/>
      <c r="QN12" s="18"/>
      <c r="QO12" s="18"/>
      <c r="QP12" s="18"/>
      <c r="QQ12" s="18"/>
      <c r="QR12" s="18"/>
      <c r="QS12" s="18"/>
      <c r="QT12" s="18"/>
      <c r="QU12" s="18"/>
      <c r="QV12" s="18"/>
      <c r="QW12" s="18"/>
      <c r="QX12" s="18"/>
      <c r="QY12" s="18"/>
      <c r="QZ12" s="18"/>
      <c r="RA12" s="18"/>
      <c r="RB12" s="18"/>
      <c r="RC12" s="18"/>
      <c r="RD12" s="18"/>
      <c r="RE12" s="18"/>
      <c r="RF12" s="18"/>
      <c r="RG12" s="18"/>
      <c r="RH12" s="18"/>
      <c r="RI12" s="18"/>
      <c r="RJ12" s="18"/>
      <c r="RK12" s="18"/>
      <c r="RL12" s="18"/>
      <c r="RM12" s="18"/>
      <c r="RN12" s="18"/>
      <c r="RO12" s="18"/>
      <c r="RP12" s="18"/>
      <c r="RQ12" s="18"/>
      <c r="RR12" s="18"/>
      <c r="RS12" s="18"/>
      <c r="RT12" s="18"/>
      <c r="RU12" s="18"/>
      <c r="RV12" s="18"/>
      <c r="RW12" s="18"/>
      <c r="RX12" s="18"/>
      <c r="RY12" s="18"/>
      <c r="RZ12" s="18"/>
      <c r="SA12" s="18"/>
      <c r="SB12" s="18"/>
      <c r="SC12" s="18"/>
      <c r="SD12" s="18"/>
      <c r="SE12" s="18"/>
      <c r="SF12" s="18"/>
      <c r="SG12" s="18"/>
      <c r="SH12" s="18"/>
      <c r="SI12" s="18"/>
      <c r="SJ12" s="18"/>
      <c r="SK12" s="18"/>
      <c r="SL12" s="18"/>
      <c r="SM12" s="18"/>
      <c r="SN12" s="18"/>
      <c r="SO12" s="18"/>
      <c r="SP12" s="18"/>
      <c r="SQ12" s="18"/>
      <c r="SR12" s="18"/>
      <c r="SS12" s="18"/>
      <c r="ST12" s="18"/>
      <c r="SU12" s="18"/>
      <c r="SV12" s="18"/>
      <c r="SW12" s="18"/>
      <c r="SX12" s="18"/>
      <c r="SY12" s="18"/>
      <c r="SZ12" s="18"/>
      <c r="TA12" s="18"/>
      <c r="TB12" s="18"/>
      <c r="TC12" s="18"/>
      <c r="TD12" s="18"/>
      <c r="TE12" s="18"/>
      <c r="TF12" s="18"/>
      <c r="TG12" s="18"/>
      <c r="TH12" s="18"/>
      <c r="TI12" s="18"/>
      <c r="TJ12" s="18"/>
      <c r="TK12" s="18"/>
      <c r="TL12" s="18"/>
      <c r="TM12" s="18"/>
      <c r="TN12" s="18"/>
      <c r="TO12" s="18"/>
      <c r="TP12" s="18"/>
      <c r="TQ12" s="18"/>
      <c r="TR12" s="18"/>
      <c r="TS12" s="18"/>
      <c r="TT12" s="18"/>
      <c r="TU12" s="18"/>
      <c r="TV12" s="18"/>
      <c r="TW12" s="18"/>
      <c r="TX12" s="18"/>
      <c r="TY12" s="18"/>
      <c r="TZ12" s="18"/>
      <c r="UA12" s="18"/>
      <c r="UB12" s="18"/>
      <c r="UC12" s="18"/>
      <c r="UD12" s="18"/>
      <c r="UE12" s="18"/>
      <c r="UF12" s="18"/>
      <c r="UG12" s="18"/>
      <c r="UH12" s="18"/>
      <c r="UI12" s="18"/>
      <c r="UJ12" s="18"/>
      <c r="UK12" s="18"/>
      <c r="UL12" s="18"/>
      <c r="UM12" s="18"/>
      <c r="UN12" s="18"/>
      <c r="UO12" s="18"/>
      <c r="UP12" s="18"/>
      <c r="UQ12" s="18"/>
      <c r="UR12" s="18"/>
      <c r="US12" s="18"/>
      <c r="UT12" s="18"/>
      <c r="UU12" s="18"/>
      <c r="UV12" s="18"/>
      <c r="UW12" s="18"/>
      <c r="UX12" s="18"/>
      <c r="UY12" s="18"/>
      <c r="UZ12" s="18"/>
      <c r="VA12" s="18"/>
      <c r="VB12" s="18"/>
      <c r="VC12" s="18"/>
      <c r="VD12" s="18"/>
      <c r="VE12" s="18"/>
      <c r="VF12" s="18"/>
      <c r="VG12" s="18"/>
      <c r="VH12" s="18"/>
      <c r="VI12" s="18"/>
      <c r="VJ12" s="18"/>
      <c r="VK12" s="18"/>
      <c r="VL12" s="18"/>
      <c r="VM12" s="18"/>
      <c r="VN12" s="18"/>
      <c r="VO12" s="18"/>
      <c r="VP12" s="18"/>
      <c r="VQ12" s="18"/>
      <c r="VR12" s="18"/>
      <c r="VS12" s="18"/>
      <c r="VT12" s="18"/>
      <c r="VU12" s="18"/>
      <c r="VV12" s="18"/>
      <c r="VW12" s="18"/>
      <c r="VX12" s="18"/>
      <c r="VY12" s="18"/>
      <c r="VZ12" s="18"/>
      <c r="WA12" s="18"/>
      <c r="WB12" s="18"/>
      <c r="WC12" s="18"/>
      <c r="WD12" s="18"/>
      <c r="WE12" s="18"/>
      <c r="WF12" s="18"/>
      <c r="WG12" s="18"/>
      <c r="WH12" s="18"/>
      <c r="WI12" s="18"/>
      <c r="WJ12" s="18"/>
      <c r="WK12" s="18"/>
      <c r="WL12" s="18"/>
      <c r="WM12" s="18"/>
      <c r="WN12" s="18"/>
      <c r="WO12" s="18"/>
      <c r="WP12" s="18"/>
      <c r="WQ12" s="18"/>
      <c r="WR12" s="18"/>
      <c r="WS12" s="18"/>
      <c r="WT12" s="18"/>
      <c r="WU12" s="18"/>
      <c r="WV12" s="18"/>
      <c r="WW12" s="18"/>
      <c r="WX12" s="18"/>
      <c r="WY12" s="18"/>
      <c r="WZ12" s="18"/>
      <c r="XA12" s="18"/>
      <c r="XB12" s="18"/>
      <c r="XC12" s="18"/>
      <c r="XD12" s="18"/>
      <c r="XE12" s="18"/>
      <c r="XF12" s="18"/>
      <c r="XG12" s="18"/>
      <c r="XH12" s="18"/>
      <c r="XI12" s="18"/>
      <c r="XJ12" s="18"/>
      <c r="XK12" s="18"/>
      <c r="XL12" s="18"/>
      <c r="XM12" s="18"/>
      <c r="XN12" s="18"/>
      <c r="XO12" s="18"/>
      <c r="XP12" s="18"/>
      <c r="XQ12" s="18"/>
      <c r="XR12" s="18"/>
      <c r="XS12" s="18"/>
      <c r="XT12" s="18"/>
      <c r="XU12" s="18"/>
      <c r="XV12" s="18"/>
      <c r="XW12" s="18"/>
      <c r="XX12" s="18"/>
      <c r="XY12" s="18"/>
      <c r="XZ12" s="18"/>
      <c r="YA12" s="18"/>
      <c r="YB12" s="18"/>
      <c r="YC12" s="18"/>
      <c r="YD12" s="18"/>
      <c r="YE12" s="18"/>
      <c r="YF12" s="18"/>
      <c r="YG12" s="18"/>
      <c r="YH12" s="18"/>
      <c r="YI12" s="18"/>
      <c r="YJ12" s="18"/>
      <c r="YK12" s="18"/>
      <c r="YL12" s="18"/>
      <c r="YM12" s="18"/>
      <c r="YN12" s="18"/>
      <c r="YO12" s="18"/>
      <c r="YP12" s="18"/>
      <c r="YQ12" s="18"/>
      <c r="YR12" s="18"/>
      <c r="YS12" s="18"/>
      <c r="YT12" s="18"/>
      <c r="YU12" s="18"/>
      <c r="YV12" s="18"/>
      <c r="YW12" s="18"/>
      <c r="YX12" s="18"/>
      <c r="YY12" s="18"/>
      <c r="YZ12" s="18"/>
      <c r="ZA12" s="18"/>
      <c r="ZB12" s="18"/>
      <c r="ZC12" s="18"/>
      <c r="ZD12" s="18"/>
      <c r="ZE12" s="18"/>
      <c r="ZF12" s="18"/>
      <c r="ZG12" s="18"/>
      <c r="ZH12" s="18"/>
      <c r="ZI12" s="18"/>
      <c r="ZJ12" s="18"/>
      <c r="ZK12" s="18"/>
      <c r="ZL12" s="18"/>
      <c r="ZM12" s="18"/>
      <c r="ZN12" s="18"/>
      <c r="ZO12" s="18"/>
      <c r="ZP12" s="18"/>
      <c r="ZQ12" s="18"/>
      <c r="ZR12" s="18"/>
      <c r="ZS12" s="18"/>
      <c r="ZT12" s="18"/>
      <c r="ZU12" s="18"/>
      <c r="ZV12" s="18"/>
      <c r="ZW12" s="18"/>
      <c r="ZX12" s="18"/>
      <c r="ZY12" s="18"/>
      <c r="ZZ12" s="18"/>
      <c r="AAA12" s="18"/>
      <c r="AAB12" s="18"/>
      <c r="AAC12" s="18"/>
      <c r="AAD12" s="18"/>
      <c r="AAE12" s="18"/>
      <c r="AAF12" s="18"/>
      <c r="AAG12" s="18"/>
      <c r="AAH12" s="18"/>
      <c r="AAI12" s="18"/>
      <c r="AAJ12" s="18"/>
      <c r="AAK12" s="18"/>
      <c r="AAL12" s="18"/>
      <c r="AAM12" s="18"/>
      <c r="AAN12" s="18"/>
      <c r="AAO12" s="18"/>
      <c r="AAP12" s="18"/>
      <c r="AAQ12" s="18"/>
      <c r="AAR12" s="18"/>
      <c r="AAS12" s="18"/>
      <c r="AAT12" s="18"/>
      <c r="AAU12" s="18"/>
      <c r="AAV12" s="18"/>
      <c r="AAW12" s="18"/>
      <c r="AAX12" s="18"/>
      <c r="AAY12" s="18"/>
      <c r="AAZ12" s="18"/>
      <c r="ABA12" s="18"/>
      <c r="ABB12" s="18"/>
      <c r="ABC12" s="18"/>
      <c r="ABD12" s="18"/>
      <c r="ABE12" s="18"/>
      <c r="ABF12" s="18"/>
      <c r="ABG12" s="18"/>
      <c r="ABH12" s="18"/>
      <c r="ABI12" s="18"/>
      <c r="ABJ12" s="18"/>
      <c r="ABK12" s="18"/>
      <c r="ABL12" s="18"/>
      <c r="ABM12" s="18"/>
      <c r="ABN12" s="18"/>
      <c r="ABO12" s="18"/>
      <c r="ABP12" s="18"/>
      <c r="ABQ12" s="18"/>
      <c r="ABR12" s="18"/>
      <c r="ABS12" s="18"/>
      <c r="ABT12" s="18"/>
      <c r="ABU12" s="18"/>
      <c r="ABV12" s="18"/>
      <c r="ABW12" s="18"/>
      <c r="ABX12" s="18"/>
      <c r="ABY12" s="18"/>
      <c r="ABZ12" s="18"/>
      <c r="ACA12" s="18"/>
      <c r="ACB12" s="18"/>
      <c r="ACC12" s="18"/>
      <c r="ACD12" s="18"/>
      <c r="ACE12" s="18"/>
      <c r="ACF12" s="18"/>
      <c r="ACG12" s="18"/>
      <c r="ACH12" s="18"/>
      <c r="ACI12" s="18"/>
      <c r="ACJ12" s="18"/>
      <c r="ACK12" s="18"/>
      <c r="ACL12" s="18"/>
      <c r="ACM12" s="18"/>
      <c r="ACN12" s="18"/>
      <c r="ACO12" s="18"/>
      <c r="ACP12" s="18"/>
      <c r="ACQ12" s="18"/>
      <c r="ACR12" s="18"/>
      <c r="ACS12" s="18"/>
      <c r="ACT12" s="18"/>
      <c r="ACU12" s="18"/>
      <c r="ACV12" s="18"/>
      <c r="ACW12" s="18"/>
      <c r="ACX12" s="18"/>
      <c r="ACY12" s="18"/>
      <c r="ACZ12" s="18"/>
      <c r="ADA12" s="18"/>
      <c r="ADB12" s="18"/>
      <c r="ADC12" s="18"/>
      <c r="ADD12" s="18"/>
      <c r="ADE12" s="18"/>
      <c r="ADF12" s="18"/>
      <c r="ADG12" s="18"/>
      <c r="ADH12" s="18"/>
      <c r="ADI12" s="18"/>
      <c r="ADJ12" s="18"/>
      <c r="ADK12" s="18"/>
      <c r="ADL12" s="18"/>
      <c r="ADM12" s="18"/>
      <c r="ADN12" s="18"/>
      <c r="ADO12" s="18"/>
      <c r="ADP12" s="18"/>
      <c r="ADQ12" s="18"/>
      <c r="ADR12" s="18"/>
      <c r="ADS12" s="18"/>
      <c r="ADT12" s="18"/>
      <c r="ADU12" s="18"/>
      <c r="ADV12" s="18"/>
      <c r="ADW12" s="18"/>
      <c r="ADX12" s="18"/>
      <c r="ADY12" s="18"/>
      <c r="ADZ12" s="18"/>
      <c r="AEA12" s="18"/>
      <c r="AEB12" s="18"/>
      <c r="AEC12" s="18"/>
      <c r="AED12" s="18"/>
      <c r="AEE12" s="18"/>
      <c r="AEF12" s="18"/>
      <c r="AEG12" s="18"/>
      <c r="AEH12" s="18"/>
      <c r="AEI12" s="18"/>
      <c r="AEJ12" s="18"/>
      <c r="AEK12" s="18"/>
      <c r="AEL12" s="18"/>
      <c r="AEM12" s="18"/>
      <c r="AEN12" s="18"/>
      <c r="AEO12" s="18"/>
      <c r="AEP12" s="18"/>
      <c r="AEQ12" s="18"/>
      <c r="AER12" s="18"/>
      <c r="AES12" s="18"/>
      <c r="AET12" s="18"/>
      <c r="AEU12" s="18"/>
      <c r="AEV12" s="18"/>
      <c r="AEW12" s="18"/>
      <c r="AEX12" s="18"/>
    </row>
    <row r="13" spans="1:830" s="33" customFormat="1">
      <c r="A13" s="34">
        <v>9</v>
      </c>
      <c r="B13" s="34" t="s">
        <v>31</v>
      </c>
      <c r="C13" s="6" t="s">
        <v>32</v>
      </c>
      <c r="D13" s="35" t="s">
        <v>20</v>
      </c>
      <c r="E13" s="36">
        <v>22500</v>
      </c>
      <c r="F13" s="37">
        <v>4</v>
      </c>
      <c r="G13" s="48">
        <v>19067.796610169491</v>
      </c>
      <c r="H13" s="38">
        <f t="shared" si="7"/>
        <v>90000</v>
      </c>
      <c r="I13" s="39">
        <v>4</v>
      </c>
      <c r="J13" s="38">
        <f t="shared" si="8"/>
        <v>90000</v>
      </c>
      <c r="K13" s="38">
        <f t="shared" si="9"/>
        <v>0</v>
      </c>
      <c r="L13" s="38">
        <f t="shared" si="10"/>
        <v>0</v>
      </c>
      <c r="M13" s="40">
        <v>2</v>
      </c>
      <c r="N13" s="99">
        <f t="shared" si="11"/>
        <v>45000</v>
      </c>
      <c r="O13" s="42">
        <v>2</v>
      </c>
      <c r="P13" s="43">
        <f t="shared" si="12"/>
        <v>45000</v>
      </c>
      <c r="Q13" s="43">
        <f t="shared" si="13"/>
        <v>0</v>
      </c>
      <c r="R13" s="43">
        <f t="shared" si="14"/>
        <v>0</v>
      </c>
      <c r="S13" s="44">
        <f t="shared" si="15"/>
        <v>6</v>
      </c>
      <c r="T13" s="98">
        <f t="shared" si="16"/>
        <v>135000</v>
      </c>
      <c r="U13" s="45">
        <f t="shared" si="0"/>
        <v>6</v>
      </c>
      <c r="V13" s="46">
        <f t="shared" si="1"/>
        <v>135000</v>
      </c>
      <c r="W13" s="46">
        <f t="shared" si="2"/>
        <v>0</v>
      </c>
      <c r="X13" s="47">
        <f t="shared" si="3"/>
        <v>0</v>
      </c>
      <c r="Y13" s="97">
        <v>6</v>
      </c>
      <c r="Z13" s="96">
        <f t="shared" si="4"/>
        <v>135000</v>
      </c>
      <c r="AA13" s="96">
        <f t="shared" si="5"/>
        <v>0</v>
      </c>
      <c r="AB13" s="70">
        <f t="shared" si="6"/>
        <v>0</v>
      </c>
      <c r="AC13" s="157"/>
      <c r="AD13" s="162">
        <v>7875</v>
      </c>
      <c r="AE13" s="166">
        <f t="shared" si="17"/>
        <v>31500</v>
      </c>
      <c r="AF13" s="166">
        <f t="shared" si="18"/>
        <v>47250</v>
      </c>
      <c r="AT13" s="136"/>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8"/>
      <c r="JY13" s="18"/>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c r="KZ13" s="18"/>
      <c r="LA13" s="18"/>
      <c r="LB13" s="18"/>
      <c r="LC13" s="18"/>
      <c r="LD13" s="18"/>
      <c r="LE13" s="18"/>
      <c r="LF13" s="18"/>
      <c r="LG13" s="18"/>
      <c r="LH13" s="18"/>
      <c r="LI13" s="18"/>
      <c r="LJ13" s="18"/>
      <c r="LK13" s="18"/>
      <c r="LL13" s="18"/>
      <c r="LM13" s="18"/>
      <c r="LN13" s="18"/>
      <c r="LO13" s="18"/>
      <c r="LP13" s="18"/>
      <c r="LQ13" s="18"/>
      <c r="LR13" s="18"/>
      <c r="LS13" s="18"/>
      <c r="LT13" s="18"/>
      <c r="LU13" s="18"/>
      <c r="LV13" s="18"/>
      <c r="LW13" s="18"/>
      <c r="LX13" s="18"/>
      <c r="LY13" s="18"/>
      <c r="LZ13" s="18"/>
      <c r="MA13" s="18"/>
      <c r="MB13" s="18"/>
      <c r="MC13" s="18"/>
      <c r="MD13" s="18"/>
      <c r="ME13" s="18"/>
      <c r="MF13" s="18"/>
      <c r="MG13" s="18"/>
      <c r="MH13" s="18"/>
      <c r="MI13" s="18"/>
      <c r="MJ13" s="18"/>
      <c r="MK13" s="18"/>
      <c r="ML13" s="18"/>
      <c r="MM13" s="18"/>
      <c r="MN13" s="18"/>
      <c r="MO13" s="18"/>
      <c r="MP13" s="18"/>
      <c r="MQ13" s="18"/>
      <c r="MR13" s="18"/>
      <c r="MS13" s="18"/>
      <c r="MT13" s="18"/>
      <c r="MU13" s="18"/>
      <c r="MV13" s="18"/>
      <c r="MW13" s="18"/>
      <c r="MX13" s="18"/>
      <c r="MY13" s="18"/>
      <c r="MZ13" s="18"/>
      <c r="NA13" s="18"/>
      <c r="NB13" s="18"/>
      <c r="NC13" s="18"/>
      <c r="ND13" s="18"/>
      <c r="NE13" s="18"/>
      <c r="NF13" s="18"/>
      <c r="NG13" s="18"/>
      <c r="NH13" s="18"/>
      <c r="NI13" s="18"/>
      <c r="NJ13" s="18"/>
      <c r="NK13" s="18"/>
      <c r="NL13" s="18"/>
      <c r="NM13" s="18"/>
      <c r="NN13" s="18"/>
      <c r="NO13" s="18"/>
      <c r="NP13" s="18"/>
      <c r="NQ13" s="18"/>
      <c r="NR13" s="18"/>
      <c r="NS13" s="18"/>
      <c r="NT13" s="18"/>
      <c r="NU13" s="18"/>
      <c r="NV13" s="18"/>
      <c r="NW13" s="18"/>
      <c r="NX13" s="18"/>
      <c r="NY13" s="18"/>
      <c r="NZ13" s="18"/>
      <c r="OA13" s="18"/>
      <c r="OB13" s="18"/>
      <c r="OC13" s="18"/>
      <c r="OD13" s="18"/>
      <c r="OE13" s="18"/>
      <c r="OF13" s="18"/>
      <c r="OG13" s="18"/>
      <c r="OH13" s="18"/>
      <c r="OI13" s="18"/>
      <c r="OJ13" s="18"/>
      <c r="OK13" s="18"/>
      <c r="OL13" s="18"/>
      <c r="OM13" s="18"/>
      <c r="ON13" s="18"/>
      <c r="OO13" s="18"/>
      <c r="OP13" s="18"/>
      <c r="OQ13" s="18"/>
      <c r="OR13" s="18"/>
      <c r="OS13" s="18"/>
      <c r="OT13" s="18"/>
      <c r="OU13" s="18"/>
      <c r="OV13" s="18"/>
      <c r="OW13" s="18"/>
      <c r="OX13" s="18"/>
      <c r="OY13" s="18"/>
      <c r="OZ13" s="18"/>
      <c r="PA13" s="18"/>
      <c r="PB13" s="18"/>
      <c r="PC13" s="18"/>
      <c r="PD13" s="18"/>
      <c r="PE13" s="18"/>
      <c r="PF13" s="18"/>
      <c r="PG13" s="18"/>
      <c r="PH13" s="18"/>
      <c r="PI13" s="18"/>
      <c r="PJ13" s="18"/>
      <c r="PK13" s="18"/>
      <c r="PL13" s="18"/>
      <c r="PM13" s="18"/>
      <c r="PN13" s="18"/>
      <c r="PO13" s="18"/>
      <c r="PP13" s="18"/>
      <c r="PQ13" s="18"/>
      <c r="PR13" s="18"/>
      <c r="PS13" s="18"/>
      <c r="PT13" s="18"/>
      <c r="PU13" s="18"/>
      <c r="PV13" s="18"/>
      <c r="PW13" s="18"/>
      <c r="PX13" s="18"/>
      <c r="PY13" s="18"/>
      <c r="PZ13" s="18"/>
      <c r="QA13" s="18"/>
      <c r="QB13" s="18"/>
      <c r="QC13" s="18"/>
      <c r="QD13" s="18"/>
      <c r="QE13" s="18"/>
      <c r="QF13" s="18"/>
      <c r="QG13" s="18"/>
      <c r="QH13" s="18"/>
      <c r="QI13" s="18"/>
      <c r="QJ13" s="18"/>
      <c r="QK13" s="18"/>
      <c r="QL13" s="18"/>
      <c r="QM13" s="18"/>
      <c r="QN13" s="18"/>
      <c r="QO13" s="18"/>
      <c r="QP13" s="18"/>
      <c r="QQ13" s="18"/>
      <c r="QR13" s="18"/>
      <c r="QS13" s="18"/>
      <c r="QT13" s="18"/>
      <c r="QU13" s="18"/>
      <c r="QV13" s="18"/>
      <c r="QW13" s="18"/>
      <c r="QX13" s="18"/>
      <c r="QY13" s="18"/>
      <c r="QZ13" s="18"/>
      <c r="RA13" s="18"/>
      <c r="RB13" s="18"/>
      <c r="RC13" s="18"/>
      <c r="RD13" s="18"/>
      <c r="RE13" s="18"/>
      <c r="RF13" s="18"/>
      <c r="RG13" s="18"/>
      <c r="RH13" s="18"/>
      <c r="RI13" s="18"/>
      <c r="RJ13" s="18"/>
      <c r="RK13" s="18"/>
      <c r="RL13" s="18"/>
      <c r="RM13" s="18"/>
      <c r="RN13" s="18"/>
      <c r="RO13" s="18"/>
      <c r="RP13" s="18"/>
      <c r="RQ13" s="18"/>
      <c r="RR13" s="18"/>
      <c r="RS13" s="18"/>
      <c r="RT13" s="18"/>
      <c r="RU13" s="18"/>
      <c r="RV13" s="18"/>
      <c r="RW13" s="18"/>
      <c r="RX13" s="18"/>
      <c r="RY13" s="18"/>
      <c r="RZ13" s="18"/>
      <c r="SA13" s="18"/>
      <c r="SB13" s="18"/>
      <c r="SC13" s="18"/>
      <c r="SD13" s="18"/>
      <c r="SE13" s="18"/>
      <c r="SF13" s="18"/>
      <c r="SG13" s="18"/>
      <c r="SH13" s="18"/>
      <c r="SI13" s="18"/>
      <c r="SJ13" s="18"/>
      <c r="SK13" s="18"/>
      <c r="SL13" s="18"/>
      <c r="SM13" s="18"/>
      <c r="SN13" s="18"/>
      <c r="SO13" s="18"/>
      <c r="SP13" s="18"/>
      <c r="SQ13" s="18"/>
      <c r="SR13" s="18"/>
      <c r="SS13" s="18"/>
      <c r="ST13" s="18"/>
      <c r="SU13" s="18"/>
      <c r="SV13" s="18"/>
      <c r="SW13" s="18"/>
      <c r="SX13" s="18"/>
      <c r="SY13" s="18"/>
      <c r="SZ13" s="18"/>
      <c r="TA13" s="18"/>
      <c r="TB13" s="18"/>
      <c r="TC13" s="18"/>
      <c r="TD13" s="18"/>
      <c r="TE13" s="18"/>
      <c r="TF13" s="18"/>
      <c r="TG13" s="18"/>
      <c r="TH13" s="18"/>
      <c r="TI13" s="18"/>
      <c r="TJ13" s="18"/>
      <c r="TK13" s="18"/>
      <c r="TL13" s="18"/>
      <c r="TM13" s="18"/>
      <c r="TN13" s="18"/>
      <c r="TO13" s="18"/>
      <c r="TP13" s="18"/>
      <c r="TQ13" s="18"/>
      <c r="TR13" s="18"/>
      <c r="TS13" s="18"/>
      <c r="TT13" s="18"/>
      <c r="TU13" s="18"/>
      <c r="TV13" s="18"/>
      <c r="TW13" s="18"/>
      <c r="TX13" s="18"/>
      <c r="TY13" s="18"/>
      <c r="TZ13" s="18"/>
      <c r="UA13" s="18"/>
      <c r="UB13" s="18"/>
      <c r="UC13" s="18"/>
      <c r="UD13" s="18"/>
      <c r="UE13" s="18"/>
      <c r="UF13" s="18"/>
      <c r="UG13" s="18"/>
      <c r="UH13" s="18"/>
      <c r="UI13" s="18"/>
      <c r="UJ13" s="18"/>
      <c r="UK13" s="18"/>
      <c r="UL13" s="18"/>
      <c r="UM13" s="18"/>
      <c r="UN13" s="18"/>
      <c r="UO13" s="18"/>
      <c r="UP13" s="18"/>
      <c r="UQ13" s="18"/>
      <c r="UR13" s="18"/>
      <c r="US13" s="18"/>
      <c r="UT13" s="18"/>
      <c r="UU13" s="18"/>
      <c r="UV13" s="18"/>
      <c r="UW13" s="18"/>
      <c r="UX13" s="18"/>
      <c r="UY13" s="18"/>
      <c r="UZ13" s="18"/>
      <c r="VA13" s="18"/>
      <c r="VB13" s="18"/>
      <c r="VC13" s="18"/>
      <c r="VD13" s="18"/>
      <c r="VE13" s="18"/>
      <c r="VF13" s="18"/>
      <c r="VG13" s="18"/>
      <c r="VH13" s="18"/>
      <c r="VI13" s="18"/>
      <c r="VJ13" s="18"/>
      <c r="VK13" s="18"/>
      <c r="VL13" s="18"/>
      <c r="VM13" s="18"/>
      <c r="VN13" s="18"/>
      <c r="VO13" s="18"/>
      <c r="VP13" s="18"/>
      <c r="VQ13" s="18"/>
      <c r="VR13" s="18"/>
      <c r="VS13" s="18"/>
      <c r="VT13" s="18"/>
      <c r="VU13" s="18"/>
      <c r="VV13" s="18"/>
      <c r="VW13" s="18"/>
      <c r="VX13" s="18"/>
      <c r="VY13" s="18"/>
      <c r="VZ13" s="18"/>
      <c r="WA13" s="18"/>
      <c r="WB13" s="18"/>
      <c r="WC13" s="18"/>
      <c r="WD13" s="18"/>
      <c r="WE13" s="18"/>
      <c r="WF13" s="18"/>
      <c r="WG13" s="18"/>
      <c r="WH13" s="18"/>
      <c r="WI13" s="18"/>
      <c r="WJ13" s="18"/>
      <c r="WK13" s="18"/>
      <c r="WL13" s="18"/>
      <c r="WM13" s="18"/>
      <c r="WN13" s="18"/>
      <c r="WO13" s="18"/>
      <c r="WP13" s="18"/>
      <c r="WQ13" s="18"/>
      <c r="WR13" s="18"/>
      <c r="WS13" s="18"/>
      <c r="WT13" s="18"/>
      <c r="WU13" s="18"/>
      <c r="WV13" s="18"/>
      <c r="WW13" s="18"/>
      <c r="WX13" s="18"/>
      <c r="WY13" s="18"/>
      <c r="WZ13" s="18"/>
      <c r="XA13" s="18"/>
      <c r="XB13" s="18"/>
      <c r="XC13" s="18"/>
      <c r="XD13" s="18"/>
      <c r="XE13" s="18"/>
      <c r="XF13" s="18"/>
      <c r="XG13" s="18"/>
      <c r="XH13" s="18"/>
      <c r="XI13" s="18"/>
      <c r="XJ13" s="18"/>
      <c r="XK13" s="18"/>
      <c r="XL13" s="18"/>
      <c r="XM13" s="18"/>
      <c r="XN13" s="18"/>
      <c r="XO13" s="18"/>
      <c r="XP13" s="18"/>
      <c r="XQ13" s="18"/>
      <c r="XR13" s="18"/>
      <c r="XS13" s="18"/>
      <c r="XT13" s="18"/>
      <c r="XU13" s="18"/>
      <c r="XV13" s="18"/>
      <c r="XW13" s="18"/>
      <c r="XX13" s="18"/>
      <c r="XY13" s="18"/>
      <c r="XZ13" s="18"/>
      <c r="YA13" s="18"/>
      <c r="YB13" s="18"/>
      <c r="YC13" s="18"/>
      <c r="YD13" s="18"/>
      <c r="YE13" s="18"/>
      <c r="YF13" s="18"/>
      <c r="YG13" s="18"/>
      <c r="YH13" s="18"/>
      <c r="YI13" s="18"/>
      <c r="YJ13" s="18"/>
      <c r="YK13" s="18"/>
      <c r="YL13" s="18"/>
      <c r="YM13" s="18"/>
      <c r="YN13" s="18"/>
      <c r="YO13" s="18"/>
      <c r="YP13" s="18"/>
      <c r="YQ13" s="18"/>
      <c r="YR13" s="18"/>
      <c r="YS13" s="18"/>
      <c r="YT13" s="18"/>
      <c r="YU13" s="18"/>
      <c r="YV13" s="18"/>
      <c r="YW13" s="18"/>
      <c r="YX13" s="18"/>
      <c r="YY13" s="18"/>
      <c r="YZ13" s="18"/>
      <c r="ZA13" s="18"/>
      <c r="ZB13" s="18"/>
      <c r="ZC13" s="18"/>
      <c r="ZD13" s="18"/>
      <c r="ZE13" s="18"/>
      <c r="ZF13" s="18"/>
      <c r="ZG13" s="18"/>
      <c r="ZH13" s="18"/>
      <c r="ZI13" s="18"/>
      <c r="ZJ13" s="18"/>
      <c r="ZK13" s="18"/>
      <c r="ZL13" s="18"/>
      <c r="ZM13" s="18"/>
      <c r="ZN13" s="18"/>
      <c r="ZO13" s="18"/>
      <c r="ZP13" s="18"/>
      <c r="ZQ13" s="18"/>
      <c r="ZR13" s="18"/>
      <c r="ZS13" s="18"/>
      <c r="ZT13" s="18"/>
      <c r="ZU13" s="18"/>
      <c r="ZV13" s="18"/>
      <c r="ZW13" s="18"/>
      <c r="ZX13" s="18"/>
      <c r="ZY13" s="18"/>
      <c r="ZZ13" s="18"/>
      <c r="AAA13" s="18"/>
      <c r="AAB13" s="18"/>
      <c r="AAC13" s="18"/>
      <c r="AAD13" s="18"/>
      <c r="AAE13" s="18"/>
      <c r="AAF13" s="18"/>
      <c r="AAG13" s="18"/>
      <c r="AAH13" s="18"/>
      <c r="AAI13" s="18"/>
      <c r="AAJ13" s="18"/>
      <c r="AAK13" s="18"/>
      <c r="AAL13" s="18"/>
      <c r="AAM13" s="18"/>
      <c r="AAN13" s="18"/>
      <c r="AAO13" s="18"/>
      <c r="AAP13" s="18"/>
      <c r="AAQ13" s="18"/>
      <c r="AAR13" s="18"/>
      <c r="AAS13" s="18"/>
      <c r="AAT13" s="18"/>
      <c r="AAU13" s="18"/>
      <c r="AAV13" s="18"/>
      <c r="AAW13" s="18"/>
      <c r="AAX13" s="18"/>
      <c r="AAY13" s="18"/>
      <c r="AAZ13" s="18"/>
      <c r="ABA13" s="18"/>
      <c r="ABB13" s="18"/>
      <c r="ABC13" s="18"/>
      <c r="ABD13" s="18"/>
      <c r="ABE13" s="18"/>
      <c r="ABF13" s="18"/>
      <c r="ABG13" s="18"/>
      <c r="ABH13" s="18"/>
      <c r="ABI13" s="18"/>
      <c r="ABJ13" s="18"/>
      <c r="ABK13" s="18"/>
      <c r="ABL13" s="18"/>
      <c r="ABM13" s="18"/>
      <c r="ABN13" s="18"/>
      <c r="ABO13" s="18"/>
      <c r="ABP13" s="18"/>
      <c r="ABQ13" s="18"/>
      <c r="ABR13" s="18"/>
      <c r="ABS13" s="18"/>
      <c r="ABT13" s="18"/>
      <c r="ABU13" s="18"/>
      <c r="ABV13" s="18"/>
      <c r="ABW13" s="18"/>
      <c r="ABX13" s="18"/>
      <c r="ABY13" s="18"/>
      <c r="ABZ13" s="18"/>
      <c r="ACA13" s="18"/>
      <c r="ACB13" s="18"/>
      <c r="ACC13" s="18"/>
      <c r="ACD13" s="18"/>
      <c r="ACE13" s="18"/>
      <c r="ACF13" s="18"/>
      <c r="ACG13" s="18"/>
      <c r="ACH13" s="18"/>
      <c r="ACI13" s="18"/>
      <c r="ACJ13" s="18"/>
      <c r="ACK13" s="18"/>
      <c r="ACL13" s="18"/>
      <c r="ACM13" s="18"/>
      <c r="ACN13" s="18"/>
      <c r="ACO13" s="18"/>
      <c r="ACP13" s="18"/>
      <c r="ACQ13" s="18"/>
      <c r="ACR13" s="18"/>
      <c r="ACS13" s="18"/>
      <c r="ACT13" s="18"/>
      <c r="ACU13" s="18"/>
      <c r="ACV13" s="18"/>
      <c r="ACW13" s="18"/>
      <c r="ACX13" s="18"/>
      <c r="ACY13" s="18"/>
      <c r="ACZ13" s="18"/>
      <c r="ADA13" s="18"/>
      <c r="ADB13" s="18"/>
      <c r="ADC13" s="18"/>
      <c r="ADD13" s="18"/>
      <c r="ADE13" s="18"/>
      <c r="ADF13" s="18"/>
      <c r="ADG13" s="18"/>
      <c r="ADH13" s="18"/>
      <c r="ADI13" s="18"/>
      <c r="ADJ13" s="18"/>
      <c r="ADK13" s="18"/>
      <c r="ADL13" s="18"/>
      <c r="ADM13" s="18"/>
      <c r="ADN13" s="18"/>
      <c r="ADO13" s="18"/>
      <c r="ADP13" s="18"/>
      <c r="ADQ13" s="18"/>
      <c r="ADR13" s="18"/>
      <c r="ADS13" s="18"/>
      <c r="ADT13" s="18"/>
      <c r="ADU13" s="18"/>
      <c r="ADV13" s="18"/>
      <c r="ADW13" s="18"/>
      <c r="ADX13" s="18"/>
      <c r="ADY13" s="18"/>
      <c r="ADZ13" s="18"/>
      <c r="AEA13" s="18"/>
      <c r="AEB13" s="18"/>
      <c r="AEC13" s="18"/>
      <c r="AED13" s="18"/>
      <c r="AEE13" s="18"/>
      <c r="AEF13" s="18"/>
      <c r="AEG13" s="18"/>
      <c r="AEH13" s="18"/>
      <c r="AEI13" s="18"/>
      <c r="AEJ13" s="18"/>
      <c r="AEK13" s="18"/>
      <c r="AEL13" s="18"/>
      <c r="AEM13" s="18"/>
      <c r="AEN13" s="18"/>
      <c r="AEO13" s="18"/>
      <c r="AEP13" s="18"/>
      <c r="AEQ13" s="18"/>
      <c r="AER13" s="18"/>
      <c r="AES13" s="18"/>
      <c r="AET13" s="18"/>
      <c r="AEU13" s="18"/>
      <c r="AEV13" s="18"/>
      <c r="AEW13" s="18"/>
      <c r="AEX13" s="18"/>
    </row>
    <row r="14" spans="1:830" s="33" customFormat="1">
      <c r="A14" s="34">
        <v>10</v>
      </c>
      <c r="B14" s="34" t="s">
        <v>33</v>
      </c>
      <c r="C14" s="6" t="s">
        <v>34</v>
      </c>
      <c r="D14" s="35" t="s">
        <v>20</v>
      </c>
      <c r="E14" s="36">
        <v>1195000</v>
      </c>
      <c r="F14" s="37">
        <v>4</v>
      </c>
      <c r="G14" s="48">
        <v>1012711.8644067798</v>
      </c>
      <c r="H14" s="38">
        <f t="shared" si="7"/>
        <v>4780000</v>
      </c>
      <c r="I14" s="39">
        <v>4</v>
      </c>
      <c r="J14" s="38">
        <f t="shared" si="8"/>
        <v>4780000</v>
      </c>
      <c r="K14" s="38">
        <f t="shared" si="9"/>
        <v>0</v>
      </c>
      <c r="L14" s="38">
        <f t="shared" si="10"/>
        <v>0</v>
      </c>
      <c r="M14" s="40">
        <v>2</v>
      </c>
      <c r="N14" s="99">
        <f t="shared" si="11"/>
        <v>2390000</v>
      </c>
      <c r="O14" s="42">
        <v>2</v>
      </c>
      <c r="P14" s="43">
        <f t="shared" si="12"/>
        <v>2390000</v>
      </c>
      <c r="Q14" s="43">
        <f t="shared" si="13"/>
        <v>0</v>
      </c>
      <c r="R14" s="43">
        <f t="shared" si="14"/>
        <v>0</v>
      </c>
      <c r="S14" s="44">
        <f t="shared" si="15"/>
        <v>6</v>
      </c>
      <c r="T14" s="98">
        <f t="shared" si="16"/>
        <v>7170000</v>
      </c>
      <c r="U14" s="45">
        <f t="shared" si="0"/>
        <v>6</v>
      </c>
      <c r="V14" s="46">
        <f t="shared" si="1"/>
        <v>7170000</v>
      </c>
      <c r="W14" s="46">
        <f t="shared" si="2"/>
        <v>0</v>
      </c>
      <c r="X14" s="47">
        <f t="shared" si="3"/>
        <v>0</v>
      </c>
      <c r="Y14" s="97">
        <v>6</v>
      </c>
      <c r="Z14" s="96">
        <f t="shared" si="4"/>
        <v>7170000</v>
      </c>
      <c r="AA14" s="96">
        <f t="shared" si="5"/>
        <v>0</v>
      </c>
      <c r="AB14" s="70">
        <f t="shared" si="6"/>
        <v>0</v>
      </c>
      <c r="AC14" s="157"/>
      <c r="AD14" s="162">
        <v>418250</v>
      </c>
      <c r="AE14" s="166">
        <f t="shared" si="17"/>
        <v>1673000</v>
      </c>
      <c r="AF14" s="166">
        <f t="shared" si="18"/>
        <v>2509500</v>
      </c>
      <c r="AT14" s="136"/>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c r="IW14" s="18"/>
      <c r="IX14" s="18"/>
      <c r="IY14" s="18"/>
      <c r="IZ14" s="18"/>
      <c r="JA14" s="18"/>
      <c r="JB14" s="18"/>
      <c r="JC14" s="18"/>
      <c r="JD14" s="18"/>
      <c r="JE14" s="18"/>
      <c r="JF14" s="18"/>
      <c r="JG14" s="18"/>
      <c r="JH14" s="18"/>
      <c r="JI14" s="18"/>
      <c r="JJ14" s="18"/>
      <c r="JK14" s="18"/>
      <c r="JL14" s="18"/>
      <c r="JM14" s="18"/>
      <c r="JN14" s="18"/>
      <c r="JO14" s="18"/>
      <c r="JP14" s="18"/>
      <c r="JQ14" s="18"/>
      <c r="JR14" s="18"/>
      <c r="JS14" s="18"/>
      <c r="JT14" s="18"/>
      <c r="JU14" s="18"/>
      <c r="JV14" s="18"/>
      <c r="JW14" s="18"/>
      <c r="JX14" s="18"/>
      <c r="JY14" s="18"/>
      <c r="JZ14" s="18"/>
      <c r="KA14" s="18"/>
      <c r="KB14" s="18"/>
      <c r="KC14" s="18"/>
      <c r="KD14" s="18"/>
      <c r="KE14" s="18"/>
      <c r="KF14" s="18"/>
      <c r="KG14" s="18"/>
      <c r="KH14" s="18"/>
      <c r="KI14" s="18"/>
      <c r="KJ14" s="18"/>
      <c r="KK14" s="18"/>
      <c r="KL14" s="18"/>
      <c r="KM14" s="18"/>
      <c r="KN14" s="18"/>
      <c r="KO14" s="18"/>
      <c r="KP14" s="18"/>
      <c r="KQ14" s="18"/>
      <c r="KR14" s="18"/>
      <c r="KS14" s="18"/>
      <c r="KT14" s="18"/>
      <c r="KU14" s="18"/>
      <c r="KV14" s="18"/>
      <c r="KW14" s="18"/>
      <c r="KX14" s="18"/>
      <c r="KY14" s="18"/>
      <c r="KZ14" s="18"/>
      <c r="LA14" s="18"/>
      <c r="LB14" s="18"/>
      <c r="LC14" s="18"/>
      <c r="LD14" s="18"/>
      <c r="LE14" s="18"/>
      <c r="LF14" s="18"/>
      <c r="LG14" s="18"/>
      <c r="LH14" s="18"/>
      <c r="LI14" s="18"/>
      <c r="LJ14" s="18"/>
      <c r="LK14" s="18"/>
      <c r="LL14" s="18"/>
      <c r="LM14" s="18"/>
      <c r="LN14" s="18"/>
      <c r="LO14" s="18"/>
      <c r="LP14" s="18"/>
      <c r="LQ14" s="18"/>
      <c r="LR14" s="18"/>
      <c r="LS14" s="18"/>
      <c r="LT14" s="18"/>
      <c r="LU14" s="18"/>
      <c r="LV14" s="18"/>
      <c r="LW14" s="18"/>
      <c r="LX14" s="18"/>
      <c r="LY14" s="18"/>
      <c r="LZ14" s="18"/>
      <c r="MA14" s="18"/>
      <c r="MB14" s="18"/>
      <c r="MC14" s="18"/>
      <c r="MD14" s="18"/>
      <c r="ME14" s="18"/>
      <c r="MF14" s="18"/>
      <c r="MG14" s="18"/>
      <c r="MH14" s="18"/>
      <c r="MI14" s="18"/>
      <c r="MJ14" s="18"/>
      <c r="MK14" s="18"/>
      <c r="ML14" s="18"/>
      <c r="MM14" s="18"/>
      <c r="MN14" s="18"/>
      <c r="MO14" s="18"/>
      <c r="MP14" s="18"/>
      <c r="MQ14" s="18"/>
      <c r="MR14" s="18"/>
      <c r="MS14" s="18"/>
      <c r="MT14" s="18"/>
      <c r="MU14" s="18"/>
      <c r="MV14" s="18"/>
      <c r="MW14" s="18"/>
      <c r="MX14" s="18"/>
      <c r="MY14" s="18"/>
      <c r="MZ14" s="18"/>
      <c r="NA14" s="18"/>
      <c r="NB14" s="18"/>
      <c r="NC14" s="18"/>
      <c r="ND14" s="18"/>
      <c r="NE14" s="18"/>
      <c r="NF14" s="18"/>
      <c r="NG14" s="18"/>
      <c r="NH14" s="18"/>
      <c r="NI14" s="18"/>
      <c r="NJ14" s="18"/>
      <c r="NK14" s="18"/>
      <c r="NL14" s="18"/>
      <c r="NM14" s="18"/>
      <c r="NN14" s="18"/>
      <c r="NO14" s="18"/>
      <c r="NP14" s="18"/>
      <c r="NQ14" s="18"/>
      <c r="NR14" s="18"/>
      <c r="NS14" s="18"/>
      <c r="NT14" s="18"/>
      <c r="NU14" s="18"/>
      <c r="NV14" s="18"/>
      <c r="NW14" s="18"/>
      <c r="NX14" s="18"/>
      <c r="NY14" s="18"/>
      <c r="NZ14" s="18"/>
      <c r="OA14" s="18"/>
      <c r="OB14" s="18"/>
      <c r="OC14" s="18"/>
      <c r="OD14" s="18"/>
      <c r="OE14" s="18"/>
      <c r="OF14" s="18"/>
      <c r="OG14" s="18"/>
      <c r="OH14" s="18"/>
      <c r="OI14" s="18"/>
      <c r="OJ14" s="18"/>
      <c r="OK14" s="18"/>
      <c r="OL14" s="18"/>
      <c r="OM14" s="18"/>
      <c r="ON14" s="18"/>
      <c r="OO14" s="18"/>
      <c r="OP14" s="18"/>
      <c r="OQ14" s="18"/>
      <c r="OR14" s="18"/>
      <c r="OS14" s="18"/>
      <c r="OT14" s="18"/>
      <c r="OU14" s="18"/>
      <c r="OV14" s="18"/>
      <c r="OW14" s="18"/>
      <c r="OX14" s="18"/>
      <c r="OY14" s="18"/>
      <c r="OZ14" s="18"/>
      <c r="PA14" s="18"/>
      <c r="PB14" s="18"/>
      <c r="PC14" s="18"/>
      <c r="PD14" s="18"/>
      <c r="PE14" s="18"/>
      <c r="PF14" s="18"/>
      <c r="PG14" s="18"/>
      <c r="PH14" s="18"/>
      <c r="PI14" s="18"/>
      <c r="PJ14" s="18"/>
      <c r="PK14" s="18"/>
      <c r="PL14" s="18"/>
      <c r="PM14" s="18"/>
      <c r="PN14" s="18"/>
      <c r="PO14" s="18"/>
      <c r="PP14" s="18"/>
      <c r="PQ14" s="18"/>
      <c r="PR14" s="18"/>
      <c r="PS14" s="18"/>
      <c r="PT14" s="18"/>
      <c r="PU14" s="18"/>
      <c r="PV14" s="18"/>
      <c r="PW14" s="18"/>
      <c r="PX14" s="18"/>
      <c r="PY14" s="18"/>
      <c r="PZ14" s="18"/>
      <c r="QA14" s="18"/>
      <c r="QB14" s="18"/>
      <c r="QC14" s="18"/>
      <c r="QD14" s="18"/>
      <c r="QE14" s="18"/>
      <c r="QF14" s="18"/>
      <c r="QG14" s="18"/>
      <c r="QH14" s="18"/>
      <c r="QI14" s="18"/>
      <c r="QJ14" s="18"/>
      <c r="QK14" s="18"/>
      <c r="QL14" s="18"/>
      <c r="QM14" s="18"/>
      <c r="QN14" s="18"/>
      <c r="QO14" s="18"/>
      <c r="QP14" s="18"/>
      <c r="QQ14" s="18"/>
      <c r="QR14" s="18"/>
      <c r="QS14" s="18"/>
      <c r="QT14" s="18"/>
      <c r="QU14" s="18"/>
      <c r="QV14" s="18"/>
      <c r="QW14" s="18"/>
      <c r="QX14" s="18"/>
      <c r="QY14" s="18"/>
      <c r="QZ14" s="18"/>
      <c r="RA14" s="18"/>
      <c r="RB14" s="18"/>
      <c r="RC14" s="18"/>
      <c r="RD14" s="18"/>
      <c r="RE14" s="18"/>
      <c r="RF14" s="18"/>
      <c r="RG14" s="18"/>
      <c r="RH14" s="18"/>
      <c r="RI14" s="18"/>
      <c r="RJ14" s="18"/>
      <c r="RK14" s="18"/>
      <c r="RL14" s="18"/>
      <c r="RM14" s="18"/>
      <c r="RN14" s="18"/>
      <c r="RO14" s="18"/>
      <c r="RP14" s="18"/>
      <c r="RQ14" s="18"/>
      <c r="RR14" s="18"/>
      <c r="RS14" s="18"/>
      <c r="RT14" s="18"/>
      <c r="RU14" s="18"/>
      <c r="RV14" s="18"/>
      <c r="RW14" s="18"/>
      <c r="RX14" s="18"/>
      <c r="RY14" s="18"/>
      <c r="RZ14" s="18"/>
      <c r="SA14" s="18"/>
      <c r="SB14" s="18"/>
      <c r="SC14" s="18"/>
      <c r="SD14" s="18"/>
      <c r="SE14" s="18"/>
      <c r="SF14" s="18"/>
      <c r="SG14" s="18"/>
      <c r="SH14" s="18"/>
      <c r="SI14" s="18"/>
      <c r="SJ14" s="18"/>
      <c r="SK14" s="18"/>
      <c r="SL14" s="18"/>
      <c r="SM14" s="18"/>
      <c r="SN14" s="18"/>
      <c r="SO14" s="18"/>
      <c r="SP14" s="18"/>
      <c r="SQ14" s="18"/>
      <c r="SR14" s="18"/>
      <c r="SS14" s="18"/>
      <c r="ST14" s="18"/>
      <c r="SU14" s="18"/>
      <c r="SV14" s="18"/>
      <c r="SW14" s="18"/>
      <c r="SX14" s="18"/>
      <c r="SY14" s="18"/>
      <c r="SZ14" s="18"/>
      <c r="TA14" s="18"/>
      <c r="TB14" s="18"/>
      <c r="TC14" s="18"/>
      <c r="TD14" s="18"/>
      <c r="TE14" s="18"/>
      <c r="TF14" s="18"/>
      <c r="TG14" s="18"/>
      <c r="TH14" s="18"/>
      <c r="TI14" s="18"/>
      <c r="TJ14" s="18"/>
      <c r="TK14" s="18"/>
      <c r="TL14" s="18"/>
      <c r="TM14" s="18"/>
      <c r="TN14" s="18"/>
      <c r="TO14" s="18"/>
      <c r="TP14" s="18"/>
      <c r="TQ14" s="18"/>
      <c r="TR14" s="18"/>
      <c r="TS14" s="18"/>
      <c r="TT14" s="18"/>
      <c r="TU14" s="18"/>
      <c r="TV14" s="18"/>
      <c r="TW14" s="18"/>
      <c r="TX14" s="18"/>
      <c r="TY14" s="18"/>
      <c r="TZ14" s="18"/>
      <c r="UA14" s="18"/>
      <c r="UB14" s="18"/>
      <c r="UC14" s="18"/>
      <c r="UD14" s="18"/>
      <c r="UE14" s="18"/>
      <c r="UF14" s="18"/>
      <c r="UG14" s="18"/>
      <c r="UH14" s="18"/>
      <c r="UI14" s="18"/>
      <c r="UJ14" s="18"/>
      <c r="UK14" s="18"/>
      <c r="UL14" s="18"/>
      <c r="UM14" s="18"/>
      <c r="UN14" s="18"/>
      <c r="UO14" s="18"/>
      <c r="UP14" s="18"/>
      <c r="UQ14" s="18"/>
      <c r="UR14" s="18"/>
      <c r="US14" s="18"/>
      <c r="UT14" s="18"/>
      <c r="UU14" s="18"/>
      <c r="UV14" s="18"/>
      <c r="UW14" s="18"/>
      <c r="UX14" s="18"/>
      <c r="UY14" s="18"/>
      <c r="UZ14" s="18"/>
      <c r="VA14" s="18"/>
      <c r="VB14" s="18"/>
      <c r="VC14" s="18"/>
      <c r="VD14" s="18"/>
      <c r="VE14" s="18"/>
      <c r="VF14" s="18"/>
      <c r="VG14" s="18"/>
      <c r="VH14" s="18"/>
      <c r="VI14" s="18"/>
      <c r="VJ14" s="18"/>
      <c r="VK14" s="18"/>
      <c r="VL14" s="18"/>
      <c r="VM14" s="18"/>
      <c r="VN14" s="18"/>
      <c r="VO14" s="18"/>
      <c r="VP14" s="18"/>
      <c r="VQ14" s="18"/>
      <c r="VR14" s="18"/>
      <c r="VS14" s="18"/>
      <c r="VT14" s="18"/>
      <c r="VU14" s="18"/>
      <c r="VV14" s="18"/>
      <c r="VW14" s="18"/>
      <c r="VX14" s="18"/>
      <c r="VY14" s="18"/>
      <c r="VZ14" s="18"/>
      <c r="WA14" s="18"/>
      <c r="WB14" s="18"/>
      <c r="WC14" s="18"/>
      <c r="WD14" s="18"/>
      <c r="WE14" s="18"/>
      <c r="WF14" s="18"/>
      <c r="WG14" s="18"/>
      <c r="WH14" s="18"/>
      <c r="WI14" s="18"/>
      <c r="WJ14" s="18"/>
      <c r="WK14" s="18"/>
      <c r="WL14" s="18"/>
      <c r="WM14" s="18"/>
      <c r="WN14" s="18"/>
      <c r="WO14" s="18"/>
      <c r="WP14" s="18"/>
      <c r="WQ14" s="18"/>
      <c r="WR14" s="18"/>
      <c r="WS14" s="18"/>
      <c r="WT14" s="18"/>
      <c r="WU14" s="18"/>
      <c r="WV14" s="18"/>
      <c r="WW14" s="18"/>
      <c r="WX14" s="18"/>
      <c r="WY14" s="18"/>
      <c r="WZ14" s="18"/>
      <c r="XA14" s="18"/>
      <c r="XB14" s="18"/>
      <c r="XC14" s="18"/>
      <c r="XD14" s="18"/>
      <c r="XE14" s="18"/>
      <c r="XF14" s="18"/>
      <c r="XG14" s="18"/>
      <c r="XH14" s="18"/>
      <c r="XI14" s="18"/>
      <c r="XJ14" s="18"/>
      <c r="XK14" s="18"/>
      <c r="XL14" s="18"/>
      <c r="XM14" s="18"/>
      <c r="XN14" s="18"/>
      <c r="XO14" s="18"/>
      <c r="XP14" s="18"/>
      <c r="XQ14" s="18"/>
      <c r="XR14" s="18"/>
      <c r="XS14" s="18"/>
      <c r="XT14" s="18"/>
      <c r="XU14" s="18"/>
      <c r="XV14" s="18"/>
      <c r="XW14" s="18"/>
      <c r="XX14" s="18"/>
      <c r="XY14" s="18"/>
      <c r="XZ14" s="18"/>
      <c r="YA14" s="18"/>
      <c r="YB14" s="18"/>
      <c r="YC14" s="18"/>
      <c r="YD14" s="18"/>
      <c r="YE14" s="18"/>
      <c r="YF14" s="18"/>
      <c r="YG14" s="18"/>
      <c r="YH14" s="18"/>
      <c r="YI14" s="18"/>
      <c r="YJ14" s="18"/>
      <c r="YK14" s="18"/>
      <c r="YL14" s="18"/>
      <c r="YM14" s="18"/>
      <c r="YN14" s="18"/>
      <c r="YO14" s="18"/>
      <c r="YP14" s="18"/>
      <c r="YQ14" s="18"/>
      <c r="YR14" s="18"/>
      <c r="YS14" s="18"/>
      <c r="YT14" s="18"/>
      <c r="YU14" s="18"/>
      <c r="YV14" s="18"/>
      <c r="YW14" s="18"/>
      <c r="YX14" s="18"/>
      <c r="YY14" s="18"/>
      <c r="YZ14" s="18"/>
      <c r="ZA14" s="18"/>
      <c r="ZB14" s="18"/>
      <c r="ZC14" s="18"/>
      <c r="ZD14" s="18"/>
      <c r="ZE14" s="18"/>
      <c r="ZF14" s="18"/>
      <c r="ZG14" s="18"/>
      <c r="ZH14" s="18"/>
      <c r="ZI14" s="18"/>
      <c r="ZJ14" s="18"/>
      <c r="ZK14" s="18"/>
      <c r="ZL14" s="18"/>
      <c r="ZM14" s="18"/>
      <c r="ZN14" s="18"/>
      <c r="ZO14" s="18"/>
      <c r="ZP14" s="18"/>
      <c r="ZQ14" s="18"/>
      <c r="ZR14" s="18"/>
      <c r="ZS14" s="18"/>
      <c r="ZT14" s="18"/>
      <c r="ZU14" s="18"/>
      <c r="ZV14" s="18"/>
      <c r="ZW14" s="18"/>
      <c r="ZX14" s="18"/>
      <c r="ZY14" s="18"/>
      <c r="ZZ14" s="18"/>
      <c r="AAA14" s="18"/>
      <c r="AAB14" s="18"/>
      <c r="AAC14" s="18"/>
      <c r="AAD14" s="18"/>
      <c r="AAE14" s="18"/>
      <c r="AAF14" s="18"/>
      <c r="AAG14" s="18"/>
      <c r="AAH14" s="18"/>
      <c r="AAI14" s="18"/>
      <c r="AAJ14" s="18"/>
      <c r="AAK14" s="18"/>
      <c r="AAL14" s="18"/>
      <c r="AAM14" s="18"/>
      <c r="AAN14" s="18"/>
      <c r="AAO14" s="18"/>
      <c r="AAP14" s="18"/>
      <c r="AAQ14" s="18"/>
      <c r="AAR14" s="18"/>
      <c r="AAS14" s="18"/>
      <c r="AAT14" s="18"/>
      <c r="AAU14" s="18"/>
      <c r="AAV14" s="18"/>
      <c r="AAW14" s="18"/>
      <c r="AAX14" s="18"/>
      <c r="AAY14" s="18"/>
      <c r="AAZ14" s="18"/>
      <c r="ABA14" s="18"/>
      <c r="ABB14" s="18"/>
      <c r="ABC14" s="18"/>
      <c r="ABD14" s="18"/>
      <c r="ABE14" s="18"/>
      <c r="ABF14" s="18"/>
      <c r="ABG14" s="18"/>
      <c r="ABH14" s="18"/>
      <c r="ABI14" s="18"/>
      <c r="ABJ14" s="18"/>
      <c r="ABK14" s="18"/>
      <c r="ABL14" s="18"/>
      <c r="ABM14" s="18"/>
      <c r="ABN14" s="18"/>
      <c r="ABO14" s="18"/>
      <c r="ABP14" s="18"/>
      <c r="ABQ14" s="18"/>
      <c r="ABR14" s="18"/>
      <c r="ABS14" s="18"/>
      <c r="ABT14" s="18"/>
      <c r="ABU14" s="18"/>
      <c r="ABV14" s="18"/>
      <c r="ABW14" s="18"/>
      <c r="ABX14" s="18"/>
      <c r="ABY14" s="18"/>
      <c r="ABZ14" s="18"/>
      <c r="ACA14" s="18"/>
      <c r="ACB14" s="18"/>
      <c r="ACC14" s="18"/>
      <c r="ACD14" s="18"/>
      <c r="ACE14" s="18"/>
      <c r="ACF14" s="18"/>
      <c r="ACG14" s="18"/>
      <c r="ACH14" s="18"/>
      <c r="ACI14" s="18"/>
      <c r="ACJ14" s="18"/>
      <c r="ACK14" s="18"/>
      <c r="ACL14" s="18"/>
      <c r="ACM14" s="18"/>
      <c r="ACN14" s="18"/>
      <c r="ACO14" s="18"/>
      <c r="ACP14" s="18"/>
      <c r="ACQ14" s="18"/>
      <c r="ACR14" s="18"/>
      <c r="ACS14" s="18"/>
      <c r="ACT14" s="18"/>
      <c r="ACU14" s="18"/>
      <c r="ACV14" s="18"/>
      <c r="ACW14" s="18"/>
      <c r="ACX14" s="18"/>
      <c r="ACY14" s="18"/>
      <c r="ACZ14" s="18"/>
      <c r="ADA14" s="18"/>
      <c r="ADB14" s="18"/>
      <c r="ADC14" s="18"/>
      <c r="ADD14" s="18"/>
      <c r="ADE14" s="18"/>
      <c r="ADF14" s="18"/>
      <c r="ADG14" s="18"/>
      <c r="ADH14" s="18"/>
      <c r="ADI14" s="18"/>
      <c r="ADJ14" s="18"/>
      <c r="ADK14" s="18"/>
      <c r="ADL14" s="18"/>
      <c r="ADM14" s="18"/>
      <c r="ADN14" s="18"/>
      <c r="ADO14" s="18"/>
      <c r="ADP14" s="18"/>
      <c r="ADQ14" s="18"/>
      <c r="ADR14" s="18"/>
      <c r="ADS14" s="18"/>
      <c r="ADT14" s="18"/>
      <c r="ADU14" s="18"/>
      <c r="ADV14" s="18"/>
      <c r="ADW14" s="18"/>
      <c r="ADX14" s="18"/>
      <c r="ADY14" s="18"/>
      <c r="ADZ14" s="18"/>
      <c r="AEA14" s="18"/>
      <c r="AEB14" s="18"/>
      <c r="AEC14" s="18"/>
      <c r="AED14" s="18"/>
      <c r="AEE14" s="18"/>
      <c r="AEF14" s="18"/>
      <c r="AEG14" s="18"/>
      <c r="AEH14" s="18"/>
      <c r="AEI14" s="18"/>
      <c r="AEJ14" s="18"/>
      <c r="AEK14" s="18"/>
      <c r="AEL14" s="18"/>
      <c r="AEM14" s="18"/>
      <c r="AEN14" s="18"/>
      <c r="AEO14" s="18"/>
      <c r="AEP14" s="18"/>
      <c r="AEQ14" s="18"/>
      <c r="AER14" s="18"/>
      <c r="AES14" s="18"/>
      <c r="AET14" s="18"/>
      <c r="AEU14" s="18"/>
      <c r="AEV14" s="18"/>
      <c r="AEW14" s="18"/>
      <c r="AEX14" s="18"/>
    </row>
    <row r="15" spans="1:830" s="33" customFormat="1">
      <c r="A15" s="34">
        <v>11</v>
      </c>
      <c r="B15" s="34" t="s">
        <v>35</v>
      </c>
      <c r="C15" s="7" t="s">
        <v>36</v>
      </c>
      <c r="D15" s="35" t="s">
        <v>20</v>
      </c>
      <c r="E15" s="36">
        <v>4750000</v>
      </c>
      <c r="F15" s="37">
        <v>2</v>
      </c>
      <c r="G15" s="48">
        <v>4025423.7288135597</v>
      </c>
      <c r="H15" s="38">
        <f t="shared" si="7"/>
        <v>9500000</v>
      </c>
      <c r="I15" s="39">
        <v>2</v>
      </c>
      <c r="J15" s="38">
        <f t="shared" si="8"/>
        <v>9500000</v>
      </c>
      <c r="K15" s="38">
        <f t="shared" si="9"/>
        <v>0</v>
      </c>
      <c r="L15" s="38">
        <f t="shared" si="10"/>
        <v>0</v>
      </c>
      <c r="M15" s="40"/>
      <c r="N15" s="99">
        <f t="shared" si="11"/>
        <v>0</v>
      </c>
      <c r="O15" s="42">
        <v>0</v>
      </c>
      <c r="P15" s="43">
        <f t="shared" si="12"/>
        <v>0</v>
      </c>
      <c r="Q15" s="43">
        <f t="shared" si="13"/>
        <v>0</v>
      </c>
      <c r="R15" s="43">
        <f t="shared" si="14"/>
        <v>0</v>
      </c>
      <c r="S15" s="44">
        <f t="shared" si="15"/>
        <v>2</v>
      </c>
      <c r="T15" s="98">
        <f t="shared" si="16"/>
        <v>9500000</v>
      </c>
      <c r="U15" s="45">
        <f t="shared" si="0"/>
        <v>2</v>
      </c>
      <c r="V15" s="46">
        <f t="shared" si="1"/>
        <v>9500000</v>
      </c>
      <c r="W15" s="46">
        <f t="shared" si="2"/>
        <v>0</v>
      </c>
      <c r="X15" s="47">
        <f t="shared" si="3"/>
        <v>0</v>
      </c>
      <c r="Y15" s="97">
        <v>2</v>
      </c>
      <c r="Z15" s="96">
        <f t="shared" si="4"/>
        <v>9500000</v>
      </c>
      <c r="AA15" s="96">
        <f t="shared" si="5"/>
        <v>0</v>
      </c>
      <c r="AB15" s="70">
        <f t="shared" si="6"/>
        <v>0</v>
      </c>
      <c r="AC15" s="157"/>
      <c r="AD15" s="162">
        <v>1662500</v>
      </c>
      <c r="AE15" s="166">
        <f t="shared" si="17"/>
        <v>3325000</v>
      </c>
      <c r="AF15" s="166">
        <f t="shared" si="18"/>
        <v>3325000</v>
      </c>
      <c r="AT15" s="136"/>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c r="PF15" s="18"/>
      <c r="PG15" s="18"/>
      <c r="PH15" s="18"/>
      <c r="PI15" s="18"/>
      <c r="PJ15" s="18"/>
      <c r="PK15" s="18"/>
      <c r="PL15" s="18"/>
      <c r="PM15" s="18"/>
      <c r="PN15" s="18"/>
      <c r="PO15" s="18"/>
      <c r="PP15" s="18"/>
      <c r="PQ15" s="18"/>
      <c r="PR15" s="18"/>
      <c r="PS15" s="18"/>
      <c r="PT15" s="18"/>
      <c r="PU15" s="18"/>
      <c r="PV15" s="18"/>
      <c r="PW15" s="18"/>
      <c r="PX15" s="18"/>
      <c r="PY15" s="18"/>
      <c r="PZ15" s="18"/>
      <c r="QA15" s="18"/>
      <c r="QB15" s="18"/>
      <c r="QC15" s="18"/>
      <c r="QD15" s="18"/>
      <c r="QE15" s="18"/>
      <c r="QF15" s="18"/>
      <c r="QG15" s="18"/>
      <c r="QH15" s="18"/>
      <c r="QI15" s="18"/>
      <c r="QJ15" s="18"/>
      <c r="QK15" s="18"/>
      <c r="QL15" s="18"/>
      <c r="QM15" s="18"/>
      <c r="QN15" s="18"/>
      <c r="QO15" s="18"/>
      <c r="QP15" s="18"/>
      <c r="QQ15" s="18"/>
      <c r="QR15" s="18"/>
      <c r="QS15" s="18"/>
      <c r="QT15" s="18"/>
      <c r="QU15" s="18"/>
      <c r="QV15" s="18"/>
      <c r="QW15" s="18"/>
      <c r="QX15" s="18"/>
      <c r="QY15" s="18"/>
      <c r="QZ15" s="18"/>
      <c r="RA15" s="18"/>
      <c r="RB15" s="18"/>
      <c r="RC15" s="18"/>
      <c r="RD15" s="18"/>
      <c r="RE15" s="18"/>
      <c r="RF15" s="18"/>
      <c r="RG15" s="18"/>
      <c r="RH15" s="18"/>
      <c r="RI15" s="18"/>
      <c r="RJ15" s="18"/>
      <c r="RK15" s="18"/>
      <c r="RL15" s="18"/>
      <c r="RM15" s="18"/>
      <c r="RN15" s="18"/>
      <c r="RO15" s="18"/>
      <c r="RP15" s="18"/>
      <c r="RQ15" s="18"/>
      <c r="RR15" s="18"/>
      <c r="RS15" s="18"/>
      <c r="RT15" s="18"/>
      <c r="RU15" s="18"/>
      <c r="RV15" s="18"/>
      <c r="RW15" s="18"/>
      <c r="RX15" s="18"/>
      <c r="RY15" s="18"/>
      <c r="RZ15" s="18"/>
      <c r="SA15" s="18"/>
      <c r="SB15" s="18"/>
      <c r="SC15" s="18"/>
      <c r="SD15" s="18"/>
      <c r="SE15" s="18"/>
      <c r="SF15" s="18"/>
      <c r="SG15" s="18"/>
      <c r="SH15" s="18"/>
      <c r="SI15" s="18"/>
      <c r="SJ15" s="18"/>
      <c r="SK15" s="18"/>
      <c r="SL15" s="18"/>
      <c r="SM15" s="18"/>
      <c r="SN15" s="18"/>
      <c r="SO15" s="18"/>
      <c r="SP15" s="18"/>
      <c r="SQ15" s="18"/>
      <c r="SR15" s="18"/>
      <c r="SS15" s="18"/>
      <c r="ST15" s="18"/>
      <c r="SU15" s="18"/>
      <c r="SV15" s="18"/>
      <c r="SW15" s="18"/>
      <c r="SX15" s="18"/>
      <c r="SY15" s="18"/>
      <c r="SZ15" s="18"/>
      <c r="TA15" s="18"/>
      <c r="TB15" s="18"/>
      <c r="TC15" s="18"/>
      <c r="TD15" s="18"/>
      <c r="TE15" s="18"/>
      <c r="TF15" s="18"/>
      <c r="TG15" s="18"/>
      <c r="TH15" s="18"/>
      <c r="TI15" s="18"/>
      <c r="TJ15" s="18"/>
      <c r="TK15" s="18"/>
      <c r="TL15" s="18"/>
      <c r="TM15" s="18"/>
      <c r="TN15" s="18"/>
      <c r="TO15" s="18"/>
      <c r="TP15" s="18"/>
      <c r="TQ15" s="18"/>
      <c r="TR15" s="18"/>
      <c r="TS15" s="18"/>
      <c r="TT15" s="18"/>
      <c r="TU15" s="18"/>
      <c r="TV15" s="18"/>
      <c r="TW15" s="18"/>
      <c r="TX15" s="18"/>
      <c r="TY15" s="18"/>
      <c r="TZ15" s="18"/>
      <c r="UA15" s="18"/>
      <c r="UB15" s="18"/>
      <c r="UC15" s="18"/>
      <c r="UD15" s="18"/>
      <c r="UE15" s="18"/>
      <c r="UF15" s="18"/>
      <c r="UG15" s="18"/>
      <c r="UH15" s="18"/>
      <c r="UI15" s="18"/>
      <c r="UJ15" s="18"/>
      <c r="UK15" s="18"/>
      <c r="UL15" s="18"/>
      <c r="UM15" s="18"/>
      <c r="UN15" s="18"/>
      <c r="UO15" s="18"/>
      <c r="UP15" s="18"/>
      <c r="UQ15" s="18"/>
      <c r="UR15" s="18"/>
      <c r="US15" s="18"/>
      <c r="UT15" s="18"/>
      <c r="UU15" s="18"/>
      <c r="UV15" s="18"/>
      <c r="UW15" s="18"/>
      <c r="UX15" s="18"/>
      <c r="UY15" s="18"/>
      <c r="UZ15" s="18"/>
      <c r="VA15" s="18"/>
      <c r="VB15" s="18"/>
      <c r="VC15" s="18"/>
      <c r="VD15" s="18"/>
      <c r="VE15" s="18"/>
      <c r="VF15" s="18"/>
      <c r="VG15" s="18"/>
      <c r="VH15" s="18"/>
      <c r="VI15" s="18"/>
      <c r="VJ15" s="18"/>
      <c r="VK15" s="18"/>
      <c r="VL15" s="18"/>
      <c r="VM15" s="18"/>
      <c r="VN15" s="18"/>
      <c r="VO15" s="18"/>
      <c r="VP15" s="18"/>
      <c r="VQ15" s="18"/>
      <c r="VR15" s="18"/>
      <c r="VS15" s="18"/>
      <c r="VT15" s="18"/>
      <c r="VU15" s="18"/>
      <c r="VV15" s="18"/>
      <c r="VW15" s="18"/>
      <c r="VX15" s="18"/>
      <c r="VY15" s="18"/>
      <c r="VZ15" s="18"/>
      <c r="WA15" s="18"/>
      <c r="WB15" s="18"/>
      <c r="WC15" s="18"/>
      <c r="WD15" s="18"/>
      <c r="WE15" s="18"/>
      <c r="WF15" s="18"/>
      <c r="WG15" s="18"/>
      <c r="WH15" s="18"/>
      <c r="WI15" s="18"/>
      <c r="WJ15" s="18"/>
      <c r="WK15" s="18"/>
      <c r="WL15" s="18"/>
      <c r="WM15" s="18"/>
      <c r="WN15" s="18"/>
      <c r="WO15" s="18"/>
      <c r="WP15" s="18"/>
      <c r="WQ15" s="18"/>
      <c r="WR15" s="18"/>
      <c r="WS15" s="18"/>
      <c r="WT15" s="18"/>
      <c r="WU15" s="18"/>
      <c r="WV15" s="18"/>
      <c r="WW15" s="18"/>
      <c r="WX15" s="18"/>
      <c r="WY15" s="18"/>
      <c r="WZ15" s="18"/>
      <c r="XA15" s="18"/>
      <c r="XB15" s="18"/>
      <c r="XC15" s="18"/>
      <c r="XD15" s="18"/>
      <c r="XE15" s="18"/>
      <c r="XF15" s="18"/>
      <c r="XG15" s="18"/>
      <c r="XH15" s="18"/>
      <c r="XI15" s="18"/>
      <c r="XJ15" s="18"/>
      <c r="XK15" s="18"/>
      <c r="XL15" s="18"/>
      <c r="XM15" s="18"/>
      <c r="XN15" s="18"/>
      <c r="XO15" s="18"/>
      <c r="XP15" s="18"/>
      <c r="XQ15" s="18"/>
      <c r="XR15" s="18"/>
      <c r="XS15" s="18"/>
      <c r="XT15" s="18"/>
      <c r="XU15" s="18"/>
      <c r="XV15" s="18"/>
      <c r="XW15" s="18"/>
      <c r="XX15" s="18"/>
      <c r="XY15" s="18"/>
      <c r="XZ15" s="18"/>
      <c r="YA15" s="18"/>
      <c r="YB15" s="18"/>
      <c r="YC15" s="18"/>
      <c r="YD15" s="18"/>
      <c r="YE15" s="18"/>
      <c r="YF15" s="18"/>
      <c r="YG15" s="18"/>
      <c r="YH15" s="18"/>
      <c r="YI15" s="18"/>
      <c r="YJ15" s="18"/>
      <c r="YK15" s="18"/>
      <c r="YL15" s="18"/>
      <c r="YM15" s="18"/>
      <c r="YN15" s="18"/>
      <c r="YO15" s="18"/>
      <c r="YP15" s="18"/>
      <c r="YQ15" s="18"/>
      <c r="YR15" s="18"/>
      <c r="YS15" s="18"/>
      <c r="YT15" s="18"/>
      <c r="YU15" s="18"/>
      <c r="YV15" s="18"/>
      <c r="YW15" s="18"/>
      <c r="YX15" s="18"/>
      <c r="YY15" s="18"/>
      <c r="YZ15" s="18"/>
      <c r="ZA15" s="18"/>
      <c r="ZB15" s="18"/>
      <c r="ZC15" s="18"/>
      <c r="ZD15" s="18"/>
      <c r="ZE15" s="18"/>
      <c r="ZF15" s="18"/>
      <c r="ZG15" s="18"/>
      <c r="ZH15" s="18"/>
      <c r="ZI15" s="18"/>
      <c r="ZJ15" s="18"/>
      <c r="ZK15" s="18"/>
      <c r="ZL15" s="18"/>
      <c r="ZM15" s="18"/>
      <c r="ZN15" s="18"/>
      <c r="ZO15" s="18"/>
      <c r="ZP15" s="18"/>
      <c r="ZQ15" s="18"/>
      <c r="ZR15" s="18"/>
      <c r="ZS15" s="18"/>
      <c r="ZT15" s="18"/>
      <c r="ZU15" s="18"/>
      <c r="ZV15" s="18"/>
      <c r="ZW15" s="18"/>
      <c r="ZX15" s="18"/>
      <c r="ZY15" s="18"/>
      <c r="ZZ15" s="18"/>
      <c r="AAA15" s="18"/>
      <c r="AAB15" s="18"/>
      <c r="AAC15" s="18"/>
      <c r="AAD15" s="18"/>
      <c r="AAE15" s="18"/>
      <c r="AAF15" s="18"/>
      <c r="AAG15" s="18"/>
      <c r="AAH15" s="18"/>
      <c r="AAI15" s="18"/>
      <c r="AAJ15" s="18"/>
      <c r="AAK15" s="18"/>
      <c r="AAL15" s="18"/>
      <c r="AAM15" s="18"/>
      <c r="AAN15" s="18"/>
      <c r="AAO15" s="18"/>
      <c r="AAP15" s="18"/>
      <c r="AAQ15" s="18"/>
      <c r="AAR15" s="18"/>
      <c r="AAS15" s="18"/>
      <c r="AAT15" s="18"/>
      <c r="AAU15" s="18"/>
      <c r="AAV15" s="18"/>
      <c r="AAW15" s="18"/>
      <c r="AAX15" s="18"/>
      <c r="AAY15" s="18"/>
      <c r="AAZ15" s="18"/>
      <c r="ABA15" s="18"/>
      <c r="ABB15" s="18"/>
      <c r="ABC15" s="18"/>
      <c r="ABD15" s="18"/>
      <c r="ABE15" s="18"/>
      <c r="ABF15" s="18"/>
      <c r="ABG15" s="18"/>
      <c r="ABH15" s="18"/>
      <c r="ABI15" s="18"/>
      <c r="ABJ15" s="18"/>
      <c r="ABK15" s="18"/>
      <c r="ABL15" s="18"/>
      <c r="ABM15" s="18"/>
      <c r="ABN15" s="18"/>
      <c r="ABO15" s="18"/>
      <c r="ABP15" s="18"/>
      <c r="ABQ15" s="18"/>
      <c r="ABR15" s="18"/>
      <c r="ABS15" s="18"/>
      <c r="ABT15" s="18"/>
      <c r="ABU15" s="18"/>
      <c r="ABV15" s="18"/>
      <c r="ABW15" s="18"/>
      <c r="ABX15" s="18"/>
      <c r="ABY15" s="18"/>
      <c r="ABZ15" s="18"/>
      <c r="ACA15" s="18"/>
      <c r="ACB15" s="18"/>
      <c r="ACC15" s="18"/>
      <c r="ACD15" s="18"/>
      <c r="ACE15" s="18"/>
      <c r="ACF15" s="18"/>
      <c r="ACG15" s="18"/>
      <c r="ACH15" s="18"/>
      <c r="ACI15" s="18"/>
      <c r="ACJ15" s="18"/>
      <c r="ACK15" s="18"/>
      <c r="ACL15" s="18"/>
      <c r="ACM15" s="18"/>
      <c r="ACN15" s="18"/>
      <c r="ACO15" s="18"/>
      <c r="ACP15" s="18"/>
      <c r="ACQ15" s="18"/>
      <c r="ACR15" s="18"/>
      <c r="ACS15" s="18"/>
      <c r="ACT15" s="18"/>
      <c r="ACU15" s="18"/>
      <c r="ACV15" s="18"/>
      <c r="ACW15" s="18"/>
      <c r="ACX15" s="18"/>
      <c r="ACY15" s="18"/>
      <c r="ACZ15" s="18"/>
      <c r="ADA15" s="18"/>
      <c r="ADB15" s="18"/>
      <c r="ADC15" s="18"/>
      <c r="ADD15" s="18"/>
      <c r="ADE15" s="18"/>
      <c r="ADF15" s="18"/>
      <c r="ADG15" s="18"/>
      <c r="ADH15" s="18"/>
      <c r="ADI15" s="18"/>
      <c r="ADJ15" s="18"/>
      <c r="ADK15" s="18"/>
      <c r="ADL15" s="18"/>
      <c r="ADM15" s="18"/>
      <c r="ADN15" s="18"/>
      <c r="ADO15" s="18"/>
      <c r="ADP15" s="18"/>
      <c r="ADQ15" s="18"/>
      <c r="ADR15" s="18"/>
      <c r="ADS15" s="18"/>
      <c r="ADT15" s="18"/>
      <c r="ADU15" s="18"/>
      <c r="ADV15" s="18"/>
      <c r="ADW15" s="18"/>
      <c r="ADX15" s="18"/>
      <c r="ADY15" s="18"/>
      <c r="ADZ15" s="18"/>
      <c r="AEA15" s="18"/>
      <c r="AEB15" s="18"/>
      <c r="AEC15" s="18"/>
      <c r="AED15" s="18"/>
      <c r="AEE15" s="18"/>
      <c r="AEF15" s="18"/>
      <c r="AEG15" s="18"/>
      <c r="AEH15" s="18"/>
      <c r="AEI15" s="18"/>
      <c r="AEJ15" s="18"/>
      <c r="AEK15" s="18"/>
      <c r="AEL15" s="18"/>
      <c r="AEM15" s="18"/>
      <c r="AEN15" s="18"/>
      <c r="AEO15" s="18"/>
      <c r="AEP15" s="18"/>
      <c r="AEQ15" s="18"/>
      <c r="AER15" s="18"/>
      <c r="AES15" s="18"/>
      <c r="AET15" s="18"/>
      <c r="AEU15" s="18"/>
      <c r="AEV15" s="18"/>
      <c r="AEW15" s="18"/>
      <c r="AEX15" s="18"/>
    </row>
    <row r="16" spans="1:830" s="33" customFormat="1">
      <c r="A16" s="34">
        <v>12</v>
      </c>
      <c r="B16" s="34" t="s">
        <v>37</v>
      </c>
      <c r="C16" s="6" t="s">
        <v>38</v>
      </c>
      <c r="D16" s="35" t="s">
        <v>20</v>
      </c>
      <c r="E16" s="36">
        <v>3550000</v>
      </c>
      <c r="F16" s="37">
        <v>2</v>
      </c>
      <c r="G16" s="48">
        <v>3008474.5762711866</v>
      </c>
      <c r="H16" s="38">
        <f t="shared" si="7"/>
        <v>7100000</v>
      </c>
      <c r="I16" s="39">
        <v>2</v>
      </c>
      <c r="J16" s="38">
        <f t="shared" si="8"/>
        <v>7100000</v>
      </c>
      <c r="K16" s="38">
        <f t="shared" si="9"/>
        <v>0</v>
      </c>
      <c r="L16" s="38">
        <f t="shared" si="10"/>
        <v>0</v>
      </c>
      <c r="M16" s="40">
        <v>2</v>
      </c>
      <c r="N16" s="99">
        <f t="shared" si="11"/>
        <v>7100000</v>
      </c>
      <c r="O16" s="42">
        <v>2</v>
      </c>
      <c r="P16" s="43">
        <f t="shared" si="12"/>
        <v>7100000</v>
      </c>
      <c r="Q16" s="43">
        <f t="shared" si="13"/>
        <v>0</v>
      </c>
      <c r="R16" s="43">
        <f t="shared" si="14"/>
        <v>0</v>
      </c>
      <c r="S16" s="44">
        <f t="shared" si="15"/>
        <v>4</v>
      </c>
      <c r="T16" s="98">
        <f t="shared" si="16"/>
        <v>14200000</v>
      </c>
      <c r="U16" s="45">
        <f t="shared" si="0"/>
        <v>4</v>
      </c>
      <c r="V16" s="46">
        <f t="shared" si="1"/>
        <v>14200000</v>
      </c>
      <c r="W16" s="46">
        <f t="shared" si="2"/>
        <v>0</v>
      </c>
      <c r="X16" s="47">
        <f t="shared" si="3"/>
        <v>0</v>
      </c>
      <c r="Y16" s="97">
        <v>4</v>
      </c>
      <c r="Z16" s="96">
        <f t="shared" si="4"/>
        <v>14200000</v>
      </c>
      <c r="AA16" s="96">
        <f t="shared" si="5"/>
        <v>0</v>
      </c>
      <c r="AB16" s="70">
        <f t="shared" si="6"/>
        <v>0</v>
      </c>
      <c r="AC16" s="157"/>
      <c r="AD16" s="162">
        <v>1242500</v>
      </c>
      <c r="AE16" s="166">
        <f t="shared" si="17"/>
        <v>2485000</v>
      </c>
      <c r="AF16" s="166">
        <f t="shared" si="18"/>
        <v>4970000</v>
      </c>
      <c r="AT16" s="136"/>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c r="KV16" s="18"/>
      <c r="KW16" s="18"/>
      <c r="KX16" s="18"/>
      <c r="KY16" s="18"/>
      <c r="KZ16" s="18"/>
      <c r="LA16" s="18"/>
      <c r="LB16" s="18"/>
      <c r="LC16" s="18"/>
      <c r="LD16" s="18"/>
      <c r="LE16" s="18"/>
      <c r="LF16" s="18"/>
      <c r="LG16" s="18"/>
      <c r="LH16" s="18"/>
      <c r="LI16" s="18"/>
      <c r="LJ16" s="18"/>
      <c r="LK16" s="18"/>
      <c r="LL16" s="18"/>
      <c r="LM16" s="18"/>
      <c r="LN16" s="18"/>
      <c r="LO16" s="18"/>
      <c r="LP16" s="18"/>
      <c r="LQ16" s="18"/>
      <c r="LR16" s="18"/>
      <c r="LS16" s="18"/>
      <c r="LT16" s="18"/>
      <c r="LU16" s="18"/>
      <c r="LV16" s="18"/>
      <c r="LW16" s="18"/>
      <c r="LX16" s="18"/>
      <c r="LY16" s="18"/>
      <c r="LZ16" s="18"/>
      <c r="MA16" s="18"/>
      <c r="MB16" s="18"/>
      <c r="MC16" s="18"/>
      <c r="MD16" s="18"/>
      <c r="ME16" s="18"/>
      <c r="MF16" s="18"/>
      <c r="MG16" s="18"/>
      <c r="MH16" s="18"/>
      <c r="MI16" s="18"/>
      <c r="MJ16" s="18"/>
      <c r="MK16" s="18"/>
      <c r="ML16" s="18"/>
      <c r="MM16" s="18"/>
      <c r="MN16" s="18"/>
      <c r="MO16" s="18"/>
      <c r="MP16" s="18"/>
      <c r="MQ16" s="18"/>
      <c r="MR16" s="18"/>
      <c r="MS16" s="18"/>
      <c r="MT16" s="18"/>
      <c r="MU16" s="18"/>
      <c r="MV16" s="18"/>
      <c r="MW16" s="18"/>
      <c r="MX16" s="18"/>
      <c r="MY16" s="18"/>
      <c r="MZ16" s="18"/>
      <c r="NA16" s="18"/>
      <c r="NB16" s="18"/>
      <c r="NC16" s="18"/>
      <c r="ND16" s="18"/>
      <c r="NE16" s="18"/>
      <c r="NF16" s="18"/>
      <c r="NG16" s="18"/>
      <c r="NH16" s="18"/>
      <c r="NI16" s="18"/>
      <c r="NJ16" s="18"/>
      <c r="NK16" s="18"/>
      <c r="NL16" s="18"/>
      <c r="NM16" s="18"/>
      <c r="NN16" s="18"/>
      <c r="NO16" s="18"/>
      <c r="NP16" s="18"/>
      <c r="NQ16" s="18"/>
      <c r="NR16" s="18"/>
      <c r="NS16" s="18"/>
      <c r="NT16" s="18"/>
      <c r="NU16" s="18"/>
      <c r="NV16" s="18"/>
      <c r="NW16" s="18"/>
      <c r="NX16" s="18"/>
      <c r="NY16" s="18"/>
      <c r="NZ16" s="18"/>
      <c r="OA16" s="18"/>
      <c r="OB16" s="18"/>
      <c r="OC16" s="18"/>
      <c r="OD16" s="18"/>
      <c r="OE16" s="18"/>
      <c r="OF16" s="18"/>
      <c r="OG16" s="18"/>
      <c r="OH16" s="18"/>
      <c r="OI16" s="18"/>
      <c r="OJ16" s="18"/>
      <c r="OK16" s="18"/>
      <c r="OL16" s="18"/>
      <c r="OM16" s="18"/>
      <c r="ON16" s="18"/>
      <c r="OO16" s="18"/>
      <c r="OP16" s="18"/>
      <c r="OQ16" s="18"/>
      <c r="OR16" s="18"/>
      <c r="OS16" s="18"/>
      <c r="OT16" s="18"/>
      <c r="OU16" s="18"/>
      <c r="OV16" s="18"/>
      <c r="OW16" s="18"/>
      <c r="OX16" s="18"/>
      <c r="OY16" s="18"/>
      <c r="OZ16" s="18"/>
      <c r="PA16" s="18"/>
      <c r="PB16" s="18"/>
      <c r="PC16" s="18"/>
      <c r="PD16" s="18"/>
      <c r="PE16" s="18"/>
      <c r="PF16" s="18"/>
      <c r="PG16" s="18"/>
      <c r="PH16" s="18"/>
      <c r="PI16" s="18"/>
      <c r="PJ16" s="18"/>
      <c r="PK16" s="18"/>
      <c r="PL16" s="18"/>
      <c r="PM16" s="18"/>
      <c r="PN16" s="18"/>
      <c r="PO16" s="18"/>
      <c r="PP16" s="18"/>
      <c r="PQ16" s="18"/>
      <c r="PR16" s="18"/>
      <c r="PS16" s="18"/>
      <c r="PT16" s="18"/>
      <c r="PU16" s="18"/>
      <c r="PV16" s="18"/>
      <c r="PW16" s="18"/>
      <c r="PX16" s="18"/>
      <c r="PY16" s="18"/>
      <c r="PZ16" s="18"/>
      <c r="QA16" s="18"/>
      <c r="QB16" s="18"/>
      <c r="QC16" s="18"/>
      <c r="QD16" s="18"/>
      <c r="QE16" s="18"/>
      <c r="QF16" s="18"/>
      <c r="QG16" s="18"/>
      <c r="QH16" s="18"/>
      <c r="QI16" s="18"/>
      <c r="QJ16" s="18"/>
      <c r="QK16" s="18"/>
      <c r="QL16" s="18"/>
      <c r="QM16" s="18"/>
      <c r="QN16" s="18"/>
      <c r="QO16" s="18"/>
      <c r="QP16" s="18"/>
      <c r="QQ16" s="18"/>
      <c r="QR16" s="18"/>
      <c r="QS16" s="18"/>
      <c r="QT16" s="18"/>
      <c r="QU16" s="18"/>
      <c r="QV16" s="18"/>
      <c r="QW16" s="18"/>
      <c r="QX16" s="18"/>
      <c r="QY16" s="18"/>
      <c r="QZ16" s="18"/>
      <c r="RA16" s="18"/>
      <c r="RB16" s="18"/>
      <c r="RC16" s="18"/>
      <c r="RD16" s="18"/>
      <c r="RE16" s="18"/>
      <c r="RF16" s="18"/>
      <c r="RG16" s="18"/>
      <c r="RH16" s="18"/>
      <c r="RI16" s="18"/>
      <c r="RJ16" s="18"/>
      <c r="RK16" s="18"/>
      <c r="RL16" s="18"/>
      <c r="RM16" s="18"/>
      <c r="RN16" s="18"/>
      <c r="RO16" s="18"/>
      <c r="RP16" s="18"/>
      <c r="RQ16" s="18"/>
      <c r="RR16" s="18"/>
      <c r="RS16" s="18"/>
      <c r="RT16" s="18"/>
      <c r="RU16" s="18"/>
      <c r="RV16" s="18"/>
      <c r="RW16" s="18"/>
      <c r="RX16" s="18"/>
      <c r="RY16" s="18"/>
      <c r="RZ16" s="18"/>
      <c r="SA16" s="18"/>
      <c r="SB16" s="18"/>
      <c r="SC16" s="18"/>
      <c r="SD16" s="18"/>
      <c r="SE16" s="18"/>
      <c r="SF16" s="18"/>
      <c r="SG16" s="18"/>
      <c r="SH16" s="18"/>
      <c r="SI16" s="18"/>
      <c r="SJ16" s="18"/>
      <c r="SK16" s="18"/>
      <c r="SL16" s="18"/>
      <c r="SM16" s="18"/>
      <c r="SN16" s="18"/>
      <c r="SO16" s="18"/>
      <c r="SP16" s="18"/>
      <c r="SQ16" s="18"/>
      <c r="SR16" s="18"/>
      <c r="SS16" s="18"/>
      <c r="ST16" s="18"/>
      <c r="SU16" s="18"/>
      <c r="SV16" s="18"/>
      <c r="SW16" s="18"/>
      <c r="SX16" s="18"/>
      <c r="SY16" s="18"/>
      <c r="SZ16" s="18"/>
      <c r="TA16" s="18"/>
      <c r="TB16" s="18"/>
      <c r="TC16" s="18"/>
      <c r="TD16" s="18"/>
      <c r="TE16" s="18"/>
      <c r="TF16" s="18"/>
      <c r="TG16" s="18"/>
      <c r="TH16" s="18"/>
      <c r="TI16" s="18"/>
      <c r="TJ16" s="18"/>
      <c r="TK16" s="18"/>
      <c r="TL16" s="18"/>
      <c r="TM16" s="18"/>
      <c r="TN16" s="18"/>
      <c r="TO16" s="18"/>
      <c r="TP16" s="18"/>
      <c r="TQ16" s="18"/>
      <c r="TR16" s="18"/>
      <c r="TS16" s="18"/>
      <c r="TT16" s="18"/>
      <c r="TU16" s="18"/>
      <c r="TV16" s="18"/>
      <c r="TW16" s="18"/>
      <c r="TX16" s="18"/>
      <c r="TY16" s="18"/>
      <c r="TZ16" s="18"/>
      <c r="UA16" s="18"/>
      <c r="UB16" s="18"/>
      <c r="UC16" s="18"/>
      <c r="UD16" s="18"/>
      <c r="UE16" s="18"/>
      <c r="UF16" s="18"/>
      <c r="UG16" s="18"/>
      <c r="UH16" s="18"/>
      <c r="UI16" s="18"/>
      <c r="UJ16" s="18"/>
      <c r="UK16" s="18"/>
      <c r="UL16" s="18"/>
      <c r="UM16" s="18"/>
      <c r="UN16" s="18"/>
      <c r="UO16" s="18"/>
      <c r="UP16" s="18"/>
      <c r="UQ16" s="18"/>
      <c r="UR16" s="18"/>
      <c r="US16" s="18"/>
      <c r="UT16" s="18"/>
      <c r="UU16" s="18"/>
      <c r="UV16" s="18"/>
      <c r="UW16" s="18"/>
      <c r="UX16" s="18"/>
      <c r="UY16" s="18"/>
      <c r="UZ16" s="18"/>
      <c r="VA16" s="18"/>
      <c r="VB16" s="18"/>
      <c r="VC16" s="18"/>
      <c r="VD16" s="18"/>
      <c r="VE16" s="18"/>
      <c r="VF16" s="18"/>
      <c r="VG16" s="18"/>
      <c r="VH16" s="18"/>
      <c r="VI16" s="18"/>
      <c r="VJ16" s="18"/>
      <c r="VK16" s="18"/>
      <c r="VL16" s="18"/>
      <c r="VM16" s="18"/>
      <c r="VN16" s="18"/>
      <c r="VO16" s="18"/>
      <c r="VP16" s="18"/>
      <c r="VQ16" s="18"/>
      <c r="VR16" s="18"/>
      <c r="VS16" s="18"/>
      <c r="VT16" s="18"/>
      <c r="VU16" s="18"/>
      <c r="VV16" s="18"/>
      <c r="VW16" s="18"/>
      <c r="VX16" s="18"/>
      <c r="VY16" s="18"/>
      <c r="VZ16" s="18"/>
      <c r="WA16" s="18"/>
      <c r="WB16" s="18"/>
      <c r="WC16" s="18"/>
      <c r="WD16" s="18"/>
      <c r="WE16" s="18"/>
      <c r="WF16" s="18"/>
      <c r="WG16" s="18"/>
      <c r="WH16" s="18"/>
      <c r="WI16" s="18"/>
      <c r="WJ16" s="18"/>
      <c r="WK16" s="18"/>
      <c r="WL16" s="18"/>
      <c r="WM16" s="18"/>
      <c r="WN16" s="18"/>
      <c r="WO16" s="18"/>
      <c r="WP16" s="18"/>
      <c r="WQ16" s="18"/>
      <c r="WR16" s="18"/>
      <c r="WS16" s="18"/>
      <c r="WT16" s="18"/>
      <c r="WU16" s="18"/>
      <c r="WV16" s="18"/>
      <c r="WW16" s="18"/>
      <c r="WX16" s="18"/>
      <c r="WY16" s="18"/>
      <c r="WZ16" s="18"/>
      <c r="XA16" s="18"/>
      <c r="XB16" s="18"/>
      <c r="XC16" s="18"/>
      <c r="XD16" s="18"/>
      <c r="XE16" s="18"/>
      <c r="XF16" s="18"/>
      <c r="XG16" s="18"/>
      <c r="XH16" s="18"/>
      <c r="XI16" s="18"/>
      <c r="XJ16" s="18"/>
      <c r="XK16" s="18"/>
      <c r="XL16" s="18"/>
      <c r="XM16" s="18"/>
      <c r="XN16" s="18"/>
      <c r="XO16" s="18"/>
      <c r="XP16" s="18"/>
      <c r="XQ16" s="18"/>
      <c r="XR16" s="18"/>
      <c r="XS16" s="18"/>
      <c r="XT16" s="18"/>
      <c r="XU16" s="18"/>
      <c r="XV16" s="18"/>
      <c r="XW16" s="18"/>
      <c r="XX16" s="18"/>
      <c r="XY16" s="18"/>
      <c r="XZ16" s="18"/>
      <c r="YA16" s="18"/>
      <c r="YB16" s="18"/>
      <c r="YC16" s="18"/>
      <c r="YD16" s="18"/>
      <c r="YE16" s="18"/>
      <c r="YF16" s="18"/>
      <c r="YG16" s="18"/>
      <c r="YH16" s="18"/>
      <c r="YI16" s="18"/>
      <c r="YJ16" s="18"/>
      <c r="YK16" s="18"/>
      <c r="YL16" s="18"/>
      <c r="YM16" s="18"/>
      <c r="YN16" s="18"/>
      <c r="YO16" s="18"/>
      <c r="YP16" s="18"/>
      <c r="YQ16" s="18"/>
      <c r="YR16" s="18"/>
      <c r="YS16" s="18"/>
      <c r="YT16" s="18"/>
      <c r="YU16" s="18"/>
      <c r="YV16" s="18"/>
      <c r="YW16" s="18"/>
      <c r="YX16" s="18"/>
      <c r="YY16" s="18"/>
      <c r="YZ16" s="18"/>
      <c r="ZA16" s="18"/>
      <c r="ZB16" s="18"/>
      <c r="ZC16" s="18"/>
      <c r="ZD16" s="18"/>
      <c r="ZE16" s="18"/>
      <c r="ZF16" s="18"/>
      <c r="ZG16" s="18"/>
      <c r="ZH16" s="18"/>
      <c r="ZI16" s="18"/>
      <c r="ZJ16" s="18"/>
      <c r="ZK16" s="18"/>
      <c r="ZL16" s="18"/>
      <c r="ZM16" s="18"/>
      <c r="ZN16" s="18"/>
      <c r="ZO16" s="18"/>
      <c r="ZP16" s="18"/>
      <c r="ZQ16" s="18"/>
      <c r="ZR16" s="18"/>
      <c r="ZS16" s="18"/>
      <c r="ZT16" s="18"/>
      <c r="ZU16" s="18"/>
      <c r="ZV16" s="18"/>
      <c r="ZW16" s="18"/>
      <c r="ZX16" s="18"/>
      <c r="ZY16" s="18"/>
      <c r="ZZ16" s="18"/>
      <c r="AAA16" s="18"/>
      <c r="AAB16" s="18"/>
      <c r="AAC16" s="18"/>
      <c r="AAD16" s="18"/>
      <c r="AAE16" s="18"/>
      <c r="AAF16" s="18"/>
      <c r="AAG16" s="18"/>
      <c r="AAH16" s="18"/>
      <c r="AAI16" s="18"/>
      <c r="AAJ16" s="18"/>
      <c r="AAK16" s="18"/>
      <c r="AAL16" s="18"/>
      <c r="AAM16" s="18"/>
      <c r="AAN16" s="18"/>
      <c r="AAO16" s="18"/>
      <c r="AAP16" s="18"/>
      <c r="AAQ16" s="18"/>
      <c r="AAR16" s="18"/>
      <c r="AAS16" s="18"/>
      <c r="AAT16" s="18"/>
      <c r="AAU16" s="18"/>
      <c r="AAV16" s="18"/>
      <c r="AAW16" s="18"/>
      <c r="AAX16" s="18"/>
      <c r="AAY16" s="18"/>
      <c r="AAZ16" s="18"/>
      <c r="ABA16" s="18"/>
      <c r="ABB16" s="18"/>
      <c r="ABC16" s="18"/>
      <c r="ABD16" s="18"/>
      <c r="ABE16" s="18"/>
      <c r="ABF16" s="18"/>
      <c r="ABG16" s="18"/>
      <c r="ABH16" s="18"/>
      <c r="ABI16" s="18"/>
      <c r="ABJ16" s="18"/>
      <c r="ABK16" s="18"/>
      <c r="ABL16" s="18"/>
      <c r="ABM16" s="18"/>
      <c r="ABN16" s="18"/>
      <c r="ABO16" s="18"/>
      <c r="ABP16" s="18"/>
      <c r="ABQ16" s="18"/>
      <c r="ABR16" s="18"/>
      <c r="ABS16" s="18"/>
      <c r="ABT16" s="18"/>
      <c r="ABU16" s="18"/>
      <c r="ABV16" s="18"/>
      <c r="ABW16" s="18"/>
      <c r="ABX16" s="18"/>
      <c r="ABY16" s="18"/>
      <c r="ABZ16" s="18"/>
      <c r="ACA16" s="18"/>
      <c r="ACB16" s="18"/>
      <c r="ACC16" s="18"/>
      <c r="ACD16" s="18"/>
      <c r="ACE16" s="18"/>
      <c r="ACF16" s="18"/>
      <c r="ACG16" s="18"/>
      <c r="ACH16" s="18"/>
      <c r="ACI16" s="18"/>
      <c r="ACJ16" s="18"/>
      <c r="ACK16" s="18"/>
      <c r="ACL16" s="18"/>
      <c r="ACM16" s="18"/>
      <c r="ACN16" s="18"/>
      <c r="ACO16" s="18"/>
      <c r="ACP16" s="18"/>
      <c r="ACQ16" s="18"/>
      <c r="ACR16" s="18"/>
      <c r="ACS16" s="18"/>
      <c r="ACT16" s="18"/>
      <c r="ACU16" s="18"/>
      <c r="ACV16" s="18"/>
      <c r="ACW16" s="18"/>
      <c r="ACX16" s="18"/>
      <c r="ACY16" s="18"/>
      <c r="ACZ16" s="18"/>
      <c r="ADA16" s="18"/>
      <c r="ADB16" s="18"/>
      <c r="ADC16" s="18"/>
      <c r="ADD16" s="18"/>
      <c r="ADE16" s="18"/>
      <c r="ADF16" s="18"/>
      <c r="ADG16" s="18"/>
      <c r="ADH16" s="18"/>
      <c r="ADI16" s="18"/>
      <c r="ADJ16" s="18"/>
      <c r="ADK16" s="18"/>
      <c r="ADL16" s="18"/>
      <c r="ADM16" s="18"/>
      <c r="ADN16" s="18"/>
      <c r="ADO16" s="18"/>
      <c r="ADP16" s="18"/>
      <c r="ADQ16" s="18"/>
      <c r="ADR16" s="18"/>
      <c r="ADS16" s="18"/>
      <c r="ADT16" s="18"/>
      <c r="ADU16" s="18"/>
      <c r="ADV16" s="18"/>
      <c r="ADW16" s="18"/>
      <c r="ADX16" s="18"/>
      <c r="ADY16" s="18"/>
      <c r="ADZ16" s="18"/>
      <c r="AEA16" s="18"/>
      <c r="AEB16" s="18"/>
      <c r="AEC16" s="18"/>
      <c r="AED16" s="18"/>
      <c r="AEE16" s="18"/>
      <c r="AEF16" s="18"/>
      <c r="AEG16" s="18"/>
      <c r="AEH16" s="18"/>
      <c r="AEI16" s="18"/>
      <c r="AEJ16" s="18"/>
      <c r="AEK16" s="18"/>
      <c r="AEL16" s="18"/>
      <c r="AEM16" s="18"/>
      <c r="AEN16" s="18"/>
      <c r="AEO16" s="18"/>
      <c r="AEP16" s="18"/>
      <c r="AEQ16" s="18"/>
      <c r="AER16" s="18"/>
      <c r="AES16" s="18"/>
      <c r="AET16" s="18"/>
      <c r="AEU16" s="18"/>
      <c r="AEV16" s="18"/>
      <c r="AEW16" s="18"/>
      <c r="AEX16" s="18"/>
    </row>
    <row r="17" spans="1:830" s="33" customFormat="1" ht="30">
      <c r="A17" s="34">
        <v>13</v>
      </c>
      <c r="B17" s="34" t="s">
        <v>39</v>
      </c>
      <c r="C17" s="6" t="s">
        <v>40</v>
      </c>
      <c r="D17" s="35" t="s">
        <v>20</v>
      </c>
      <c r="E17" s="36">
        <v>995000</v>
      </c>
      <c r="F17" s="37">
        <v>2</v>
      </c>
      <c r="G17" s="38">
        <v>843220.3389830509</v>
      </c>
      <c r="H17" s="38">
        <f t="shared" si="7"/>
        <v>1990000</v>
      </c>
      <c r="I17" s="39">
        <v>2</v>
      </c>
      <c r="J17" s="38">
        <f t="shared" si="8"/>
        <v>1990000</v>
      </c>
      <c r="K17" s="38">
        <f t="shared" si="9"/>
        <v>0</v>
      </c>
      <c r="L17" s="38">
        <f t="shared" si="10"/>
        <v>0</v>
      </c>
      <c r="M17" s="40">
        <v>1</v>
      </c>
      <c r="N17" s="99">
        <f t="shared" si="11"/>
        <v>995000</v>
      </c>
      <c r="O17" s="42">
        <v>0</v>
      </c>
      <c r="P17" s="43">
        <f t="shared" si="12"/>
        <v>0</v>
      </c>
      <c r="Q17" s="43">
        <f t="shared" si="13"/>
        <v>0</v>
      </c>
      <c r="R17" s="43">
        <f t="shared" si="14"/>
        <v>995000</v>
      </c>
      <c r="S17" s="44">
        <f t="shared" si="15"/>
        <v>3</v>
      </c>
      <c r="T17" s="98">
        <f t="shared" si="16"/>
        <v>2985000</v>
      </c>
      <c r="U17" s="45">
        <f t="shared" si="0"/>
        <v>2</v>
      </c>
      <c r="V17" s="46">
        <f t="shared" si="1"/>
        <v>1990000</v>
      </c>
      <c r="W17" s="46">
        <f t="shared" si="2"/>
        <v>0</v>
      </c>
      <c r="X17" s="47">
        <f t="shared" si="3"/>
        <v>995000</v>
      </c>
      <c r="Y17" s="97">
        <v>2</v>
      </c>
      <c r="Z17" s="96">
        <f t="shared" si="4"/>
        <v>1990000</v>
      </c>
      <c r="AA17" s="96">
        <f t="shared" si="5"/>
        <v>0</v>
      </c>
      <c r="AB17" s="70">
        <f t="shared" si="6"/>
        <v>995000</v>
      </c>
      <c r="AC17" s="157"/>
      <c r="AD17" s="162">
        <v>348250</v>
      </c>
      <c r="AE17" s="166">
        <f t="shared" si="17"/>
        <v>696500</v>
      </c>
      <c r="AF17" s="166">
        <f t="shared" si="18"/>
        <v>696500</v>
      </c>
      <c r="AT17" s="136"/>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c r="RV17" s="18"/>
      <c r="RW17" s="18"/>
      <c r="RX17" s="18"/>
      <c r="RY17" s="18"/>
      <c r="RZ17" s="18"/>
      <c r="SA17" s="18"/>
      <c r="SB17" s="18"/>
      <c r="SC17" s="18"/>
      <c r="SD17" s="18"/>
      <c r="SE17" s="18"/>
      <c r="SF17" s="18"/>
      <c r="SG17" s="18"/>
      <c r="SH17" s="18"/>
      <c r="SI17" s="18"/>
      <c r="SJ17" s="18"/>
      <c r="SK17" s="18"/>
      <c r="SL17" s="18"/>
      <c r="SM17" s="18"/>
      <c r="SN17" s="18"/>
      <c r="SO17" s="18"/>
      <c r="SP17" s="18"/>
      <c r="SQ17" s="18"/>
      <c r="SR17" s="18"/>
      <c r="SS17" s="18"/>
      <c r="ST17" s="18"/>
      <c r="SU17" s="18"/>
      <c r="SV17" s="18"/>
      <c r="SW17" s="18"/>
      <c r="SX17" s="18"/>
      <c r="SY17" s="18"/>
      <c r="SZ17" s="18"/>
      <c r="TA17" s="18"/>
      <c r="TB17" s="18"/>
      <c r="TC17" s="18"/>
      <c r="TD17" s="18"/>
      <c r="TE17" s="18"/>
      <c r="TF17" s="18"/>
      <c r="TG17" s="18"/>
      <c r="TH17" s="18"/>
      <c r="TI17" s="18"/>
      <c r="TJ17" s="18"/>
      <c r="TK17" s="18"/>
      <c r="TL17" s="18"/>
      <c r="TM17" s="18"/>
      <c r="TN17" s="18"/>
      <c r="TO17" s="18"/>
      <c r="TP17" s="18"/>
      <c r="TQ17" s="18"/>
      <c r="TR17" s="18"/>
      <c r="TS17" s="18"/>
      <c r="TT17" s="18"/>
      <c r="TU17" s="18"/>
      <c r="TV17" s="18"/>
      <c r="TW17" s="18"/>
      <c r="TX17" s="18"/>
      <c r="TY17" s="18"/>
      <c r="TZ17" s="18"/>
      <c r="UA17" s="18"/>
      <c r="UB17" s="18"/>
      <c r="UC17" s="18"/>
      <c r="UD17" s="18"/>
      <c r="UE17" s="18"/>
      <c r="UF17" s="18"/>
      <c r="UG17" s="18"/>
      <c r="UH17" s="18"/>
      <c r="UI17" s="18"/>
      <c r="UJ17" s="18"/>
      <c r="UK17" s="18"/>
      <c r="UL17" s="18"/>
      <c r="UM17" s="18"/>
      <c r="UN17" s="18"/>
      <c r="UO17" s="18"/>
      <c r="UP17" s="18"/>
      <c r="UQ17" s="18"/>
      <c r="UR17" s="18"/>
      <c r="US17" s="18"/>
      <c r="UT17" s="18"/>
      <c r="UU17" s="18"/>
      <c r="UV17" s="18"/>
      <c r="UW17" s="18"/>
      <c r="UX17" s="18"/>
      <c r="UY17" s="18"/>
      <c r="UZ17" s="18"/>
      <c r="VA17" s="18"/>
      <c r="VB17" s="18"/>
      <c r="VC17" s="18"/>
      <c r="VD17" s="18"/>
      <c r="VE17" s="18"/>
      <c r="VF17" s="18"/>
      <c r="VG17" s="18"/>
      <c r="VH17" s="18"/>
      <c r="VI17" s="18"/>
      <c r="VJ17" s="18"/>
      <c r="VK17" s="18"/>
      <c r="VL17" s="18"/>
      <c r="VM17" s="18"/>
      <c r="VN17" s="18"/>
      <c r="VO17" s="18"/>
      <c r="VP17" s="18"/>
      <c r="VQ17" s="18"/>
      <c r="VR17" s="18"/>
      <c r="VS17" s="18"/>
      <c r="VT17" s="18"/>
      <c r="VU17" s="18"/>
      <c r="VV17" s="18"/>
      <c r="VW17" s="18"/>
      <c r="VX17" s="18"/>
      <c r="VY17" s="18"/>
      <c r="VZ17" s="18"/>
      <c r="WA17" s="18"/>
      <c r="WB17" s="18"/>
      <c r="WC17" s="18"/>
      <c r="WD17" s="18"/>
      <c r="WE17" s="18"/>
      <c r="WF17" s="18"/>
      <c r="WG17" s="18"/>
      <c r="WH17" s="18"/>
      <c r="WI17" s="18"/>
      <c r="WJ17" s="18"/>
      <c r="WK17" s="18"/>
      <c r="WL17" s="18"/>
      <c r="WM17" s="18"/>
      <c r="WN17" s="18"/>
      <c r="WO17" s="18"/>
      <c r="WP17" s="18"/>
      <c r="WQ17" s="18"/>
      <c r="WR17" s="18"/>
      <c r="WS17" s="18"/>
      <c r="WT17" s="18"/>
      <c r="WU17" s="18"/>
      <c r="WV17" s="18"/>
      <c r="WW17" s="18"/>
      <c r="WX17" s="18"/>
      <c r="WY17" s="18"/>
      <c r="WZ17" s="18"/>
      <c r="XA17" s="18"/>
      <c r="XB17" s="18"/>
      <c r="XC17" s="18"/>
      <c r="XD17" s="18"/>
      <c r="XE17" s="18"/>
      <c r="XF17" s="18"/>
      <c r="XG17" s="18"/>
      <c r="XH17" s="18"/>
      <c r="XI17" s="18"/>
      <c r="XJ17" s="18"/>
      <c r="XK17" s="18"/>
      <c r="XL17" s="18"/>
      <c r="XM17" s="18"/>
      <c r="XN17" s="18"/>
      <c r="XO17" s="18"/>
      <c r="XP17" s="18"/>
      <c r="XQ17" s="18"/>
      <c r="XR17" s="18"/>
      <c r="XS17" s="18"/>
      <c r="XT17" s="18"/>
      <c r="XU17" s="18"/>
      <c r="XV17" s="18"/>
      <c r="XW17" s="18"/>
      <c r="XX17" s="18"/>
      <c r="XY17" s="18"/>
      <c r="XZ17" s="18"/>
      <c r="YA17" s="18"/>
      <c r="YB17" s="18"/>
      <c r="YC17" s="18"/>
      <c r="YD17" s="18"/>
      <c r="YE17" s="18"/>
      <c r="YF17" s="18"/>
      <c r="YG17" s="18"/>
      <c r="YH17" s="18"/>
      <c r="YI17" s="18"/>
      <c r="YJ17" s="18"/>
      <c r="YK17" s="18"/>
      <c r="YL17" s="18"/>
      <c r="YM17" s="18"/>
      <c r="YN17" s="18"/>
      <c r="YO17" s="18"/>
      <c r="YP17" s="18"/>
      <c r="YQ17" s="18"/>
      <c r="YR17" s="18"/>
      <c r="YS17" s="18"/>
      <c r="YT17" s="18"/>
      <c r="YU17" s="18"/>
      <c r="YV17" s="18"/>
      <c r="YW17" s="18"/>
      <c r="YX17" s="18"/>
      <c r="YY17" s="18"/>
      <c r="YZ17" s="18"/>
      <c r="ZA17" s="18"/>
      <c r="ZB17" s="18"/>
      <c r="ZC17" s="18"/>
      <c r="ZD17" s="18"/>
      <c r="ZE17" s="18"/>
      <c r="ZF17" s="18"/>
      <c r="ZG17" s="18"/>
      <c r="ZH17" s="18"/>
      <c r="ZI17" s="18"/>
      <c r="ZJ17" s="18"/>
      <c r="ZK17" s="18"/>
      <c r="ZL17" s="18"/>
      <c r="ZM17" s="18"/>
      <c r="ZN17" s="18"/>
      <c r="ZO17" s="18"/>
      <c r="ZP17" s="18"/>
      <c r="ZQ17" s="18"/>
      <c r="ZR17" s="18"/>
      <c r="ZS17" s="18"/>
      <c r="ZT17" s="18"/>
      <c r="ZU17" s="18"/>
      <c r="ZV17" s="18"/>
      <c r="ZW17" s="18"/>
      <c r="ZX17" s="18"/>
      <c r="ZY17" s="18"/>
      <c r="ZZ17" s="18"/>
      <c r="AAA17" s="18"/>
      <c r="AAB17" s="18"/>
      <c r="AAC17" s="18"/>
      <c r="AAD17" s="18"/>
      <c r="AAE17" s="18"/>
      <c r="AAF17" s="18"/>
      <c r="AAG17" s="18"/>
      <c r="AAH17" s="18"/>
      <c r="AAI17" s="18"/>
      <c r="AAJ17" s="18"/>
      <c r="AAK17" s="18"/>
      <c r="AAL17" s="18"/>
      <c r="AAM17" s="18"/>
      <c r="AAN17" s="18"/>
      <c r="AAO17" s="18"/>
      <c r="AAP17" s="18"/>
      <c r="AAQ17" s="18"/>
      <c r="AAR17" s="18"/>
      <c r="AAS17" s="18"/>
      <c r="AAT17" s="18"/>
      <c r="AAU17" s="18"/>
      <c r="AAV17" s="18"/>
      <c r="AAW17" s="18"/>
      <c r="AAX17" s="18"/>
      <c r="AAY17" s="18"/>
      <c r="AAZ17" s="18"/>
      <c r="ABA17" s="18"/>
      <c r="ABB17" s="18"/>
      <c r="ABC17" s="18"/>
      <c r="ABD17" s="18"/>
      <c r="ABE17" s="18"/>
      <c r="ABF17" s="18"/>
      <c r="ABG17" s="18"/>
      <c r="ABH17" s="18"/>
      <c r="ABI17" s="18"/>
      <c r="ABJ17" s="18"/>
      <c r="ABK17" s="18"/>
      <c r="ABL17" s="18"/>
      <c r="ABM17" s="18"/>
      <c r="ABN17" s="18"/>
      <c r="ABO17" s="18"/>
      <c r="ABP17" s="18"/>
      <c r="ABQ17" s="18"/>
      <c r="ABR17" s="18"/>
      <c r="ABS17" s="18"/>
      <c r="ABT17" s="18"/>
      <c r="ABU17" s="18"/>
      <c r="ABV17" s="18"/>
      <c r="ABW17" s="18"/>
      <c r="ABX17" s="18"/>
      <c r="ABY17" s="18"/>
      <c r="ABZ17" s="18"/>
      <c r="ACA17" s="18"/>
      <c r="ACB17" s="18"/>
      <c r="ACC17" s="18"/>
      <c r="ACD17" s="18"/>
      <c r="ACE17" s="18"/>
      <c r="ACF17" s="18"/>
      <c r="ACG17" s="18"/>
      <c r="ACH17" s="18"/>
      <c r="ACI17" s="18"/>
      <c r="ACJ17" s="18"/>
      <c r="ACK17" s="18"/>
      <c r="ACL17" s="18"/>
      <c r="ACM17" s="18"/>
      <c r="ACN17" s="18"/>
      <c r="ACO17" s="18"/>
      <c r="ACP17" s="18"/>
      <c r="ACQ17" s="18"/>
      <c r="ACR17" s="18"/>
      <c r="ACS17" s="18"/>
      <c r="ACT17" s="18"/>
      <c r="ACU17" s="18"/>
      <c r="ACV17" s="18"/>
      <c r="ACW17" s="18"/>
      <c r="ACX17" s="18"/>
      <c r="ACY17" s="18"/>
      <c r="ACZ17" s="18"/>
      <c r="ADA17" s="18"/>
      <c r="ADB17" s="18"/>
      <c r="ADC17" s="18"/>
      <c r="ADD17" s="18"/>
      <c r="ADE17" s="18"/>
      <c r="ADF17" s="18"/>
      <c r="ADG17" s="18"/>
      <c r="ADH17" s="18"/>
      <c r="ADI17" s="18"/>
      <c r="ADJ17" s="18"/>
      <c r="ADK17" s="18"/>
      <c r="ADL17" s="18"/>
      <c r="ADM17" s="18"/>
      <c r="ADN17" s="18"/>
      <c r="ADO17" s="18"/>
      <c r="ADP17" s="18"/>
      <c r="ADQ17" s="18"/>
      <c r="ADR17" s="18"/>
      <c r="ADS17" s="18"/>
      <c r="ADT17" s="18"/>
      <c r="ADU17" s="18"/>
      <c r="ADV17" s="18"/>
      <c r="ADW17" s="18"/>
      <c r="ADX17" s="18"/>
      <c r="ADY17" s="18"/>
      <c r="ADZ17" s="18"/>
      <c r="AEA17" s="18"/>
      <c r="AEB17" s="18"/>
      <c r="AEC17" s="18"/>
      <c r="AED17" s="18"/>
      <c r="AEE17" s="18"/>
      <c r="AEF17" s="18"/>
      <c r="AEG17" s="18"/>
      <c r="AEH17" s="18"/>
      <c r="AEI17" s="18"/>
      <c r="AEJ17" s="18"/>
      <c r="AEK17" s="18"/>
      <c r="AEL17" s="18"/>
      <c r="AEM17" s="18"/>
      <c r="AEN17" s="18"/>
      <c r="AEO17" s="18"/>
      <c r="AEP17" s="18"/>
      <c r="AEQ17" s="18"/>
      <c r="AER17" s="18"/>
      <c r="AES17" s="18"/>
      <c r="AET17" s="18"/>
      <c r="AEU17" s="18"/>
      <c r="AEV17" s="18"/>
      <c r="AEW17" s="18"/>
      <c r="AEX17" s="18"/>
    </row>
    <row r="18" spans="1:830" s="33" customFormat="1">
      <c r="A18" s="34">
        <v>14</v>
      </c>
      <c r="B18" s="34" t="s">
        <v>41</v>
      </c>
      <c r="C18" s="6" t="s">
        <v>42</v>
      </c>
      <c r="D18" s="35" t="s">
        <v>20</v>
      </c>
      <c r="E18" s="36">
        <v>22500</v>
      </c>
      <c r="F18" s="37">
        <v>4</v>
      </c>
      <c r="G18" s="38">
        <v>19067.796610169491</v>
      </c>
      <c r="H18" s="38">
        <f t="shared" si="7"/>
        <v>90000</v>
      </c>
      <c r="I18" s="39">
        <v>4</v>
      </c>
      <c r="J18" s="38">
        <f t="shared" si="8"/>
        <v>90000</v>
      </c>
      <c r="K18" s="38">
        <f t="shared" si="9"/>
        <v>0</v>
      </c>
      <c r="L18" s="38">
        <f t="shared" si="10"/>
        <v>0</v>
      </c>
      <c r="M18" s="40">
        <v>2</v>
      </c>
      <c r="N18" s="99">
        <f t="shared" si="11"/>
        <v>45000</v>
      </c>
      <c r="O18" s="42">
        <v>2</v>
      </c>
      <c r="P18" s="43">
        <f t="shared" si="12"/>
        <v>45000</v>
      </c>
      <c r="Q18" s="43">
        <f t="shared" si="13"/>
        <v>0</v>
      </c>
      <c r="R18" s="43">
        <f t="shared" si="14"/>
        <v>0</v>
      </c>
      <c r="S18" s="44">
        <f t="shared" si="15"/>
        <v>6</v>
      </c>
      <c r="T18" s="98">
        <f t="shared" si="16"/>
        <v>135000</v>
      </c>
      <c r="U18" s="45">
        <f t="shared" si="0"/>
        <v>6</v>
      </c>
      <c r="V18" s="46">
        <f t="shared" si="1"/>
        <v>135000</v>
      </c>
      <c r="W18" s="46">
        <f t="shared" si="2"/>
        <v>0</v>
      </c>
      <c r="X18" s="47">
        <f t="shared" si="3"/>
        <v>0</v>
      </c>
      <c r="Y18" s="97">
        <v>6</v>
      </c>
      <c r="Z18" s="96">
        <f t="shared" si="4"/>
        <v>135000</v>
      </c>
      <c r="AA18" s="96">
        <f t="shared" si="5"/>
        <v>0</v>
      </c>
      <c r="AB18" s="70">
        <f t="shared" si="6"/>
        <v>0</v>
      </c>
      <c r="AC18" s="157"/>
      <c r="AD18" s="162">
        <v>7875</v>
      </c>
      <c r="AE18" s="166">
        <f t="shared" si="17"/>
        <v>31500</v>
      </c>
      <c r="AF18" s="166">
        <f t="shared" si="18"/>
        <v>47250</v>
      </c>
      <c r="AT18" s="136"/>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c r="IW18" s="18"/>
      <c r="IX18" s="18"/>
      <c r="IY18" s="18"/>
      <c r="IZ18" s="18"/>
      <c r="JA18" s="18"/>
      <c r="JB18" s="18"/>
      <c r="JC18" s="18"/>
      <c r="JD18" s="18"/>
      <c r="JE18" s="18"/>
      <c r="JF18" s="18"/>
      <c r="JG18" s="18"/>
      <c r="JH18" s="18"/>
      <c r="JI18" s="18"/>
      <c r="JJ18" s="18"/>
      <c r="JK18" s="18"/>
      <c r="JL18" s="18"/>
      <c r="JM18" s="18"/>
      <c r="JN18" s="18"/>
      <c r="JO18" s="18"/>
      <c r="JP18" s="18"/>
      <c r="JQ18" s="18"/>
      <c r="JR18" s="18"/>
      <c r="JS18" s="18"/>
      <c r="JT18" s="18"/>
      <c r="JU18" s="18"/>
      <c r="JV18" s="18"/>
      <c r="JW18" s="18"/>
      <c r="JX18" s="18"/>
      <c r="JY18" s="18"/>
      <c r="JZ18" s="18"/>
      <c r="KA18" s="18"/>
      <c r="KB18" s="18"/>
      <c r="KC18" s="18"/>
      <c r="KD18" s="18"/>
      <c r="KE18" s="18"/>
      <c r="KF18" s="18"/>
      <c r="KG18" s="18"/>
      <c r="KH18" s="18"/>
      <c r="KI18" s="18"/>
      <c r="KJ18" s="18"/>
      <c r="KK18" s="18"/>
      <c r="KL18" s="18"/>
      <c r="KM18" s="18"/>
      <c r="KN18" s="18"/>
      <c r="KO18" s="18"/>
      <c r="KP18" s="18"/>
      <c r="KQ18" s="18"/>
      <c r="KR18" s="18"/>
      <c r="KS18" s="18"/>
      <c r="KT18" s="18"/>
      <c r="KU18" s="18"/>
      <c r="KV18" s="18"/>
      <c r="KW18" s="18"/>
      <c r="KX18" s="18"/>
      <c r="KY18" s="18"/>
      <c r="KZ18" s="18"/>
      <c r="LA18" s="18"/>
      <c r="LB18" s="18"/>
      <c r="LC18" s="18"/>
      <c r="LD18" s="18"/>
      <c r="LE18" s="18"/>
      <c r="LF18" s="18"/>
      <c r="LG18" s="18"/>
      <c r="LH18" s="18"/>
      <c r="LI18" s="18"/>
      <c r="LJ18" s="18"/>
      <c r="LK18" s="18"/>
      <c r="LL18" s="18"/>
      <c r="LM18" s="18"/>
      <c r="LN18" s="18"/>
      <c r="LO18" s="18"/>
      <c r="LP18" s="18"/>
      <c r="LQ18" s="18"/>
      <c r="LR18" s="18"/>
      <c r="LS18" s="18"/>
      <c r="LT18" s="18"/>
      <c r="LU18" s="18"/>
      <c r="LV18" s="18"/>
      <c r="LW18" s="18"/>
      <c r="LX18" s="18"/>
      <c r="LY18" s="18"/>
      <c r="LZ18" s="18"/>
      <c r="MA18" s="18"/>
      <c r="MB18" s="18"/>
      <c r="MC18" s="18"/>
      <c r="MD18" s="18"/>
      <c r="ME18" s="18"/>
      <c r="MF18" s="18"/>
      <c r="MG18" s="18"/>
      <c r="MH18" s="18"/>
      <c r="MI18" s="18"/>
      <c r="MJ18" s="18"/>
      <c r="MK18" s="18"/>
      <c r="ML18" s="18"/>
      <c r="MM18" s="18"/>
      <c r="MN18" s="18"/>
      <c r="MO18" s="18"/>
      <c r="MP18" s="18"/>
      <c r="MQ18" s="18"/>
      <c r="MR18" s="18"/>
      <c r="MS18" s="18"/>
      <c r="MT18" s="18"/>
      <c r="MU18" s="18"/>
      <c r="MV18" s="18"/>
      <c r="MW18" s="18"/>
      <c r="MX18" s="18"/>
      <c r="MY18" s="18"/>
      <c r="MZ18" s="18"/>
      <c r="NA18" s="18"/>
      <c r="NB18" s="18"/>
      <c r="NC18" s="18"/>
      <c r="ND18" s="18"/>
      <c r="NE18" s="18"/>
      <c r="NF18" s="18"/>
      <c r="NG18" s="18"/>
      <c r="NH18" s="18"/>
      <c r="NI18" s="18"/>
      <c r="NJ18" s="18"/>
      <c r="NK18" s="18"/>
      <c r="NL18" s="18"/>
      <c r="NM18" s="18"/>
      <c r="NN18" s="18"/>
      <c r="NO18" s="18"/>
      <c r="NP18" s="18"/>
      <c r="NQ18" s="18"/>
      <c r="NR18" s="18"/>
      <c r="NS18" s="18"/>
      <c r="NT18" s="18"/>
      <c r="NU18" s="18"/>
      <c r="NV18" s="18"/>
      <c r="NW18" s="18"/>
      <c r="NX18" s="18"/>
      <c r="NY18" s="18"/>
      <c r="NZ18" s="18"/>
      <c r="OA18" s="18"/>
      <c r="OB18" s="18"/>
      <c r="OC18" s="18"/>
      <c r="OD18" s="18"/>
      <c r="OE18" s="18"/>
      <c r="OF18" s="18"/>
      <c r="OG18" s="18"/>
      <c r="OH18" s="18"/>
      <c r="OI18" s="18"/>
      <c r="OJ18" s="18"/>
      <c r="OK18" s="18"/>
      <c r="OL18" s="18"/>
      <c r="OM18" s="18"/>
      <c r="ON18" s="18"/>
      <c r="OO18" s="18"/>
      <c r="OP18" s="18"/>
      <c r="OQ18" s="18"/>
      <c r="OR18" s="18"/>
      <c r="OS18" s="18"/>
      <c r="OT18" s="18"/>
      <c r="OU18" s="18"/>
      <c r="OV18" s="18"/>
      <c r="OW18" s="18"/>
      <c r="OX18" s="18"/>
      <c r="OY18" s="18"/>
      <c r="OZ18" s="18"/>
      <c r="PA18" s="18"/>
      <c r="PB18" s="18"/>
      <c r="PC18" s="18"/>
      <c r="PD18" s="18"/>
      <c r="PE18" s="18"/>
      <c r="PF18" s="18"/>
      <c r="PG18" s="18"/>
      <c r="PH18" s="18"/>
      <c r="PI18" s="18"/>
      <c r="PJ18" s="18"/>
      <c r="PK18" s="18"/>
      <c r="PL18" s="18"/>
      <c r="PM18" s="18"/>
      <c r="PN18" s="18"/>
      <c r="PO18" s="18"/>
      <c r="PP18" s="18"/>
      <c r="PQ18" s="18"/>
      <c r="PR18" s="18"/>
      <c r="PS18" s="18"/>
      <c r="PT18" s="18"/>
      <c r="PU18" s="18"/>
      <c r="PV18" s="18"/>
      <c r="PW18" s="18"/>
      <c r="PX18" s="18"/>
      <c r="PY18" s="18"/>
      <c r="PZ18" s="18"/>
      <c r="QA18" s="18"/>
      <c r="QB18" s="18"/>
      <c r="QC18" s="18"/>
      <c r="QD18" s="18"/>
      <c r="QE18" s="18"/>
      <c r="QF18" s="18"/>
      <c r="QG18" s="18"/>
      <c r="QH18" s="18"/>
      <c r="QI18" s="18"/>
      <c r="QJ18" s="18"/>
      <c r="QK18" s="18"/>
      <c r="QL18" s="18"/>
      <c r="QM18" s="18"/>
      <c r="QN18" s="18"/>
      <c r="QO18" s="18"/>
      <c r="QP18" s="18"/>
      <c r="QQ18" s="18"/>
      <c r="QR18" s="18"/>
      <c r="QS18" s="18"/>
      <c r="QT18" s="18"/>
      <c r="QU18" s="18"/>
      <c r="QV18" s="18"/>
      <c r="QW18" s="18"/>
      <c r="QX18" s="18"/>
      <c r="QY18" s="18"/>
      <c r="QZ18" s="18"/>
      <c r="RA18" s="18"/>
      <c r="RB18" s="18"/>
      <c r="RC18" s="18"/>
      <c r="RD18" s="18"/>
      <c r="RE18" s="18"/>
      <c r="RF18" s="18"/>
      <c r="RG18" s="18"/>
      <c r="RH18" s="18"/>
      <c r="RI18" s="18"/>
      <c r="RJ18" s="18"/>
      <c r="RK18" s="18"/>
      <c r="RL18" s="18"/>
      <c r="RM18" s="18"/>
      <c r="RN18" s="18"/>
      <c r="RO18" s="18"/>
      <c r="RP18" s="18"/>
      <c r="RQ18" s="18"/>
      <c r="RR18" s="18"/>
      <c r="RS18" s="18"/>
      <c r="RT18" s="18"/>
      <c r="RU18" s="18"/>
      <c r="RV18" s="18"/>
      <c r="RW18" s="18"/>
      <c r="RX18" s="18"/>
      <c r="RY18" s="18"/>
      <c r="RZ18" s="18"/>
      <c r="SA18" s="18"/>
      <c r="SB18" s="18"/>
      <c r="SC18" s="18"/>
      <c r="SD18" s="18"/>
      <c r="SE18" s="18"/>
      <c r="SF18" s="18"/>
      <c r="SG18" s="18"/>
      <c r="SH18" s="18"/>
      <c r="SI18" s="18"/>
      <c r="SJ18" s="18"/>
      <c r="SK18" s="18"/>
      <c r="SL18" s="18"/>
      <c r="SM18" s="18"/>
      <c r="SN18" s="18"/>
      <c r="SO18" s="18"/>
      <c r="SP18" s="18"/>
      <c r="SQ18" s="18"/>
      <c r="SR18" s="18"/>
      <c r="SS18" s="18"/>
      <c r="ST18" s="18"/>
      <c r="SU18" s="18"/>
      <c r="SV18" s="18"/>
      <c r="SW18" s="18"/>
      <c r="SX18" s="18"/>
      <c r="SY18" s="18"/>
      <c r="SZ18" s="18"/>
      <c r="TA18" s="18"/>
      <c r="TB18" s="18"/>
      <c r="TC18" s="18"/>
      <c r="TD18" s="18"/>
      <c r="TE18" s="18"/>
      <c r="TF18" s="18"/>
      <c r="TG18" s="18"/>
      <c r="TH18" s="18"/>
      <c r="TI18" s="18"/>
      <c r="TJ18" s="18"/>
      <c r="TK18" s="18"/>
      <c r="TL18" s="18"/>
      <c r="TM18" s="18"/>
      <c r="TN18" s="18"/>
      <c r="TO18" s="18"/>
      <c r="TP18" s="18"/>
      <c r="TQ18" s="18"/>
      <c r="TR18" s="18"/>
      <c r="TS18" s="18"/>
      <c r="TT18" s="18"/>
      <c r="TU18" s="18"/>
      <c r="TV18" s="18"/>
      <c r="TW18" s="18"/>
      <c r="TX18" s="18"/>
      <c r="TY18" s="18"/>
      <c r="TZ18" s="18"/>
      <c r="UA18" s="18"/>
      <c r="UB18" s="18"/>
      <c r="UC18" s="18"/>
      <c r="UD18" s="18"/>
      <c r="UE18" s="18"/>
      <c r="UF18" s="18"/>
      <c r="UG18" s="18"/>
      <c r="UH18" s="18"/>
      <c r="UI18" s="18"/>
      <c r="UJ18" s="18"/>
      <c r="UK18" s="18"/>
      <c r="UL18" s="18"/>
      <c r="UM18" s="18"/>
      <c r="UN18" s="18"/>
      <c r="UO18" s="18"/>
      <c r="UP18" s="18"/>
      <c r="UQ18" s="18"/>
      <c r="UR18" s="18"/>
      <c r="US18" s="18"/>
      <c r="UT18" s="18"/>
      <c r="UU18" s="18"/>
      <c r="UV18" s="18"/>
      <c r="UW18" s="18"/>
      <c r="UX18" s="18"/>
      <c r="UY18" s="18"/>
      <c r="UZ18" s="18"/>
      <c r="VA18" s="18"/>
      <c r="VB18" s="18"/>
      <c r="VC18" s="18"/>
      <c r="VD18" s="18"/>
      <c r="VE18" s="18"/>
      <c r="VF18" s="18"/>
      <c r="VG18" s="18"/>
      <c r="VH18" s="18"/>
      <c r="VI18" s="18"/>
      <c r="VJ18" s="18"/>
      <c r="VK18" s="18"/>
      <c r="VL18" s="18"/>
      <c r="VM18" s="18"/>
      <c r="VN18" s="18"/>
      <c r="VO18" s="18"/>
      <c r="VP18" s="18"/>
      <c r="VQ18" s="18"/>
      <c r="VR18" s="18"/>
      <c r="VS18" s="18"/>
      <c r="VT18" s="18"/>
      <c r="VU18" s="18"/>
      <c r="VV18" s="18"/>
      <c r="VW18" s="18"/>
      <c r="VX18" s="18"/>
      <c r="VY18" s="18"/>
      <c r="VZ18" s="18"/>
      <c r="WA18" s="18"/>
      <c r="WB18" s="18"/>
      <c r="WC18" s="18"/>
      <c r="WD18" s="18"/>
      <c r="WE18" s="18"/>
      <c r="WF18" s="18"/>
      <c r="WG18" s="18"/>
      <c r="WH18" s="18"/>
      <c r="WI18" s="18"/>
      <c r="WJ18" s="18"/>
      <c r="WK18" s="18"/>
      <c r="WL18" s="18"/>
      <c r="WM18" s="18"/>
      <c r="WN18" s="18"/>
      <c r="WO18" s="18"/>
      <c r="WP18" s="18"/>
      <c r="WQ18" s="18"/>
      <c r="WR18" s="18"/>
      <c r="WS18" s="18"/>
      <c r="WT18" s="18"/>
      <c r="WU18" s="18"/>
      <c r="WV18" s="18"/>
      <c r="WW18" s="18"/>
      <c r="WX18" s="18"/>
      <c r="WY18" s="18"/>
      <c r="WZ18" s="18"/>
      <c r="XA18" s="18"/>
      <c r="XB18" s="18"/>
      <c r="XC18" s="18"/>
      <c r="XD18" s="18"/>
      <c r="XE18" s="18"/>
      <c r="XF18" s="18"/>
      <c r="XG18" s="18"/>
      <c r="XH18" s="18"/>
      <c r="XI18" s="18"/>
      <c r="XJ18" s="18"/>
      <c r="XK18" s="18"/>
      <c r="XL18" s="18"/>
      <c r="XM18" s="18"/>
      <c r="XN18" s="18"/>
      <c r="XO18" s="18"/>
      <c r="XP18" s="18"/>
      <c r="XQ18" s="18"/>
      <c r="XR18" s="18"/>
      <c r="XS18" s="18"/>
      <c r="XT18" s="18"/>
      <c r="XU18" s="18"/>
      <c r="XV18" s="18"/>
      <c r="XW18" s="18"/>
      <c r="XX18" s="18"/>
      <c r="XY18" s="18"/>
      <c r="XZ18" s="18"/>
      <c r="YA18" s="18"/>
      <c r="YB18" s="18"/>
      <c r="YC18" s="18"/>
      <c r="YD18" s="18"/>
      <c r="YE18" s="18"/>
      <c r="YF18" s="18"/>
      <c r="YG18" s="18"/>
      <c r="YH18" s="18"/>
      <c r="YI18" s="18"/>
      <c r="YJ18" s="18"/>
      <c r="YK18" s="18"/>
      <c r="YL18" s="18"/>
      <c r="YM18" s="18"/>
      <c r="YN18" s="18"/>
      <c r="YO18" s="18"/>
      <c r="YP18" s="18"/>
      <c r="YQ18" s="18"/>
      <c r="YR18" s="18"/>
      <c r="YS18" s="18"/>
      <c r="YT18" s="18"/>
      <c r="YU18" s="18"/>
      <c r="YV18" s="18"/>
      <c r="YW18" s="18"/>
      <c r="YX18" s="18"/>
      <c r="YY18" s="18"/>
      <c r="YZ18" s="18"/>
      <c r="ZA18" s="18"/>
      <c r="ZB18" s="18"/>
      <c r="ZC18" s="18"/>
      <c r="ZD18" s="18"/>
      <c r="ZE18" s="18"/>
      <c r="ZF18" s="18"/>
      <c r="ZG18" s="18"/>
      <c r="ZH18" s="18"/>
      <c r="ZI18" s="18"/>
      <c r="ZJ18" s="18"/>
      <c r="ZK18" s="18"/>
      <c r="ZL18" s="18"/>
      <c r="ZM18" s="18"/>
      <c r="ZN18" s="18"/>
      <c r="ZO18" s="18"/>
      <c r="ZP18" s="18"/>
      <c r="ZQ18" s="18"/>
      <c r="ZR18" s="18"/>
      <c r="ZS18" s="18"/>
      <c r="ZT18" s="18"/>
      <c r="ZU18" s="18"/>
      <c r="ZV18" s="18"/>
      <c r="ZW18" s="18"/>
      <c r="ZX18" s="18"/>
      <c r="ZY18" s="18"/>
      <c r="ZZ18" s="18"/>
      <c r="AAA18" s="18"/>
      <c r="AAB18" s="18"/>
      <c r="AAC18" s="18"/>
      <c r="AAD18" s="18"/>
      <c r="AAE18" s="18"/>
      <c r="AAF18" s="18"/>
      <c r="AAG18" s="18"/>
      <c r="AAH18" s="18"/>
      <c r="AAI18" s="18"/>
      <c r="AAJ18" s="18"/>
      <c r="AAK18" s="18"/>
      <c r="AAL18" s="18"/>
      <c r="AAM18" s="18"/>
      <c r="AAN18" s="18"/>
      <c r="AAO18" s="18"/>
      <c r="AAP18" s="18"/>
      <c r="AAQ18" s="18"/>
      <c r="AAR18" s="18"/>
      <c r="AAS18" s="18"/>
      <c r="AAT18" s="18"/>
      <c r="AAU18" s="18"/>
      <c r="AAV18" s="18"/>
      <c r="AAW18" s="18"/>
      <c r="AAX18" s="18"/>
      <c r="AAY18" s="18"/>
      <c r="AAZ18" s="18"/>
      <c r="ABA18" s="18"/>
      <c r="ABB18" s="18"/>
      <c r="ABC18" s="18"/>
      <c r="ABD18" s="18"/>
      <c r="ABE18" s="18"/>
      <c r="ABF18" s="18"/>
      <c r="ABG18" s="18"/>
      <c r="ABH18" s="18"/>
      <c r="ABI18" s="18"/>
      <c r="ABJ18" s="18"/>
      <c r="ABK18" s="18"/>
      <c r="ABL18" s="18"/>
      <c r="ABM18" s="18"/>
      <c r="ABN18" s="18"/>
      <c r="ABO18" s="18"/>
      <c r="ABP18" s="18"/>
      <c r="ABQ18" s="18"/>
      <c r="ABR18" s="18"/>
      <c r="ABS18" s="18"/>
      <c r="ABT18" s="18"/>
      <c r="ABU18" s="18"/>
      <c r="ABV18" s="18"/>
      <c r="ABW18" s="18"/>
      <c r="ABX18" s="18"/>
      <c r="ABY18" s="18"/>
      <c r="ABZ18" s="18"/>
      <c r="ACA18" s="18"/>
      <c r="ACB18" s="18"/>
      <c r="ACC18" s="18"/>
      <c r="ACD18" s="18"/>
      <c r="ACE18" s="18"/>
      <c r="ACF18" s="18"/>
      <c r="ACG18" s="18"/>
      <c r="ACH18" s="18"/>
      <c r="ACI18" s="18"/>
      <c r="ACJ18" s="18"/>
      <c r="ACK18" s="18"/>
      <c r="ACL18" s="18"/>
      <c r="ACM18" s="18"/>
      <c r="ACN18" s="18"/>
      <c r="ACO18" s="18"/>
      <c r="ACP18" s="18"/>
      <c r="ACQ18" s="18"/>
      <c r="ACR18" s="18"/>
      <c r="ACS18" s="18"/>
      <c r="ACT18" s="18"/>
      <c r="ACU18" s="18"/>
      <c r="ACV18" s="18"/>
      <c r="ACW18" s="18"/>
      <c r="ACX18" s="18"/>
      <c r="ACY18" s="18"/>
      <c r="ACZ18" s="18"/>
      <c r="ADA18" s="18"/>
      <c r="ADB18" s="18"/>
      <c r="ADC18" s="18"/>
      <c r="ADD18" s="18"/>
      <c r="ADE18" s="18"/>
      <c r="ADF18" s="18"/>
      <c r="ADG18" s="18"/>
      <c r="ADH18" s="18"/>
      <c r="ADI18" s="18"/>
      <c r="ADJ18" s="18"/>
      <c r="ADK18" s="18"/>
      <c r="ADL18" s="18"/>
      <c r="ADM18" s="18"/>
      <c r="ADN18" s="18"/>
      <c r="ADO18" s="18"/>
      <c r="ADP18" s="18"/>
      <c r="ADQ18" s="18"/>
      <c r="ADR18" s="18"/>
      <c r="ADS18" s="18"/>
      <c r="ADT18" s="18"/>
      <c r="ADU18" s="18"/>
      <c r="ADV18" s="18"/>
      <c r="ADW18" s="18"/>
      <c r="ADX18" s="18"/>
      <c r="ADY18" s="18"/>
      <c r="ADZ18" s="18"/>
      <c r="AEA18" s="18"/>
      <c r="AEB18" s="18"/>
      <c r="AEC18" s="18"/>
      <c r="AED18" s="18"/>
      <c r="AEE18" s="18"/>
      <c r="AEF18" s="18"/>
      <c r="AEG18" s="18"/>
      <c r="AEH18" s="18"/>
      <c r="AEI18" s="18"/>
      <c r="AEJ18" s="18"/>
      <c r="AEK18" s="18"/>
      <c r="AEL18" s="18"/>
      <c r="AEM18" s="18"/>
      <c r="AEN18" s="18"/>
      <c r="AEO18" s="18"/>
      <c r="AEP18" s="18"/>
      <c r="AEQ18" s="18"/>
      <c r="AER18" s="18"/>
      <c r="AES18" s="18"/>
      <c r="AET18" s="18"/>
      <c r="AEU18" s="18"/>
      <c r="AEV18" s="18"/>
      <c r="AEW18" s="18"/>
      <c r="AEX18" s="18"/>
    </row>
    <row r="19" spans="1:830" s="33" customFormat="1">
      <c r="A19" s="34">
        <v>15</v>
      </c>
      <c r="B19" s="34" t="s">
        <v>43</v>
      </c>
      <c r="C19" s="7" t="s">
        <v>44</v>
      </c>
      <c r="D19" s="35" t="s">
        <v>20</v>
      </c>
      <c r="E19" s="36">
        <v>18750</v>
      </c>
      <c r="F19" s="37">
        <v>62</v>
      </c>
      <c r="G19" s="38">
        <v>15889.830508474577</v>
      </c>
      <c r="H19" s="38">
        <f t="shared" si="7"/>
        <v>1162500</v>
      </c>
      <c r="I19" s="39">
        <v>62</v>
      </c>
      <c r="J19" s="38">
        <f t="shared" si="8"/>
        <v>1162500</v>
      </c>
      <c r="K19" s="38">
        <f t="shared" si="9"/>
        <v>0</v>
      </c>
      <c r="L19" s="38">
        <f t="shared" si="10"/>
        <v>0</v>
      </c>
      <c r="M19" s="40">
        <v>40</v>
      </c>
      <c r="N19" s="99">
        <f t="shared" si="11"/>
        <v>750000</v>
      </c>
      <c r="O19" s="42">
        <v>40</v>
      </c>
      <c r="P19" s="43">
        <f t="shared" si="12"/>
        <v>750000</v>
      </c>
      <c r="Q19" s="43">
        <f t="shared" si="13"/>
        <v>0</v>
      </c>
      <c r="R19" s="43">
        <f t="shared" si="14"/>
        <v>0</v>
      </c>
      <c r="S19" s="44">
        <f t="shared" si="15"/>
        <v>102</v>
      </c>
      <c r="T19" s="98">
        <f t="shared" si="16"/>
        <v>1912500</v>
      </c>
      <c r="U19" s="45">
        <f t="shared" si="0"/>
        <v>102</v>
      </c>
      <c r="V19" s="46">
        <f t="shared" si="1"/>
        <v>1912500</v>
      </c>
      <c r="W19" s="46">
        <f t="shared" si="2"/>
        <v>0</v>
      </c>
      <c r="X19" s="47">
        <f t="shared" si="3"/>
        <v>0</v>
      </c>
      <c r="Y19" s="97">
        <v>107</v>
      </c>
      <c r="Z19" s="96">
        <f t="shared" si="4"/>
        <v>2006250</v>
      </c>
      <c r="AA19" s="96">
        <f t="shared" si="5"/>
        <v>93750</v>
      </c>
      <c r="AB19" s="70">
        <f t="shared" si="6"/>
        <v>0</v>
      </c>
      <c r="AC19" s="157"/>
      <c r="AD19" s="162">
        <v>6562.5</v>
      </c>
      <c r="AE19" s="166">
        <f t="shared" si="17"/>
        <v>406875</v>
      </c>
      <c r="AF19" s="166">
        <f t="shared" si="18"/>
        <v>702187.5</v>
      </c>
      <c r="AT19" s="136"/>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c r="IV19" s="18"/>
      <c r="IW19" s="18"/>
      <c r="IX19" s="18"/>
      <c r="IY19" s="18"/>
      <c r="IZ19" s="18"/>
      <c r="JA19" s="18"/>
      <c r="JB19" s="18"/>
      <c r="JC19" s="18"/>
      <c r="JD19" s="18"/>
      <c r="JE19" s="18"/>
      <c r="JF19" s="18"/>
      <c r="JG19" s="18"/>
      <c r="JH19" s="18"/>
      <c r="JI19" s="18"/>
      <c r="JJ19" s="18"/>
      <c r="JK19" s="18"/>
      <c r="JL19" s="18"/>
      <c r="JM19" s="18"/>
      <c r="JN19" s="18"/>
      <c r="JO19" s="18"/>
      <c r="JP19" s="18"/>
      <c r="JQ19" s="18"/>
      <c r="JR19" s="18"/>
      <c r="JS19" s="18"/>
      <c r="JT19" s="18"/>
      <c r="JU19" s="18"/>
      <c r="JV19" s="18"/>
      <c r="JW19" s="18"/>
      <c r="JX19" s="18"/>
      <c r="JY19" s="18"/>
      <c r="JZ19" s="18"/>
      <c r="KA19" s="18"/>
      <c r="KB19" s="18"/>
      <c r="KC19" s="18"/>
      <c r="KD19" s="18"/>
      <c r="KE19" s="18"/>
      <c r="KF19" s="18"/>
      <c r="KG19" s="18"/>
      <c r="KH19" s="18"/>
      <c r="KI19" s="18"/>
      <c r="KJ19" s="18"/>
      <c r="KK19" s="18"/>
      <c r="KL19" s="18"/>
      <c r="KM19" s="18"/>
      <c r="KN19" s="18"/>
      <c r="KO19" s="18"/>
      <c r="KP19" s="18"/>
      <c r="KQ19" s="18"/>
      <c r="KR19" s="18"/>
      <c r="KS19" s="18"/>
      <c r="KT19" s="18"/>
      <c r="KU19" s="18"/>
      <c r="KV19" s="18"/>
      <c r="KW19" s="18"/>
      <c r="KX19" s="18"/>
      <c r="KY19" s="18"/>
      <c r="KZ19" s="18"/>
      <c r="LA19" s="18"/>
      <c r="LB19" s="18"/>
      <c r="LC19" s="18"/>
      <c r="LD19" s="18"/>
      <c r="LE19" s="18"/>
      <c r="LF19" s="18"/>
      <c r="LG19" s="18"/>
      <c r="LH19" s="18"/>
      <c r="LI19" s="18"/>
      <c r="LJ19" s="18"/>
      <c r="LK19" s="18"/>
      <c r="LL19" s="18"/>
      <c r="LM19" s="18"/>
      <c r="LN19" s="18"/>
      <c r="LO19" s="18"/>
      <c r="LP19" s="18"/>
      <c r="LQ19" s="18"/>
      <c r="LR19" s="18"/>
      <c r="LS19" s="18"/>
      <c r="LT19" s="18"/>
      <c r="LU19" s="18"/>
      <c r="LV19" s="18"/>
      <c r="LW19" s="18"/>
      <c r="LX19" s="18"/>
      <c r="LY19" s="18"/>
      <c r="LZ19" s="18"/>
      <c r="MA19" s="18"/>
      <c r="MB19" s="18"/>
      <c r="MC19" s="18"/>
      <c r="MD19" s="18"/>
      <c r="ME19" s="18"/>
      <c r="MF19" s="18"/>
      <c r="MG19" s="18"/>
      <c r="MH19" s="18"/>
      <c r="MI19" s="18"/>
      <c r="MJ19" s="18"/>
      <c r="MK19" s="18"/>
      <c r="ML19" s="18"/>
      <c r="MM19" s="18"/>
      <c r="MN19" s="18"/>
      <c r="MO19" s="18"/>
      <c r="MP19" s="18"/>
      <c r="MQ19" s="18"/>
      <c r="MR19" s="18"/>
      <c r="MS19" s="18"/>
      <c r="MT19" s="18"/>
      <c r="MU19" s="18"/>
      <c r="MV19" s="18"/>
      <c r="MW19" s="18"/>
      <c r="MX19" s="18"/>
      <c r="MY19" s="18"/>
      <c r="MZ19" s="18"/>
      <c r="NA19" s="18"/>
      <c r="NB19" s="18"/>
      <c r="NC19" s="18"/>
      <c r="ND19" s="18"/>
      <c r="NE19" s="18"/>
      <c r="NF19" s="18"/>
      <c r="NG19" s="18"/>
      <c r="NH19" s="18"/>
      <c r="NI19" s="18"/>
      <c r="NJ19" s="18"/>
      <c r="NK19" s="18"/>
      <c r="NL19" s="18"/>
      <c r="NM19" s="18"/>
      <c r="NN19" s="18"/>
      <c r="NO19" s="18"/>
      <c r="NP19" s="18"/>
      <c r="NQ19" s="18"/>
      <c r="NR19" s="18"/>
      <c r="NS19" s="18"/>
      <c r="NT19" s="18"/>
      <c r="NU19" s="18"/>
      <c r="NV19" s="18"/>
      <c r="NW19" s="18"/>
      <c r="NX19" s="18"/>
      <c r="NY19" s="18"/>
      <c r="NZ19" s="18"/>
      <c r="OA19" s="18"/>
      <c r="OB19" s="18"/>
      <c r="OC19" s="18"/>
      <c r="OD19" s="18"/>
      <c r="OE19" s="18"/>
      <c r="OF19" s="18"/>
      <c r="OG19" s="18"/>
      <c r="OH19" s="18"/>
      <c r="OI19" s="18"/>
      <c r="OJ19" s="18"/>
      <c r="OK19" s="18"/>
      <c r="OL19" s="18"/>
      <c r="OM19" s="18"/>
      <c r="ON19" s="18"/>
      <c r="OO19" s="18"/>
      <c r="OP19" s="18"/>
      <c r="OQ19" s="18"/>
      <c r="OR19" s="18"/>
      <c r="OS19" s="18"/>
      <c r="OT19" s="18"/>
      <c r="OU19" s="18"/>
      <c r="OV19" s="18"/>
      <c r="OW19" s="18"/>
      <c r="OX19" s="18"/>
      <c r="OY19" s="18"/>
      <c r="OZ19" s="18"/>
      <c r="PA19" s="18"/>
      <c r="PB19" s="18"/>
      <c r="PC19" s="18"/>
      <c r="PD19" s="18"/>
      <c r="PE19" s="18"/>
      <c r="PF19" s="18"/>
      <c r="PG19" s="18"/>
      <c r="PH19" s="18"/>
      <c r="PI19" s="18"/>
      <c r="PJ19" s="18"/>
      <c r="PK19" s="18"/>
      <c r="PL19" s="18"/>
      <c r="PM19" s="18"/>
      <c r="PN19" s="18"/>
      <c r="PO19" s="18"/>
      <c r="PP19" s="18"/>
      <c r="PQ19" s="18"/>
      <c r="PR19" s="18"/>
      <c r="PS19" s="18"/>
      <c r="PT19" s="18"/>
      <c r="PU19" s="18"/>
      <c r="PV19" s="18"/>
      <c r="PW19" s="18"/>
      <c r="PX19" s="18"/>
      <c r="PY19" s="18"/>
      <c r="PZ19" s="18"/>
      <c r="QA19" s="18"/>
      <c r="QB19" s="18"/>
      <c r="QC19" s="18"/>
      <c r="QD19" s="18"/>
      <c r="QE19" s="18"/>
      <c r="QF19" s="18"/>
      <c r="QG19" s="18"/>
      <c r="QH19" s="18"/>
      <c r="QI19" s="18"/>
      <c r="QJ19" s="18"/>
      <c r="QK19" s="18"/>
      <c r="QL19" s="18"/>
      <c r="QM19" s="18"/>
      <c r="QN19" s="18"/>
      <c r="QO19" s="18"/>
      <c r="QP19" s="18"/>
      <c r="QQ19" s="18"/>
      <c r="QR19" s="18"/>
      <c r="QS19" s="18"/>
      <c r="QT19" s="18"/>
      <c r="QU19" s="18"/>
      <c r="QV19" s="18"/>
      <c r="QW19" s="18"/>
      <c r="QX19" s="18"/>
      <c r="QY19" s="18"/>
      <c r="QZ19" s="18"/>
      <c r="RA19" s="18"/>
      <c r="RB19" s="18"/>
      <c r="RC19" s="18"/>
      <c r="RD19" s="18"/>
      <c r="RE19" s="18"/>
      <c r="RF19" s="18"/>
      <c r="RG19" s="18"/>
      <c r="RH19" s="18"/>
      <c r="RI19" s="18"/>
      <c r="RJ19" s="18"/>
      <c r="RK19" s="18"/>
      <c r="RL19" s="18"/>
      <c r="RM19" s="18"/>
      <c r="RN19" s="18"/>
      <c r="RO19" s="18"/>
      <c r="RP19" s="18"/>
      <c r="RQ19" s="18"/>
      <c r="RR19" s="18"/>
      <c r="RS19" s="18"/>
      <c r="RT19" s="18"/>
      <c r="RU19" s="18"/>
      <c r="RV19" s="18"/>
      <c r="RW19" s="18"/>
      <c r="RX19" s="18"/>
      <c r="RY19" s="18"/>
      <c r="RZ19" s="18"/>
      <c r="SA19" s="18"/>
      <c r="SB19" s="18"/>
      <c r="SC19" s="18"/>
      <c r="SD19" s="18"/>
      <c r="SE19" s="18"/>
      <c r="SF19" s="18"/>
      <c r="SG19" s="18"/>
      <c r="SH19" s="18"/>
      <c r="SI19" s="18"/>
      <c r="SJ19" s="18"/>
      <c r="SK19" s="18"/>
      <c r="SL19" s="18"/>
      <c r="SM19" s="18"/>
      <c r="SN19" s="18"/>
      <c r="SO19" s="18"/>
      <c r="SP19" s="18"/>
      <c r="SQ19" s="18"/>
      <c r="SR19" s="18"/>
      <c r="SS19" s="18"/>
      <c r="ST19" s="18"/>
      <c r="SU19" s="18"/>
      <c r="SV19" s="18"/>
      <c r="SW19" s="18"/>
      <c r="SX19" s="18"/>
      <c r="SY19" s="18"/>
      <c r="SZ19" s="18"/>
      <c r="TA19" s="18"/>
      <c r="TB19" s="18"/>
      <c r="TC19" s="18"/>
      <c r="TD19" s="18"/>
      <c r="TE19" s="18"/>
      <c r="TF19" s="18"/>
      <c r="TG19" s="18"/>
      <c r="TH19" s="18"/>
      <c r="TI19" s="18"/>
      <c r="TJ19" s="18"/>
      <c r="TK19" s="18"/>
      <c r="TL19" s="18"/>
      <c r="TM19" s="18"/>
      <c r="TN19" s="18"/>
      <c r="TO19" s="18"/>
      <c r="TP19" s="18"/>
      <c r="TQ19" s="18"/>
      <c r="TR19" s="18"/>
      <c r="TS19" s="18"/>
      <c r="TT19" s="18"/>
      <c r="TU19" s="18"/>
      <c r="TV19" s="18"/>
      <c r="TW19" s="18"/>
      <c r="TX19" s="18"/>
      <c r="TY19" s="18"/>
      <c r="TZ19" s="18"/>
      <c r="UA19" s="18"/>
      <c r="UB19" s="18"/>
      <c r="UC19" s="18"/>
      <c r="UD19" s="18"/>
      <c r="UE19" s="18"/>
      <c r="UF19" s="18"/>
      <c r="UG19" s="18"/>
      <c r="UH19" s="18"/>
      <c r="UI19" s="18"/>
      <c r="UJ19" s="18"/>
      <c r="UK19" s="18"/>
      <c r="UL19" s="18"/>
      <c r="UM19" s="18"/>
      <c r="UN19" s="18"/>
      <c r="UO19" s="18"/>
      <c r="UP19" s="18"/>
      <c r="UQ19" s="18"/>
      <c r="UR19" s="18"/>
      <c r="US19" s="18"/>
      <c r="UT19" s="18"/>
      <c r="UU19" s="18"/>
      <c r="UV19" s="18"/>
      <c r="UW19" s="18"/>
      <c r="UX19" s="18"/>
      <c r="UY19" s="18"/>
      <c r="UZ19" s="18"/>
      <c r="VA19" s="18"/>
      <c r="VB19" s="18"/>
      <c r="VC19" s="18"/>
      <c r="VD19" s="18"/>
      <c r="VE19" s="18"/>
      <c r="VF19" s="18"/>
      <c r="VG19" s="18"/>
      <c r="VH19" s="18"/>
      <c r="VI19" s="18"/>
      <c r="VJ19" s="18"/>
      <c r="VK19" s="18"/>
      <c r="VL19" s="18"/>
      <c r="VM19" s="18"/>
      <c r="VN19" s="18"/>
      <c r="VO19" s="18"/>
      <c r="VP19" s="18"/>
      <c r="VQ19" s="18"/>
      <c r="VR19" s="18"/>
      <c r="VS19" s="18"/>
      <c r="VT19" s="18"/>
      <c r="VU19" s="18"/>
      <c r="VV19" s="18"/>
      <c r="VW19" s="18"/>
      <c r="VX19" s="18"/>
      <c r="VY19" s="18"/>
      <c r="VZ19" s="18"/>
      <c r="WA19" s="18"/>
      <c r="WB19" s="18"/>
      <c r="WC19" s="18"/>
      <c r="WD19" s="18"/>
      <c r="WE19" s="18"/>
      <c r="WF19" s="18"/>
      <c r="WG19" s="18"/>
      <c r="WH19" s="18"/>
      <c r="WI19" s="18"/>
      <c r="WJ19" s="18"/>
      <c r="WK19" s="18"/>
      <c r="WL19" s="18"/>
      <c r="WM19" s="18"/>
      <c r="WN19" s="18"/>
      <c r="WO19" s="18"/>
      <c r="WP19" s="18"/>
      <c r="WQ19" s="18"/>
      <c r="WR19" s="18"/>
      <c r="WS19" s="18"/>
      <c r="WT19" s="18"/>
      <c r="WU19" s="18"/>
      <c r="WV19" s="18"/>
      <c r="WW19" s="18"/>
      <c r="WX19" s="18"/>
      <c r="WY19" s="18"/>
      <c r="WZ19" s="18"/>
      <c r="XA19" s="18"/>
      <c r="XB19" s="18"/>
      <c r="XC19" s="18"/>
      <c r="XD19" s="18"/>
      <c r="XE19" s="18"/>
      <c r="XF19" s="18"/>
      <c r="XG19" s="18"/>
      <c r="XH19" s="18"/>
      <c r="XI19" s="18"/>
      <c r="XJ19" s="18"/>
      <c r="XK19" s="18"/>
      <c r="XL19" s="18"/>
      <c r="XM19" s="18"/>
      <c r="XN19" s="18"/>
      <c r="XO19" s="18"/>
      <c r="XP19" s="18"/>
      <c r="XQ19" s="18"/>
      <c r="XR19" s="18"/>
      <c r="XS19" s="18"/>
      <c r="XT19" s="18"/>
      <c r="XU19" s="18"/>
      <c r="XV19" s="18"/>
      <c r="XW19" s="18"/>
      <c r="XX19" s="18"/>
      <c r="XY19" s="18"/>
      <c r="XZ19" s="18"/>
      <c r="YA19" s="18"/>
      <c r="YB19" s="18"/>
      <c r="YC19" s="18"/>
      <c r="YD19" s="18"/>
      <c r="YE19" s="18"/>
      <c r="YF19" s="18"/>
      <c r="YG19" s="18"/>
      <c r="YH19" s="18"/>
      <c r="YI19" s="18"/>
      <c r="YJ19" s="18"/>
      <c r="YK19" s="18"/>
      <c r="YL19" s="18"/>
      <c r="YM19" s="18"/>
      <c r="YN19" s="18"/>
      <c r="YO19" s="18"/>
      <c r="YP19" s="18"/>
      <c r="YQ19" s="18"/>
      <c r="YR19" s="18"/>
      <c r="YS19" s="18"/>
      <c r="YT19" s="18"/>
      <c r="YU19" s="18"/>
      <c r="YV19" s="18"/>
      <c r="YW19" s="18"/>
      <c r="YX19" s="18"/>
      <c r="YY19" s="18"/>
      <c r="YZ19" s="18"/>
      <c r="ZA19" s="18"/>
      <c r="ZB19" s="18"/>
      <c r="ZC19" s="18"/>
      <c r="ZD19" s="18"/>
      <c r="ZE19" s="18"/>
      <c r="ZF19" s="18"/>
      <c r="ZG19" s="18"/>
      <c r="ZH19" s="18"/>
      <c r="ZI19" s="18"/>
      <c r="ZJ19" s="18"/>
      <c r="ZK19" s="18"/>
      <c r="ZL19" s="18"/>
      <c r="ZM19" s="18"/>
      <c r="ZN19" s="18"/>
      <c r="ZO19" s="18"/>
      <c r="ZP19" s="18"/>
      <c r="ZQ19" s="18"/>
      <c r="ZR19" s="18"/>
      <c r="ZS19" s="18"/>
      <c r="ZT19" s="18"/>
      <c r="ZU19" s="18"/>
      <c r="ZV19" s="18"/>
      <c r="ZW19" s="18"/>
      <c r="ZX19" s="18"/>
      <c r="ZY19" s="18"/>
      <c r="ZZ19" s="18"/>
      <c r="AAA19" s="18"/>
      <c r="AAB19" s="18"/>
      <c r="AAC19" s="18"/>
      <c r="AAD19" s="18"/>
      <c r="AAE19" s="18"/>
      <c r="AAF19" s="18"/>
      <c r="AAG19" s="18"/>
      <c r="AAH19" s="18"/>
      <c r="AAI19" s="18"/>
      <c r="AAJ19" s="18"/>
      <c r="AAK19" s="18"/>
      <c r="AAL19" s="18"/>
      <c r="AAM19" s="18"/>
      <c r="AAN19" s="18"/>
      <c r="AAO19" s="18"/>
      <c r="AAP19" s="18"/>
      <c r="AAQ19" s="18"/>
      <c r="AAR19" s="18"/>
      <c r="AAS19" s="18"/>
      <c r="AAT19" s="18"/>
      <c r="AAU19" s="18"/>
      <c r="AAV19" s="18"/>
      <c r="AAW19" s="18"/>
      <c r="AAX19" s="18"/>
      <c r="AAY19" s="18"/>
      <c r="AAZ19" s="18"/>
      <c r="ABA19" s="18"/>
      <c r="ABB19" s="18"/>
      <c r="ABC19" s="18"/>
      <c r="ABD19" s="18"/>
      <c r="ABE19" s="18"/>
      <c r="ABF19" s="18"/>
      <c r="ABG19" s="18"/>
      <c r="ABH19" s="18"/>
      <c r="ABI19" s="18"/>
      <c r="ABJ19" s="18"/>
      <c r="ABK19" s="18"/>
      <c r="ABL19" s="18"/>
      <c r="ABM19" s="18"/>
      <c r="ABN19" s="18"/>
      <c r="ABO19" s="18"/>
      <c r="ABP19" s="18"/>
      <c r="ABQ19" s="18"/>
      <c r="ABR19" s="18"/>
      <c r="ABS19" s="18"/>
      <c r="ABT19" s="18"/>
      <c r="ABU19" s="18"/>
      <c r="ABV19" s="18"/>
      <c r="ABW19" s="18"/>
      <c r="ABX19" s="18"/>
      <c r="ABY19" s="18"/>
      <c r="ABZ19" s="18"/>
      <c r="ACA19" s="18"/>
      <c r="ACB19" s="18"/>
      <c r="ACC19" s="18"/>
      <c r="ACD19" s="18"/>
      <c r="ACE19" s="18"/>
      <c r="ACF19" s="18"/>
      <c r="ACG19" s="18"/>
      <c r="ACH19" s="18"/>
      <c r="ACI19" s="18"/>
      <c r="ACJ19" s="18"/>
      <c r="ACK19" s="18"/>
      <c r="ACL19" s="18"/>
      <c r="ACM19" s="18"/>
      <c r="ACN19" s="18"/>
      <c r="ACO19" s="18"/>
      <c r="ACP19" s="18"/>
      <c r="ACQ19" s="18"/>
      <c r="ACR19" s="18"/>
      <c r="ACS19" s="18"/>
      <c r="ACT19" s="18"/>
      <c r="ACU19" s="18"/>
      <c r="ACV19" s="18"/>
      <c r="ACW19" s="18"/>
      <c r="ACX19" s="18"/>
      <c r="ACY19" s="18"/>
      <c r="ACZ19" s="18"/>
      <c r="ADA19" s="18"/>
      <c r="ADB19" s="18"/>
      <c r="ADC19" s="18"/>
      <c r="ADD19" s="18"/>
      <c r="ADE19" s="18"/>
      <c r="ADF19" s="18"/>
      <c r="ADG19" s="18"/>
      <c r="ADH19" s="18"/>
      <c r="ADI19" s="18"/>
      <c r="ADJ19" s="18"/>
      <c r="ADK19" s="18"/>
      <c r="ADL19" s="18"/>
      <c r="ADM19" s="18"/>
      <c r="ADN19" s="18"/>
      <c r="ADO19" s="18"/>
      <c r="ADP19" s="18"/>
      <c r="ADQ19" s="18"/>
      <c r="ADR19" s="18"/>
      <c r="ADS19" s="18"/>
      <c r="ADT19" s="18"/>
      <c r="ADU19" s="18"/>
      <c r="ADV19" s="18"/>
      <c r="ADW19" s="18"/>
      <c r="ADX19" s="18"/>
      <c r="ADY19" s="18"/>
      <c r="ADZ19" s="18"/>
      <c r="AEA19" s="18"/>
      <c r="AEB19" s="18"/>
      <c r="AEC19" s="18"/>
      <c r="AED19" s="18"/>
      <c r="AEE19" s="18"/>
      <c r="AEF19" s="18"/>
      <c r="AEG19" s="18"/>
      <c r="AEH19" s="18"/>
      <c r="AEI19" s="18"/>
      <c r="AEJ19" s="18"/>
      <c r="AEK19" s="18"/>
      <c r="AEL19" s="18"/>
      <c r="AEM19" s="18"/>
      <c r="AEN19" s="18"/>
      <c r="AEO19" s="18"/>
      <c r="AEP19" s="18"/>
      <c r="AEQ19" s="18"/>
      <c r="AER19" s="18"/>
      <c r="AES19" s="18"/>
      <c r="AET19" s="18"/>
      <c r="AEU19" s="18"/>
      <c r="AEV19" s="18"/>
      <c r="AEW19" s="18"/>
      <c r="AEX19" s="18"/>
    </row>
    <row r="20" spans="1:830" s="33" customFormat="1" ht="33.75" customHeight="1">
      <c r="A20" s="34">
        <v>16</v>
      </c>
      <c r="B20" s="34" t="s">
        <v>45</v>
      </c>
      <c r="C20" s="7" t="s">
        <v>46</v>
      </c>
      <c r="D20" s="35" t="s">
        <v>20</v>
      </c>
      <c r="E20" s="36">
        <v>115000</v>
      </c>
      <c r="F20" s="37">
        <v>7</v>
      </c>
      <c r="G20" s="38">
        <v>97457.627118644072</v>
      </c>
      <c r="H20" s="38">
        <f t="shared" si="7"/>
        <v>805000</v>
      </c>
      <c r="I20" s="39">
        <v>10</v>
      </c>
      <c r="J20" s="38">
        <f t="shared" si="8"/>
        <v>1150000</v>
      </c>
      <c r="K20" s="38">
        <f t="shared" si="9"/>
        <v>345000</v>
      </c>
      <c r="L20" s="38">
        <f t="shared" si="10"/>
        <v>0</v>
      </c>
      <c r="M20" s="40">
        <v>2</v>
      </c>
      <c r="N20" s="99">
        <f t="shared" si="11"/>
        <v>230000</v>
      </c>
      <c r="O20" s="42">
        <v>4</v>
      </c>
      <c r="P20" s="43">
        <f t="shared" si="12"/>
        <v>460000</v>
      </c>
      <c r="Q20" s="43">
        <f t="shared" si="13"/>
        <v>230000</v>
      </c>
      <c r="R20" s="43">
        <f t="shared" si="14"/>
        <v>0</v>
      </c>
      <c r="S20" s="44">
        <f t="shared" si="15"/>
        <v>9</v>
      </c>
      <c r="T20" s="98">
        <f t="shared" si="16"/>
        <v>1035000</v>
      </c>
      <c r="U20" s="45">
        <f t="shared" si="0"/>
        <v>14</v>
      </c>
      <c r="V20" s="46">
        <f t="shared" si="1"/>
        <v>1610000</v>
      </c>
      <c r="W20" s="46">
        <f t="shared" si="2"/>
        <v>575000</v>
      </c>
      <c r="X20" s="47">
        <f t="shared" si="3"/>
        <v>0</v>
      </c>
      <c r="Y20" s="97">
        <v>14</v>
      </c>
      <c r="Z20" s="96">
        <f t="shared" si="4"/>
        <v>1610000</v>
      </c>
      <c r="AA20" s="96">
        <f t="shared" si="5"/>
        <v>575000</v>
      </c>
      <c r="AB20" s="70">
        <f t="shared" si="6"/>
        <v>0</v>
      </c>
      <c r="AC20" s="157"/>
      <c r="AD20" s="162">
        <v>40250</v>
      </c>
      <c r="AE20" s="166">
        <f t="shared" si="17"/>
        <v>281750</v>
      </c>
      <c r="AF20" s="166">
        <f t="shared" si="18"/>
        <v>563500</v>
      </c>
      <c r="AT20" s="136"/>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c r="IV20" s="18"/>
      <c r="IW20" s="18"/>
      <c r="IX20" s="18"/>
      <c r="IY20" s="18"/>
      <c r="IZ20" s="18"/>
      <c r="JA20" s="18"/>
      <c r="JB20" s="18"/>
      <c r="JC20" s="18"/>
      <c r="JD20" s="18"/>
      <c r="JE20" s="18"/>
      <c r="JF20" s="18"/>
      <c r="JG20" s="18"/>
      <c r="JH20" s="18"/>
      <c r="JI20" s="18"/>
      <c r="JJ20" s="18"/>
      <c r="JK20" s="18"/>
      <c r="JL20" s="18"/>
      <c r="JM20" s="18"/>
      <c r="JN20" s="18"/>
      <c r="JO20" s="18"/>
      <c r="JP20" s="18"/>
      <c r="JQ20" s="18"/>
      <c r="JR20" s="18"/>
      <c r="JS20" s="18"/>
      <c r="JT20" s="18"/>
      <c r="JU20" s="18"/>
      <c r="JV20" s="18"/>
      <c r="JW20" s="18"/>
      <c r="JX20" s="18"/>
      <c r="JY20" s="18"/>
      <c r="JZ20" s="18"/>
      <c r="KA20" s="18"/>
      <c r="KB20" s="18"/>
      <c r="KC20" s="18"/>
      <c r="KD20" s="18"/>
      <c r="KE20" s="18"/>
      <c r="KF20" s="18"/>
      <c r="KG20" s="18"/>
      <c r="KH20" s="18"/>
      <c r="KI20" s="18"/>
      <c r="KJ20" s="18"/>
      <c r="KK20" s="18"/>
      <c r="KL20" s="18"/>
      <c r="KM20" s="18"/>
      <c r="KN20" s="18"/>
      <c r="KO20" s="18"/>
      <c r="KP20" s="18"/>
      <c r="KQ20" s="18"/>
      <c r="KR20" s="18"/>
      <c r="KS20" s="18"/>
      <c r="KT20" s="18"/>
      <c r="KU20" s="18"/>
      <c r="KV20" s="18"/>
      <c r="KW20" s="18"/>
      <c r="KX20" s="18"/>
      <c r="KY20" s="18"/>
      <c r="KZ20" s="18"/>
      <c r="LA20" s="18"/>
      <c r="LB20" s="18"/>
      <c r="LC20" s="18"/>
      <c r="LD20" s="18"/>
      <c r="LE20" s="18"/>
      <c r="LF20" s="18"/>
      <c r="LG20" s="18"/>
      <c r="LH20" s="18"/>
      <c r="LI20" s="18"/>
      <c r="LJ20" s="18"/>
      <c r="LK20" s="18"/>
      <c r="LL20" s="18"/>
      <c r="LM20" s="18"/>
      <c r="LN20" s="18"/>
      <c r="LO20" s="18"/>
      <c r="LP20" s="18"/>
      <c r="LQ20" s="18"/>
      <c r="LR20" s="18"/>
      <c r="LS20" s="18"/>
      <c r="LT20" s="18"/>
      <c r="LU20" s="18"/>
      <c r="LV20" s="18"/>
      <c r="LW20" s="18"/>
      <c r="LX20" s="18"/>
      <c r="LY20" s="18"/>
      <c r="LZ20" s="18"/>
      <c r="MA20" s="18"/>
      <c r="MB20" s="18"/>
      <c r="MC20" s="18"/>
      <c r="MD20" s="18"/>
      <c r="ME20" s="18"/>
      <c r="MF20" s="18"/>
      <c r="MG20" s="18"/>
      <c r="MH20" s="18"/>
      <c r="MI20" s="18"/>
      <c r="MJ20" s="18"/>
      <c r="MK20" s="18"/>
      <c r="ML20" s="18"/>
      <c r="MM20" s="18"/>
      <c r="MN20" s="18"/>
      <c r="MO20" s="18"/>
      <c r="MP20" s="18"/>
      <c r="MQ20" s="18"/>
      <c r="MR20" s="18"/>
      <c r="MS20" s="18"/>
      <c r="MT20" s="18"/>
      <c r="MU20" s="18"/>
      <c r="MV20" s="18"/>
      <c r="MW20" s="18"/>
      <c r="MX20" s="18"/>
      <c r="MY20" s="18"/>
      <c r="MZ20" s="18"/>
      <c r="NA20" s="18"/>
      <c r="NB20" s="18"/>
      <c r="NC20" s="18"/>
      <c r="ND20" s="18"/>
      <c r="NE20" s="18"/>
      <c r="NF20" s="18"/>
      <c r="NG20" s="18"/>
      <c r="NH20" s="18"/>
      <c r="NI20" s="18"/>
      <c r="NJ20" s="18"/>
      <c r="NK20" s="18"/>
      <c r="NL20" s="18"/>
      <c r="NM20" s="18"/>
      <c r="NN20" s="18"/>
      <c r="NO20" s="18"/>
      <c r="NP20" s="18"/>
      <c r="NQ20" s="18"/>
      <c r="NR20" s="18"/>
      <c r="NS20" s="18"/>
      <c r="NT20" s="18"/>
      <c r="NU20" s="18"/>
      <c r="NV20" s="18"/>
      <c r="NW20" s="18"/>
      <c r="NX20" s="18"/>
      <c r="NY20" s="18"/>
      <c r="NZ20" s="18"/>
      <c r="OA20" s="18"/>
      <c r="OB20" s="18"/>
      <c r="OC20" s="18"/>
      <c r="OD20" s="18"/>
      <c r="OE20" s="18"/>
      <c r="OF20" s="18"/>
      <c r="OG20" s="18"/>
      <c r="OH20" s="18"/>
      <c r="OI20" s="18"/>
      <c r="OJ20" s="18"/>
      <c r="OK20" s="18"/>
      <c r="OL20" s="18"/>
      <c r="OM20" s="18"/>
      <c r="ON20" s="18"/>
      <c r="OO20" s="18"/>
      <c r="OP20" s="18"/>
      <c r="OQ20" s="18"/>
      <c r="OR20" s="18"/>
      <c r="OS20" s="18"/>
      <c r="OT20" s="18"/>
      <c r="OU20" s="18"/>
      <c r="OV20" s="18"/>
      <c r="OW20" s="18"/>
      <c r="OX20" s="18"/>
      <c r="OY20" s="18"/>
      <c r="OZ20" s="18"/>
      <c r="PA20" s="18"/>
      <c r="PB20" s="18"/>
      <c r="PC20" s="18"/>
      <c r="PD20" s="18"/>
      <c r="PE20" s="18"/>
      <c r="PF20" s="18"/>
      <c r="PG20" s="18"/>
      <c r="PH20" s="18"/>
      <c r="PI20" s="18"/>
      <c r="PJ20" s="18"/>
      <c r="PK20" s="18"/>
      <c r="PL20" s="18"/>
      <c r="PM20" s="18"/>
      <c r="PN20" s="18"/>
      <c r="PO20" s="18"/>
      <c r="PP20" s="18"/>
      <c r="PQ20" s="18"/>
      <c r="PR20" s="18"/>
      <c r="PS20" s="18"/>
      <c r="PT20" s="18"/>
      <c r="PU20" s="18"/>
      <c r="PV20" s="18"/>
      <c r="PW20" s="18"/>
      <c r="PX20" s="18"/>
      <c r="PY20" s="18"/>
      <c r="PZ20" s="18"/>
      <c r="QA20" s="18"/>
      <c r="QB20" s="18"/>
      <c r="QC20" s="18"/>
      <c r="QD20" s="18"/>
      <c r="QE20" s="18"/>
      <c r="QF20" s="18"/>
      <c r="QG20" s="18"/>
      <c r="QH20" s="18"/>
      <c r="QI20" s="18"/>
      <c r="QJ20" s="18"/>
      <c r="QK20" s="18"/>
      <c r="QL20" s="18"/>
      <c r="QM20" s="18"/>
      <c r="QN20" s="18"/>
      <c r="QO20" s="18"/>
      <c r="QP20" s="18"/>
      <c r="QQ20" s="18"/>
      <c r="QR20" s="18"/>
      <c r="QS20" s="18"/>
      <c r="QT20" s="18"/>
      <c r="QU20" s="18"/>
      <c r="QV20" s="18"/>
      <c r="QW20" s="18"/>
      <c r="QX20" s="18"/>
      <c r="QY20" s="18"/>
      <c r="QZ20" s="18"/>
      <c r="RA20" s="18"/>
      <c r="RB20" s="18"/>
      <c r="RC20" s="18"/>
      <c r="RD20" s="18"/>
      <c r="RE20" s="18"/>
      <c r="RF20" s="18"/>
      <c r="RG20" s="18"/>
      <c r="RH20" s="18"/>
      <c r="RI20" s="18"/>
      <c r="RJ20" s="18"/>
      <c r="RK20" s="18"/>
      <c r="RL20" s="18"/>
      <c r="RM20" s="18"/>
      <c r="RN20" s="18"/>
      <c r="RO20" s="18"/>
      <c r="RP20" s="18"/>
      <c r="RQ20" s="18"/>
      <c r="RR20" s="18"/>
      <c r="RS20" s="18"/>
      <c r="RT20" s="18"/>
      <c r="RU20" s="18"/>
      <c r="RV20" s="18"/>
      <c r="RW20" s="18"/>
      <c r="RX20" s="18"/>
      <c r="RY20" s="18"/>
      <c r="RZ20" s="18"/>
      <c r="SA20" s="18"/>
      <c r="SB20" s="18"/>
      <c r="SC20" s="18"/>
      <c r="SD20" s="18"/>
      <c r="SE20" s="18"/>
      <c r="SF20" s="18"/>
      <c r="SG20" s="18"/>
      <c r="SH20" s="18"/>
      <c r="SI20" s="18"/>
      <c r="SJ20" s="18"/>
      <c r="SK20" s="18"/>
      <c r="SL20" s="18"/>
      <c r="SM20" s="18"/>
      <c r="SN20" s="18"/>
      <c r="SO20" s="18"/>
      <c r="SP20" s="18"/>
      <c r="SQ20" s="18"/>
      <c r="SR20" s="18"/>
      <c r="SS20" s="18"/>
      <c r="ST20" s="18"/>
      <c r="SU20" s="18"/>
      <c r="SV20" s="18"/>
      <c r="SW20" s="18"/>
      <c r="SX20" s="18"/>
      <c r="SY20" s="18"/>
      <c r="SZ20" s="18"/>
      <c r="TA20" s="18"/>
      <c r="TB20" s="18"/>
      <c r="TC20" s="18"/>
      <c r="TD20" s="18"/>
      <c r="TE20" s="18"/>
      <c r="TF20" s="18"/>
      <c r="TG20" s="18"/>
      <c r="TH20" s="18"/>
      <c r="TI20" s="18"/>
      <c r="TJ20" s="18"/>
      <c r="TK20" s="18"/>
      <c r="TL20" s="18"/>
      <c r="TM20" s="18"/>
      <c r="TN20" s="18"/>
      <c r="TO20" s="18"/>
      <c r="TP20" s="18"/>
      <c r="TQ20" s="18"/>
      <c r="TR20" s="18"/>
      <c r="TS20" s="18"/>
      <c r="TT20" s="18"/>
      <c r="TU20" s="18"/>
      <c r="TV20" s="18"/>
      <c r="TW20" s="18"/>
      <c r="TX20" s="18"/>
      <c r="TY20" s="18"/>
      <c r="TZ20" s="18"/>
      <c r="UA20" s="18"/>
      <c r="UB20" s="18"/>
      <c r="UC20" s="18"/>
      <c r="UD20" s="18"/>
      <c r="UE20" s="18"/>
      <c r="UF20" s="18"/>
      <c r="UG20" s="18"/>
      <c r="UH20" s="18"/>
      <c r="UI20" s="18"/>
      <c r="UJ20" s="18"/>
      <c r="UK20" s="18"/>
      <c r="UL20" s="18"/>
      <c r="UM20" s="18"/>
      <c r="UN20" s="18"/>
      <c r="UO20" s="18"/>
      <c r="UP20" s="18"/>
      <c r="UQ20" s="18"/>
      <c r="UR20" s="18"/>
      <c r="US20" s="18"/>
      <c r="UT20" s="18"/>
      <c r="UU20" s="18"/>
      <c r="UV20" s="18"/>
      <c r="UW20" s="18"/>
      <c r="UX20" s="18"/>
      <c r="UY20" s="18"/>
      <c r="UZ20" s="18"/>
      <c r="VA20" s="18"/>
      <c r="VB20" s="18"/>
      <c r="VC20" s="18"/>
      <c r="VD20" s="18"/>
      <c r="VE20" s="18"/>
      <c r="VF20" s="18"/>
      <c r="VG20" s="18"/>
      <c r="VH20" s="18"/>
      <c r="VI20" s="18"/>
      <c r="VJ20" s="18"/>
      <c r="VK20" s="18"/>
      <c r="VL20" s="18"/>
      <c r="VM20" s="18"/>
      <c r="VN20" s="18"/>
      <c r="VO20" s="18"/>
      <c r="VP20" s="18"/>
      <c r="VQ20" s="18"/>
      <c r="VR20" s="18"/>
      <c r="VS20" s="18"/>
      <c r="VT20" s="18"/>
      <c r="VU20" s="18"/>
      <c r="VV20" s="18"/>
      <c r="VW20" s="18"/>
      <c r="VX20" s="18"/>
      <c r="VY20" s="18"/>
      <c r="VZ20" s="18"/>
      <c r="WA20" s="18"/>
      <c r="WB20" s="18"/>
      <c r="WC20" s="18"/>
      <c r="WD20" s="18"/>
      <c r="WE20" s="18"/>
      <c r="WF20" s="18"/>
      <c r="WG20" s="18"/>
      <c r="WH20" s="18"/>
      <c r="WI20" s="18"/>
      <c r="WJ20" s="18"/>
      <c r="WK20" s="18"/>
      <c r="WL20" s="18"/>
      <c r="WM20" s="18"/>
      <c r="WN20" s="18"/>
      <c r="WO20" s="18"/>
      <c r="WP20" s="18"/>
      <c r="WQ20" s="18"/>
      <c r="WR20" s="18"/>
      <c r="WS20" s="18"/>
      <c r="WT20" s="18"/>
      <c r="WU20" s="18"/>
      <c r="WV20" s="18"/>
      <c r="WW20" s="18"/>
      <c r="WX20" s="18"/>
      <c r="WY20" s="18"/>
      <c r="WZ20" s="18"/>
      <c r="XA20" s="18"/>
      <c r="XB20" s="18"/>
      <c r="XC20" s="18"/>
      <c r="XD20" s="18"/>
      <c r="XE20" s="18"/>
      <c r="XF20" s="18"/>
      <c r="XG20" s="18"/>
      <c r="XH20" s="18"/>
      <c r="XI20" s="18"/>
      <c r="XJ20" s="18"/>
      <c r="XK20" s="18"/>
      <c r="XL20" s="18"/>
      <c r="XM20" s="18"/>
      <c r="XN20" s="18"/>
      <c r="XO20" s="18"/>
      <c r="XP20" s="18"/>
      <c r="XQ20" s="18"/>
      <c r="XR20" s="18"/>
      <c r="XS20" s="18"/>
      <c r="XT20" s="18"/>
      <c r="XU20" s="18"/>
      <c r="XV20" s="18"/>
      <c r="XW20" s="18"/>
      <c r="XX20" s="18"/>
      <c r="XY20" s="18"/>
      <c r="XZ20" s="18"/>
      <c r="YA20" s="18"/>
      <c r="YB20" s="18"/>
      <c r="YC20" s="18"/>
      <c r="YD20" s="18"/>
      <c r="YE20" s="18"/>
      <c r="YF20" s="18"/>
      <c r="YG20" s="18"/>
      <c r="YH20" s="18"/>
      <c r="YI20" s="18"/>
      <c r="YJ20" s="18"/>
      <c r="YK20" s="18"/>
      <c r="YL20" s="18"/>
      <c r="YM20" s="18"/>
      <c r="YN20" s="18"/>
      <c r="YO20" s="18"/>
      <c r="YP20" s="18"/>
      <c r="YQ20" s="18"/>
      <c r="YR20" s="18"/>
      <c r="YS20" s="18"/>
      <c r="YT20" s="18"/>
      <c r="YU20" s="18"/>
      <c r="YV20" s="18"/>
      <c r="YW20" s="18"/>
      <c r="YX20" s="18"/>
      <c r="YY20" s="18"/>
      <c r="YZ20" s="18"/>
      <c r="ZA20" s="18"/>
      <c r="ZB20" s="18"/>
      <c r="ZC20" s="18"/>
      <c r="ZD20" s="18"/>
      <c r="ZE20" s="18"/>
      <c r="ZF20" s="18"/>
      <c r="ZG20" s="18"/>
      <c r="ZH20" s="18"/>
      <c r="ZI20" s="18"/>
      <c r="ZJ20" s="18"/>
      <c r="ZK20" s="18"/>
      <c r="ZL20" s="18"/>
      <c r="ZM20" s="18"/>
      <c r="ZN20" s="18"/>
      <c r="ZO20" s="18"/>
      <c r="ZP20" s="18"/>
      <c r="ZQ20" s="18"/>
      <c r="ZR20" s="18"/>
      <c r="ZS20" s="18"/>
      <c r="ZT20" s="18"/>
      <c r="ZU20" s="18"/>
      <c r="ZV20" s="18"/>
      <c r="ZW20" s="18"/>
      <c r="ZX20" s="18"/>
      <c r="ZY20" s="18"/>
      <c r="ZZ20" s="18"/>
      <c r="AAA20" s="18"/>
      <c r="AAB20" s="18"/>
      <c r="AAC20" s="18"/>
      <c r="AAD20" s="18"/>
      <c r="AAE20" s="18"/>
      <c r="AAF20" s="18"/>
      <c r="AAG20" s="18"/>
      <c r="AAH20" s="18"/>
      <c r="AAI20" s="18"/>
      <c r="AAJ20" s="18"/>
      <c r="AAK20" s="18"/>
      <c r="AAL20" s="18"/>
      <c r="AAM20" s="18"/>
      <c r="AAN20" s="18"/>
      <c r="AAO20" s="18"/>
      <c r="AAP20" s="18"/>
      <c r="AAQ20" s="18"/>
      <c r="AAR20" s="18"/>
      <c r="AAS20" s="18"/>
      <c r="AAT20" s="18"/>
      <c r="AAU20" s="18"/>
      <c r="AAV20" s="18"/>
      <c r="AAW20" s="18"/>
      <c r="AAX20" s="18"/>
      <c r="AAY20" s="18"/>
      <c r="AAZ20" s="18"/>
      <c r="ABA20" s="18"/>
      <c r="ABB20" s="18"/>
      <c r="ABC20" s="18"/>
      <c r="ABD20" s="18"/>
      <c r="ABE20" s="18"/>
      <c r="ABF20" s="18"/>
      <c r="ABG20" s="18"/>
      <c r="ABH20" s="18"/>
      <c r="ABI20" s="18"/>
      <c r="ABJ20" s="18"/>
      <c r="ABK20" s="18"/>
      <c r="ABL20" s="18"/>
      <c r="ABM20" s="18"/>
      <c r="ABN20" s="18"/>
      <c r="ABO20" s="18"/>
      <c r="ABP20" s="18"/>
      <c r="ABQ20" s="18"/>
      <c r="ABR20" s="18"/>
      <c r="ABS20" s="18"/>
      <c r="ABT20" s="18"/>
      <c r="ABU20" s="18"/>
      <c r="ABV20" s="18"/>
      <c r="ABW20" s="18"/>
      <c r="ABX20" s="18"/>
      <c r="ABY20" s="18"/>
      <c r="ABZ20" s="18"/>
      <c r="ACA20" s="18"/>
      <c r="ACB20" s="18"/>
      <c r="ACC20" s="18"/>
      <c r="ACD20" s="18"/>
      <c r="ACE20" s="18"/>
      <c r="ACF20" s="18"/>
      <c r="ACG20" s="18"/>
      <c r="ACH20" s="18"/>
      <c r="ACI20" s="18"/>
      <c r="ACJ20" s="18"/>
      <c r="ACK20" s="18"/>
      <c r="ACL20" s="18"/>
      <c r="ACM20" s="18"/>
      <c r="ACN20" s="18"/>
      <c r="ACO20" s="18"/>
      <c r="ACP20" s="18"/>
      <c r="ACQ20" s="18"/>
      <c r="ACR20" s="18"/>
      <c r="ACS20" s="18"/>
      <c r="ACT20" s="18"/>
      <c r="ACU20" s="18"/>
      <c r="ACV20" s="18"/>
      <c r="ACW20" s="18"/>
      <c r="ACX20" s="18"/>
      <c r="ACY20" s="18"/>
      <c r="ACZ20" s="18"/>
      <c r="ADA20" s="18"/>
      <c r="ADB20" s="18"/>
      <c r="ADC20" s="18"/>
      <c r="ADD20" s="18"/>
      <c r="ADE20" s="18"/>
      <c r="ADF20" s="18"/>
      <c r="ADG20" s="18"/>
      <c r="ADH20" s="18"/>
      <c r="ADI20" s="18"/>
      <c r="ADJ20" s="18"/>
      <c r="ADK20" s="18"/>
      <c r="ADL20" s="18"/>
      <c r="ADM20" s="18"/>
      <c r="ADN20" s="18"/>
      <c r="ADO20" s="18"/>
      <c r="ADP20" s="18"/>
      <c r="ADQ20" s="18"/>
      <c r="ADR20" s="18"/>
      <c r="ADS20" s="18"/>
      <c r="ADT20" s="18"/>
      <c r="ADU20" s="18"/>
      <c r="ADV20" s="18"/>
      <c r="ADW20" s="18"/>
      <c r="ADX20" s="18"/>
      <c r="ADY20" s="18"/>
      <c r="ADZ20" s="18"/>
      <c r="AEA20" s="18"/>
      <c r="AEB20" s="18"/>
      <c r="AEC20" s="18"/>
      <c r="AED20" s="18"/>
      <c r="AEE20" s="18"/>
      <c r="AEF20" s="18"/>
      <c r="AEG20" s="18"/>
      <c r="AEH20" s="18"/>
      <c r="AEI20" s="18"/>
      <c r="AEJ20" s="18"/>
      <c r="AEK20" s="18"/>
      <c r="AEL20" s="18"/>
      <c r="AEM20" s="18"/>
      <c r="AEN20" s="18"/>
      <c r="AEO20" s="18"/>
      <c r="AEP20" s="18"/>
      <c r="AEQ20" s="18"/>
      <c r="AER20" s="18"/>
      <c r="AES20" s="18"/>
      <c r="AET20" s="18"/>
      <c r="AEU20" s="18"/>
      <c r="AEV20" s="18"/>
      <c r="AEW20" s="18"/>
      <c r="AEX20" s="18"/>
    </row>
    <row r="21" spans="1:830" s="33" customFormat="1">
      <c r="A21" s="34">
        <v>17</v>
      </c>
      <c r="B21" s="34" t="s">
        <v>47</v>
      </c>
      <c r="C21" s="6" t="s">
        <v>48</v>
      </c>
      <c r="D21" s="35" t="s">
        <v>20</v>
      </c>
      <c r="E21" s="36">
        <v>115000</v>
      </c>
      <c r="F21" s="37">
        <v>4</v>
      </c>
      <c r="G21" s="38">
        <v>97457.627118644072</v>
      </c>
      <c r="H21" s="38">
        <f t="shared" si="7"/>
        <v>460000</v>
      </c>
      <c r="I21" s="39">
        <v>4</v>
      </c>
      <c r="J21" s="38">
        <f t="shared" si="8"/>
        <v>460000</v>
      </c>
      <c r="K21" s="38">
        <f t="shared" si="9"/>
        <v>0</v>
      </c>
      <c r="L21" s="38">
        <f t="shared" si="10"/>
        <v>0</v>
      </c>
      <c r="M21" s="40">
        <v>2</v>
      </c>
      <c r="N21" s="99">
        <f t="shared" si="11"/>
        <v>230000</v>
      </c>
      <c r="O21" s="42">
        <v>2</v>
      </c>
      <c r="P21" s="43">
        <f t="shared" si="12"/>
        <v>230000</v>
      </c>
      <c r="Q21" s="43">
        <f t="shared" si="13"/>
        <v>0</v>
      </c>
      <c r="R21" s="43">
        <f t="shared" si="14"/>
        <v>0</v>
      </c>
      <c r="S21" s="44">
        <f t="shared" si="15"/>
        <v>6</v>
      </c>
      <c r="T21" s="98">
        <f t="shared" si="16"/>
        <v>690000</v>
      </c>
      <c r="U21" s="45">
        <f t="shared" si="0"/>
        <v>6</v>
      </c>
      <c r="V21" s="46">
        <f t="shared" si="1"/>
        <v>690000</v>
      </c>
      <c r="W21" s="46">
        <f t="shared" si="2"/>
        <v>0</v>
      </c>
      <c r="X21" s="47">
        <f t="shared" si="3"/>
        <v>0</v>
      </c>
      <c r="Y21" s="97">
        <v>7</v>
      </c>
      <c r="Z21" s="96">
        <f t="shared" si="4"/>
        <v>805000</v>
      </c>
      <c r="AA21" s="96">
        <f t="shared" si="5"/>
        <v>115000</v>
      </c>
      <c r="AB21" s="70">
        <f t="shared" si="6"/>
        <v>0</v>
      </c>
      <c r="AC21" s="157"/>
      <c r="AD21" s="162">
        <v>40250</v>
      </c>
      <c r="AE21" s="166">
        <f t="shared" si="17"/>
        <v>161000</v>
      </c>
      <c r="AF21" s="166">
        <f t="shared" si="18"/>
        <v>281750</v>
      </c>
      <c r="AT21" s="136"/>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IU21" s="18"/>
      <c r="IV21" s="18"/>
      <c r="IW21" s="18"/>
      <c r="IX21" s="18"/>
      <c r="IY21" s="18"/>
      <c r="IZ21" s="18"/>
      <c r="JA21" s="18"/>
      <c r="JB21" s="18"/>
      <c r="JC21" s="18"/>
      <c r="JD21" s="18"/>
      <c r="JE21" s="18"/>
      <c r="JF21" s="18"/>
      <c r="JG21" s="18"/>
      <c r="JH21" s="18"/>
      <c r="JI21" s="18"/>
      <c r="JJ21" s="18"/>
      <c r="JK21" s="18"/>
      <c r="JL21" s="18"/>
      <c r="JM21" s="18"/>
      <c r="JN21" s="18"/>
      <c r="JO21" s="18"/>
      <c r="JP21" s="18"/>
      <c r="JQ21" s="18"/>
      <c r="JR21" s="18"/>
      <c r="JS21" s="18"/>
      <c r="JT21" s="18"/>
      <c r="JU21" s="18"/>
      <c r="JV21" s="18"/>
      <c r="JW21" s="18"/>
      <c r="JX21" s="18"/>
      <c r="JY21" s="18"/>
      <c r="JZ21" s="18"/>
      <c r="KA21" s="18"/>
      <c r="KB21" s="18"/>
      <c r="KC21" s="18"/>
      <c r="KD21" s="18"/>
      <c r="KE21" s="18"/>
      <c r="KF21" s="18"/>
      <c r="KG21" s="18"/>
      <c r="KH21" s="18"/>
      <c r="KI21" s="18"/>
      <c r="KJ21" s="18"/>
      <c r="KK21" s="18"/>
      <c r="KL21" s="18"/>
      <c r="KM21" s="18"/>
      <c r="KN21" s="18"/>
      <c r="KO21" s="18"/>
      <c r="KP21" s="18"/>
      <c r="KQ21" s="18"/>
      <c r="KR21" s="18"/>
      <c r="KS21" s="18"/>
      <c r="KT21" s="18"/>
      <c r="KU21" s="18"/>
      <c r="KV21" s="18"/>
      <c r="KW21" s="18"/>
      <c r="KX21" s="18"/>
      <c r="KY21" s="18"/>
      <c r="KZ21" s="18"/>
      <c r="LA21" s="18"/>
      <c r="LB21" s="18"/>
      <c r="LC21" s="18"/>
      <c r="LD21" s="18"/>
      <c r="LE21" s="18"/>
      <c r="LF21" s="18"/>
      <c r="LG21" s="18"/>
      <c r="LH21" s="18"/>
      <c r="LI21" s="18"/>
      <c r="LJ21" s="18"/>
      <c r="LK21" s="18"/>
      <c r="LL21" s="18"/>
      <c r="LM21" s="18"/>
      <c r="LN21" s="18"/>
      <c r="LO21" s="18"/>
      <c r="LP21" s="18"/>
      <c r="LQ21" s="18"/>
      <c r="LR21" s="18"/>
      <c r="LS21" s="18"/>
      <c r="LT21" s="18"/>
      <c r="LU21" s="18"/>
      <c r="LV21" s="18"/>
      <c r="LW21" s="18"/>
      <c r="LX21" s="18"/>
      <c r="LY21" s="18"/>
      <c r="LZ21" s="18"/>
      <c r="MA21" s="18"/>
      <c r="MB21" s="18"/>
      <c r="MC21" s="18"/>
      <c r="MD21" s="18"/>
      <c r="ME21" s="18"/>
      <c r="MF21" s="18"/>
      <c r="MG21" s="18"/>
      <c r="MH21" s="18"/>
      <c r="MI21" s="18"/>
      <c r="MJ21" s="18"/>
      <c r="MK21" s="18"/>
      <c r="ML21" s="18"/>
      <c r="MM21" s="18"/>
      <c r="MN21" s="18"/>
      <c r="MO21" s="18"/>
      <c r="MP21" s="18"/>
      <c r="MQ21" s="18"/>
      <c r="MR21" s="18"/>
      <c r="MS21" s="18"/>
      <c r="MT21" s="18"/>
      <c r="MU21" s="18"/>
      <c r="MV21" s="18"/>
      <c r="MW21" s="18"/>
      <c r="MX21" s="18"/>
      <c r="MY21" s="18"/>
      <c r="MZ21" s="18"/>
      <c r="NA21" s="18"/>
      <c r="NB21" s="18"/>
      <c r="NC21" s="18"/>
      <c r="ND21" s="18"/>
      <c r="NE21" s="18"/>
      <c r="NF21" s="18"/>
      <c r="NG21" s="18"/>
      <c r="NH21" s="18"/>
      <c r="NI21" s="18"/>
      <c r="NJ21" s="18"/>
      <c r="NK21" s="18"/>
      <c r="NL21" s="18"/>
      <c r="NM21" s="18"/>
      <c r="NN21" s="18"/>
      <c r="NO21" s="18"/>
      <c r="NP21" s="18"/>
      <c r="NQ21" s="18"/>
      <c r="NR21" s="18"/>
      <c r="NS21" s="18"/>
      <c r="NT21" s="18"/>
      <c r="NU21" s="18"/>
      <c r="NV21" s="18"/>
      <c r="NW21" s="18"/>
      <c r="NX21" s="18"/>
      <c r="NY21" s="18"/>
      <c r="NZ21" s="18"/>
      <c r="OA21" s="18"/>
      <c r="OB21" s="18"/>
      <c r="OC21" s="18"/>
      <c r="OD21" s="18"/>
      <c r="OE21" s="18"/>
      <c r="OF21" s="18"/>
      <c r="OG21" s="18"/>
      <c r="OH21" s="18"/>
      <c r="OI21" s="18"/>
      <c r="OJ21" s="18"/>
      <c r="OK21" s="18"/>
      <c r="OL21" s="18"/>
      <c r="OM21" s="18"/>
      <c r="ON21" s="18"/>
      <c r="OO21" s="18"/>
      <c r="OP21" s="18"/>
      <c r="OQ21" s="18"/>
      <c r="OR21" s="18"/>
      <c r="OS21" s="18"/>
      <c r="OT21" s="18"/>
      <c r="OU21" s="18"/>
      <c r="OV21" s="18"/>
      <c r="OW21" s="18"/>
      <c r="OX21" s="18"/>
      <c r="OY21" s="18"/>
      <c r="OZ21" s="18"/>
      <c r="PA21" s="18"/>
      <c r="PB21" s="18"/>
      <c r="PC21" s="18"/>
      <c r="PD21" s="18"/>
      <c r="PE21" s="18"/>
      <c r="PF21" s="18"/>
      <c r="PG21" s="18"/>
      <c r="PH21" s="18"/>
      <c r="PI21" s="18"/>
      <c r="PJ21" s="18"/>
      <c r="PK21" s="18"/>
      <c r="PL21" s="18"/>
      <c r="PM21" s="18"/>
      <c r="PN21" s="18"/>
      <c r="PO21" s="18"/>
      <c r="PP21" s="18"/>
      <c r="PQ21" s="18"/>
      <c r="PR21" s="18"/>
      <c r="PS21" s="18"/>
      <c r="PT21" s="18"/>
      <c r="PU21" s="18"/>
      <c r="PV21" s="18"/>
      <c r="PW21" s="18"/>
      <c r="PX21" s="18"/>
      <c r="PY21" s="18"/>
      <c r="PZ21" s="18"/>
      <c r="QA21" s="18"/>
      <c r="QB21" s="18"/>
      <c r="QC21" s="18"/>
      <c r="QD21" s="18"/>
      <c r="QE21" s="18"/>
      <c r="QF21" s="18"/>
      <c r="QG21" s="18"/>
      <c r="QH21" s="18"/>
      <c r="QI21" s="18"/>
      <c r="QJ21" s="18"/>
      <c r="QK21" s="18"/>
      <c r="QL21" s="18"/>
      <c r="QM21" s="18"/>
      <c r="QN21" s="18"/>
      <c r="QO21" s="18"/>
      <c r="QP21" s="18"/>
      <c r="QQ21" s="18"/>
      <c r="QR21" s="18"/>
      <c r="QS21" s="18"/>
      <c r="QT21" s="18"/>
      <c r="QU21" s="18"/>
      <c r="QV21" s="18"/>
      <c r="QW21" s="18"/>
      <c r="QX21" s="18"/>
      <c r="QY21" s="18"/>
      <c r="QZ21" s="18"/>
      <c r="RA21" s="18"/>
      <c r="RB21" s="18"/>
      <c r="RC21" s="18"/>
      <c r="RD21" s="18"/>
      <c r="RE21" s="18"/>
      <c r="RF21" s="18"/>
      <c r="RG21" s="18"/>
      <c r="RH21" s="18"/>
      <c r="RI21" s="18"/>
      <c r="RJ21" s="18"/>
      <c r="RK21" s="18"/>
      <c r="RL21" s="18"/>
      <c r="RM21" s="18"/>
      <c r="RN21" s="18"/>
      <c r="RO21" s="18"/>
      <c r="RP21" s="18"/>
      <c r="RQ21" s="18"/>
      <c r="RR21" s="18"/>
      <c r="RS21" s="18"/>
      <c r="RT21" s="18"/>
      <c r="RU21" s="18"/>
      <c r="RV21" s="18"/>
      <c r="RW21" s="18"/>
      <c r="RX21" s="18"/>
      <c r="RY21" s="18"/>
      <c r="RZ21" s="18"/>
      <c r="SA21" s="18"/>
      <c r="SB21" s="18"/>
      <c r="SC21" s="18"/>
      <c r="SD21" s="18"/>
      <c r="SE21" s="18"/>
      <c r="SF21" s="18"/>
      <c r="SG21" s="18"/>
      <c r="SH21" s="18"/>
      <c r="SI21" s="18"/>
      <c r="SJ21" s="18"/>
      <c r="SK21" s="18"/>
      <c r="SL21" s="18"/>
      <c r="SM21" s="18"/>
      <c r="SN21" s="18"/>
      <c r="SO21" s="18"/>
      <c r="SP21" s="18"/>
      <c r="SQ21" s="18"/>
      <c r="SR21" s="18"/>
      <c r="SS21" s="18"/>
      <c r="ST21" s="18"/>
      <c r="SU21" s="18"/>
      <c r="SV21" s="18"/>
      <c r="SW21" s="18"/>
      <c r="SX21" s="18"/>
      <c r="SY21" s="18"/>
      <c r="SZ21" s="18"/>
      <c r="TA21" s="18"/>
      <c r="TB21" s="18"/>
      <c r="TC21" s="18"/>
      <c r="TD21" s="18"/>
      <c r="TE21" s="18"/>
      <c r="TF21" s="18"/>
      <c r="TG21" s="18"/>
      <c r="TH21" s="18"/>
      <c r="TI21" s="18"/>
      <c r="TJ21" s="18"/>
      <c r="TK21" s="18"/>
      <c r="TL21" s="18"/>
      <c r="TM21" s="18"/>
      <c r="TN21" s="18"/>
      <c r="TO21" s="18"/>
      <c r="TP21" s="18"/>
      <c r="TQ21" s="18"/>
      <c r="TR21" s="18"/>
      <c r="TS21" s="18"/>
      <c r="TT21" s="18"/>
      <c r="TU21" s="18"/>
      <c r="TV21" s="18"/>
      <c r="TW21" s="18"/>
      <c r="TX21" s="18"/>
      <c r="TY21" s="18"/>
      <c r="TZ21" s="18"/>
      <c r="UA21" s="18"/>
      <c r="UB21" s="18"/>
      <c r="UC21" s="18"/>
      <c r="UD21" s="18"/>
      <c r="UE21" s="18"/>
      <c r="UF21" s="18"/>
      <c r="UG21" s="18"/>
      <c r="UH21" s="18"/>
      <c r="UI21" s="18"/>
      <c r="UJ21" s="18"/>
      <c r="UK21" s="18"/>
      <c r="UL21" s="18"/>
      <c r="UM21" s="18"/>
      <c r="UN21" s="18"/>
      <c r="UO21" s="18"/>
      <c r="UP21" s="18"/>
      <c r="UQ21" s="18"/>
      <c r="UR21" s="18"/>
      <c r="US21" s="18"/>
      <c r="UT21" s="18"/>
      <c r="UU21" s="18"/>
      <c r="UV21" s="18"/>
      <c r="UW21" s="18"/>
      <c r="UX21" s="18"/>
      <c r="UY21" s="18"/>
      <c r="UZ21" s="18"/>
      <c r="VA21" s="18"/>
      <c r="VB21" s="18"/>
      <c r="VC21" s="18"/>
      <c r="VD21" s="18"/>
      <c r="VE21" s="18"/>
      <c r="VF21" s="18"/>
      <c r="VG21" s="18"/>
      <c r="VH21" s="18"/>
      <c r="VI21" s="18"/>
      <c r="VJ21" s="18"/>
      <c r="VK21" s="18"/>
      <c r="VL21" s="18"/>
      <c r="VM21" s="18"/>
      <c r="VN21" s="18"/>
      <c r="VO21" s="18"/>
      <c r="VP21" s="18"/>
      <c r="VQ21" s="18"/>
      <c r="VR21" s="18"/>
      <c r="VS21" s="18"/>
      <c r="VT21" s="18"/>
      <c r="VU21" s="18"/>
      <c r="VV21" s="18"/>
      <c r="VW21" s="18"/>
      <c r="VX21" s="18"/>
      <c r="VY21" s="18"/>
      <c r="VZ21" s="18"/>
      <c r="WA21" s="18"/>
      <c r="WB21" s="18"/>
      <c r="WC21" s="18"/>
      <c r="WD21" s="18"/>
      <c r="WE21" s="18"/>
      <c r="WF21" s="18"/>
      <c r="WG21" s="18"/>
      <c r="WH21" s="18"/>
      <c r="WI21" s="18"/>
      <c r="WJ21" s="18"/>
      <c r="WK21" s="18"/>
      <c r="WL21" s="18"/>
      <c r="WM21" s="18"/>
      <c r="WN21" s="18"/>
      <c r="WO21" s="18"/>
      <c r="WP21" s="18"/>
      <c r="WQ21" s="18"/>
      <c r="WR21" s="18"/>
      <c r="WS21" s="18"/>
      <c r="WT21" s="18"/>
      <c r="WU21" s="18"/>
      <c r="WV21" s="18"/>
      <c r="WW21" s="18"/>
      <c r="WX21" s="18"/>
      <c r="WY21" s="18"/>
      <c r="WZ21" s="18"/>
      <c r="XA21" s="18"/>
      <c r="XB21" s="18"/>
      <c r="XC21" s="18"/>
      <c r="XD21" s="18"/>
      <c r="XE21" s="18"/>
      <c r="XF21" s="18"/>
      <c r="XG21" s="18"/>
      <c r="XH21" s="18"/>
      <c r="XI21" s="18"/>
      <c r="XJ21" s="18"/>
      <c r="XK21" s="18"/>
      <c r="XL21" s="18"/>
      <c r="XM21" s="18"/>
      <c r="XN21" s="18"/>
      <c r="XO21" s="18"/>
      <c r="XP21" s="18"/>
      <c r="XQ21" s="18"/>
      <c r="XR21" s="18"/>
      <c r="XS21" s="18"/>
      <c r="XT21" s="18"/>
      <c r="XU21" s="18"/>
      <c r="XV21" s="18"/>
      <c r="XW21" s="18"/>
      <c r="XX21" s="18"/>
      <c r="XY21" s="18"/>
      <c r="XZ21" s="18"/>
      <c r="YA21" s="18"/>
      <c r="YB21" s="18"/>
      <c r="YC21" s="18"/>
      <c r="YD21" s="18"/>
      <c r="YE21" s="18"/>
      <c r="YF21" s="18"/>
      <c r="YG21" s="18"/>
      <c r="YH21" s="18"/>
      <c r="YI21" s="18"/>
      <c r="YJ21" s="18"/>
      <c r="YK21" s="18"/>
      <c r="YL21" s="18"/>
      <c r="YM21" s="18"/>
      <c r="YN21" s="18"/>
      <c r="YO21" s="18"/>
      <c r="YP21" s="18"/>
      <c r="YQ21" s="18"/>
      <c r="YR21" s="18"/>
      <c r="YS21" s="18"/>
      <c r="YT21" s="18"/>
      <c r="YU21" s="18"/>
      <c r="YV21" s="18"/>
      <c r="YW21" s="18"/>
      <c r="YX21" s="18"/>
      <c r="YY21" s="18"/>
      <c r="YZ21" s="18"/>
      <c r="ZA21" s="18"/>
      <c r="ZB21" s="18"/>
      <c r="ZC21" s="18"/>
      <c r="ZD21" s="18"/>
      <c r="ZE21" s="18"/>
      <c r="ZF21" s="18"/>
      <c r="ZG21" s="18"/>
      <c r="ZH21" s="18"/>
      <c r="ZI21" s="18"/>
      <c r="ZJ21" s="18"/>
      <c r="ZK21" s="18"/>
      <c r="ZL21" s="18"/>
      <c r="ZM21" s="18"/>
      <c r="ZN21" s="18"/>
      <c r="ZO21" s="18"/>
      <c r="ZP21" s="18"/>
      <c r="ZQ21" s="18"/>
      <c r="ZR21" s="18"/>
      <c r="ZS21" s="18"/>
      <c r="ZT21" s="18"/>
      <c r="ZU21" s="18"/>
      <c r="ZV21" s="18"/>
      <c r="ZW21" s="18"/>
      <c r="ZX21" s="18"/>
      <c r="ZY21" s="18"/>
      <c r="ZZ21" s="18"/>
      <c r="AAA21" s="18"/>
      <c r="AAB21" s="18"/>
      <c r="AAC21" s="18"/>
      <c r="AAD21" s="18"/>
      <c r="AAE21" s="18"/>
      <c r="AAF21" s="18"/>
      <c r="AAG21" s="18"/>
      <c r="AAH21" s="18"/>
      <c r="AAI21" s="18"/>
      <c r="AAJ21" s="18"/>
      <c r="AAK21" s="18"/>
      <c r="AAL21" s="18"/>
      <c r="AAM21" s="18"/>
      <c r="AAN21" s="18"/>
      <c r="AAO21" s="18"/>
      <c r="AAP21" s="18"/>
      <c r="AAQ21" s="18"/>
      <c r="AAR21" s="18"/>
      <c r="AAS21" s="18"/>
      <c r="AAT21" s="18"/>
      <c r="AAU21" s="18"/>
      <c r="AAV21" s="18"/>
      <c r="AAW21" s="18"/>
      <c r="AAX21" s="18"/>
      <c r="AAY21" s="18"/>
      <c r="AAZ21" s="18"/>
      <c r="ABA21" s="18"/>
      <c r="ABB21" s="18"/>
      <c r="ABC21" s="18"/>
      <c r="ABD21" s="18"/>
      <c r="ABE21" s="18"/>
      <c r="ABF21" s="18"/>
      <c r="ABG21" s="18"/>
      <c r="ABH21" s="18"/>
      <c r="ABI21" s="18"/>
      <c r="ABJ21" s="18"/>
      <c r="ABK21" s="18"/>
      <c r="ABL21" s="18"/>
      <c r="ABM21" s="18"/>
      <c r="ABN21" s="18"/>
      <c r="ABO21" s="18"/>
      <c r="ABP21" s="18"/>
      <c r="ABQ21" s="18"/>
      <c r="ABR21" s="18"/>
      <c r="ABS21" s="18"/>
      <c r="ABT21" s="18"/>
      <c r="ABU21" s="18"/>
      <c r="ABV21" s="18"/>
      <c r="ABW21" s="18"/>
      <c r="ABX21" s="18"/>
      <c r="ABY21" s="18"/>
      <c r="ABZ21" s="18"/>
      <c r="ACA21" s="18"/>
      <c r="ACB21" s="18"/>
      <c r="ACC21" s="18"/>
      <c r="ACD21" s="18"/>
      <c r="ACE21" s="18"/>
      <c r="ACF21" s="18"/>
      <c r="ACG21" s="18"/>
      <c r="ACH21" s="18"/>
      <c r="ACI21" s="18"/>
      <c r="ACJ21" s="18"/>
      <c r="ACK21" s="18"/>
      <c r="ACL21" s="18"/>
      <c r="ACM21" s="18"/>
      <c r="ACN21" s="18"/>
      <c r="ACO21" s="18"/>
      <c r="ACP21" s="18"/>
      <c r="ACQ21" s="18"/>
      <c r="ACR21" s="18"/>
      <c r="ACS21" s="18"/>
      <c r="ACT21" s="18"/>
      <c r="ACU21" s="18"/>
      <c r="ACV21" s="18"/>
      <c r="ACW21" s="18"/>
      <c r="ACX21" s="18"/>
      <c r="ACY21" s="18"/>
      <c r="ACZ21" s="18"/>
      <c r="ADA21" s="18"/>
      <c r="ADB21" s="18"/>
      <c r="ADC21" s="18"/>
      <c r="ADD21" s="18"/>
      <c r="ADE21" s="18"/>
      <c r="ADF21" s="18"/>
      <c r="ADG21" s="18"/>
      <c r="ADH21" s="18"/>
      <c r="ADI21" s="18"/>
      <c r="ADJ21" s="18"/>
      <c r="ADK21" s="18"/>
      <c r="ADL21" s="18"/>
      <c r="ADM21" s="18"/>
      <c r="ADN21" s="18"/>
      <c r="ADO21" s="18"/>
      <c r="ADP21" s="18"/>
      <c r="ADQ21" s="18"/>
      <c r="ADR21" s="18"/>
      <c r="ADS21" s="18"/>
      <c r="ADT21" s="18"/>
      <c r="ADU21" s="18"/>
      <c r="ADV21" s="18"/>
      <c r="ADW21" s="18"/>
      <c r="ADX21" s="18"/>
      <c r="ADY21" s="18"/>
      <c r="ADZ21" s="18"/>
      <c r="AEA21" s="18"/>
      <c r="AEB21" s="18"/>
      <c r="AEC21" s="18"/>
      <c r="AED21" s="18"/>
      <c r="AEE21" s="18"/>
      <c r="AEF21" s="18"/>
      <c r="AEG21" s="18"/>
      <c r="AEH21" s="18"/>
      <c r="AEI21" s="18"/>
      <c r="AEJ21" s="18"/>
      <c r="AEK21" s="18"/>
      <c r="AEL21" s="18"/>
      <c r="AEM21" s="18"/>
      <c r="AEN21" s="18"/>
      <c r="AEO21" s="18"/>
      <c r="AEP21" s="18"/>
      <c r="AEQ21" s="18"/>
      <c r="AER21" s="18"/>
      <c r="AES21" s="18"/>
      <c r="AET21" s="18"/>
      <c r="AEU21" s="18"/>
      <c r="AEV21" s="18"/>
      <c r="AEW21" s="18"/>
      <c r="AEX21" s="18"/>
    </row>
    <row r="22" spans="1:830" s="33" customFormat="1" ht="33.75" customHeight="1">
      <c r="A22" s="34">
        <v>18</v>
      </c>
      <c r="B22" s="34" t="s">
        <v>49</v>
      </c>
      <c r="C22" s="7" t="s">
        <v>512</v>
      </c>
      <c r="D22" s="35" t="s">
        <v>20</v>
      </c>
      <c r="E22" s="36">
        <v>525000</v>
      </c>
      <c r="F22" s="37">
        <v>2</v>
      </c>
      <c r="G22" s="38">
        <v>444915.25423728814</v>
      </c>
      <c r="H22" s="38">
        <f t="shared" si="7"/>
        <v>1050000</v>
      </c>
      <c r="I22" s="39">
        <v>2</v>
      </c>
      <c r="J22" s="38">
        <f t="shared" si="8"/>
        <v>1050000</v>
      </c>
      <c r="K22" s="38">
        <f t="shared" si="9"/>
        <v>0</v>
      </c>
      <c r="L22" s="38">
        <f t="shared" si="10"/>
        <v>0</v>
      </c>
      <c r="M22" s="40"/>
      <c r="N22" s="99">
        <f t="shared" si="11"/>
        <v>0</v>
      </c>
      <c r="O22" s="42">
        <v>0</v>
      </c>
      <c r="P22" s="43">
        <f t="shared" si="12"/>
        <v>0</v>
      </c>
      <c r="Q22" s="43">
        <f t="shared" si="13"/>
        <v>0</v>
      </c>
      <c r="R22" s="43">
        <f t="shared" si="14"/>
        <v>0</v>
      </c>
      <c r="S22" s="44">
        <f t="shared" si="15"/>
        <v>2</v>
      </c>
      <c r="T22" s="98">
        <f t="shared" si="16"/>
        <v>1050000</v>
      </c>
      <c r="U22" s="45">
        <f t="shared" si="0"/>
        <v>2</v>
      </c>
      <c r="V22" s="46">
        <f t="shared" si="1"/>
        <v>1050000</v>
      </c>
      <c r="W22" s="46">
        <f t="shared" si="2"/>
        <v>0</v>
      </c>
      <c r="X22" s="47">
        <f t="shared" si="3"/>
        <v>0</v>
      </c>
      <c r="Y22" s="97">
        <v>2</v>
      </c>
      <c r="Z22" s="96">
        <f t="shared" si="4"/>
        <v>1050000</v>
      </c>
      <c r="AA22" s="96">
        <f t="shared" si="5"/>
        <v>0</v>
      </c>
      <c r="AB22" s="70">
        <f t="shared" si="6"/>
        <v>0</v>
      </c>
      <c r="AC22" s="157"/>
      <c r="AD22" s="162">
        <v>183750</v>
      </c>
      <c r="AE22" s="166">
        <f t="shared" si="17"/>
        <v>367500</v>
      </c>
      <c r="AF22" s="166">
        <f t="shared" si="18"/>
        <v>367500</v>
      </c>
      <c r="AT22" s="136"/>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c r="IW22" s="18"/>
      <c r="IX22" s="18"/>
      <c r="IY22" s="18"/>
      <c r="IZ22" s="18"/>
      <c r="JA22" s="18"/>
      <c r="JB22" s="18"/>
      <c r="JC22" s="18"/>
      <c r="JD22" s="18"/>
      <c r="JE22" s="18"/>
      <c r="JF22" s="18"/>
      <c r="JG22" s="18"/>
      <c r="JH22" s="18"/>
      <c r="JI22" s="18"/>
      <c r="JJ22" s="18"/>
      <c r="JK22" s="18"/>
      <c r="JL22" s="18"/>
      <c r="JM22" s="18"/>
      <c r="JN22" s="18"/>
      <c r="JO22" s="18"/>
      <c r="JP22" s="18"/>
      <c r="JQ22" s="18"/>
      <c r="JR22" s="18"/>
      <c r="JS22" s="18"/>
      <c r="JT22" s="18"/>
      <c r="JU22" s="18"/>
      <c r="JV22" s="18"/>
      <c r="JW22" s="18"/>
      <c r="JX22" s="18"/>
      <c r="JY22" s="18"/>
      <c r="JZ22" s="18"/>
      <c r="KA22" s="18"/>
      <c r="KB22" s="18"/>
      <c r="KC22" s="18"/>
      <c r="KD22" s="18"/>
      <c r="KE22" s="18"/>
      <c r="KF22" s="18"/>
      <c r="KG22" s="18"/>
      <c r="KH22" s="18"/>
      <c r="KI22" s="18"/>
      <c r="KJ22" s="18"/>
      <c r="KK22" s="18"/>
      <c r="KL22" s="18"/>
      <c r="KM22" s="18"/>
      <c r="KN22" s="18"/>
      <c r="KO22" s="18"/>
      <c r="KP22" s="18"/>
      <c r="KQ22" s="18"/>
      <c r="KR22" s="18"/>
      <c r="KS22" s="18"/>
      <c r="KT22" s="18"/>
      <c r="KU22" s="18"/>
      <c r="KV22" s="18"/>
      <c r="KW22" s="18"/>
      <c r="KX22" s="18"/>
      <c r="KY22" s="18"/>
      <c r="KZ22" s="18"/>
      <c r="LA22" s="18"/>
      <c r="LB22" s="18"/>
      <c r="LC22" s="18"/>
      <c r="LD22" s="18"/>
      <c r="LE22" s="18"/>
      <c r="LF22" s="18"/>
      <c r="LG22" s="18"/>
      <c r="LH22" s="18"/>
      <c r="LI22" s="18"/>
      <c r="LJ22" s="18"/>
      <c r="LK22" s="18"/>
      <c r="LL22" s="18"/>
      <c r="LM22" s="18"/>
      <c r="LN22" s="18"/>
      <c r="LO22" s="18"/>
      <c r="LP22" s="18"/>
      <c r="LQ22" s="18"/>
      <c r="LR22" s="18"/>
      <c r="LS22" s="18"/>
      <c r="LT22" s="18"/>
      <c r="LU22" s="18"/>
      <c r="LV22" s="18"/>
      <c r="LW22" s="18"/>
      <c r="LX22" s="18"/>
      <c r="LY22" s="18"/>
      <c r="LZ22" s="18"/>
      <c r="MA22" s="18"/>
      <c r="MB22" s="18"/>
      <c r="MC22" s="18"/>
      <c r="MD22" s="18"/>
      <c r="ME22" s="18"/>
      <c r="MF22" s="18"/>
      <c r="MG22" s="18"/>
      <c r="MH22" s="18"/>
      <c r="MI22" s="18"/>
      <c r="MJ22" s="18"/>
      <c r="MK22" s="18"/>
      <c r="ML22" s="18"/>
      <c r="MM22" s="18"/>
      <c r="MN22" s="18"/>
      <c r="MO22" s="18"/>
      <c r="MP22" s="18"/>
      <c r="MQ22" s="18"/>
      <c r="MR22" s="18"/>
      <c r="MS22" s="18"/>
      <c r="MT22" s="18"/>
      <c r="MU22" s="18"/>
      <c r="MV22" s="18"/>
      <c r="MW22" s="18"/>
      <c r="MX22" s="18"/>
      <c r="MY22" s="18"/>
      <c r="MZ22" s="18"/>
      <c r="NA22" s="18"/>
      <c r="NB22" s="18"/>
      <c r="NC22" s="18"/>
      <c r="ND22" s="18"/>
      <c r="NE22" s="18"/>
      <c r="NF22" s="18"/>
      <c r="NG22" s="18"/>
      <c r="NH22" s="18"/>
      <c r="NI22" s="18"/>
      <c r="NJ22" s="18"/>
      <c r="NK22" s="18"/>
      <c r="NL22" s="18"/>
      <c r="NM22" s="18"/>
      <c r="NN22" s="18"/>
      <c r="NO22" s="18"/>
      <c r="NP22" s="18"/>
      <c r="NQ22" s="18"/>
      <c r="NR22" s="18"/>
      <c r="NS22" s="18"/>
      <c r="NT22" s="18"/>
      <c r="NU22" s="18"/>
      <c r="NV22" s="18"/>
      <c r="NW22" s="18"/>
      <c r="NX22" s="18"/>
      <c r="NY22" s="18"/>
      <c r="NZ22" s="18"/>
      <c r="OA22" s="18"/>
      <c r="OB22" s="18"/>
      <c r="OC22" s="18"/>
      <c r="OD22" s="18"/>
      <c r="OE22" s="18"/>
      <c r="OF22" s="18"/>
      <c r="OG22" s="18"/>
      <c r="OH22" s="18"/>
      <c r="OI22" s="18"/>
      <c r="OJ22" s="18"/>
      <c r="OK22" s="18"/>
      <c r="OL22" s="18"/>
      <c r="OM22" s="18"/>
      <c r="ON22" s="18"/>
      <c r="OO22" s="18"/>
      <c r="OP22" s="18"/>
      <c r="OQ22" s="18"/>
      <c r="OR22" s="18"/>
      <c r="OS22" s="18"/>
      <c r="OT22" s="18"/>
      <c r="OU22" s="18"/>
      <c r="OV22" s="18"/>
      <c r="OW22" s="18"/>
      <c r="OX22" s="18"/>
      <c r="OY22" s="18"/>
      <c r="OZ22" s="18"/>
      <c r="PA22" s="18"/>
      <c r="PB22" s="18"/>
      <c r="PC22" s="18"/>
      <c r="PD22" s="18"/>
      <c r="PE22" s="18"/>
      <c r="PF22" s="18"/>
      <c r="PG22" s="18"/>
      <c r="PH22" s="18"/>
      <c r="PI22" s="18"/>
      <c r="PJ22" s="18"/>
      <c r="PK22" s="18"/>
      <c r="PL22" s="18"/>
      <c r="PM22" s="18"/>
      <c r="PN22" s="18"/>
      <c r="PO22" s="18"/>
      <c r="PP22" s="18"/>
      <c r="PQ22" s="18"/>
      <c r="PR22" s="18"/>
      <c r="PS22" s="18"/>
      <c r="PT22" s="18"/>
      <c r="PU22" s="18"/>
      <c r="PV22" s="18"/>
      <c r="PW22" s="18"/>
      <c r="PX22" s="18"/>
      <c r="PY22" s="18"/>
      <c r="PZ22" s="18"/>
      <c r="QA22" s="18"/>
      <c r="QB22" s="18"/>
      <c r="QC22" s="18"/>
      <c r="QD22" s="18"/>
      <c r="QE22" s="18"/>
      <c r="QF22" s="18"/>
      <c r="QG22" s="18"/>
      <c r="QH22" s="18"/>
      <c r="QI22" s="18"/>
      <c r="QJ22" s="18"/>
      <c r="QK22" s="18"/>
      <c r="QL22" s="18"/>
      <c r="QM22" s="18"/>
      <c r="QN22" s="18"/>
      <c r="QO22" s="18"/>
      <c r="QP22" s="18"/>
      <c r="QQ22" s="18"/>
      <c r="QR22" s="18"/>
      <c r="QS22" s="18"/>
      <c r="QT22" s="18"/>
      <c r="QU22" s="18"/>
      <c r="QV22" s="18"/>
      <c r="QW22" s="18"/>
      <c r="QX22" s="18"/>
      <c r="QY22" s="18"/>
      <c r="QZ22" s="18"/>
      <c r="RA22" s="18"/>
      <c r="RB22" s="18"/>
      <c r="RC22" s="18"/>
      <c r="RD22" s="18"/>
      <c r="RE22" s="18"/>
      <c r="RF22" s="18"/>
      <c r="RG22" s="18"/>
      <c r="RH22" s="18"/>
      <c r="RI22" s="18"/>
      <c r="RJ22" s="18"/>
      <c r="RK22" s="18"/>
      <c r="RL22" s="18"/>
      <c r="RM22" s="18"/>
      <c r="RN22" s="18"/>
      <c r="RO22" s="18"/>
      <c r="RP22" s="18"/>
      <c r="RQ22" s="18"/>
      <c r="RR22" s="18"/>
      <c r="RS22" s="18"/>
      <c r="RT22" s="18"/>
      <c r="RU22" s="18"/>
      <c r="RV22" s="18"/>
      <c r="RW22" s="18"/>
      <c r="RX22" s="18"/>
      <c r="RY22" s="18"/>
      <c r="RZ22" s="18"/>
      <c r="SA22" s="18"/>
      <c r="SB22" s="18"/>
      <c r="SC22" s="18"/>
      <c r="SD22" s="18"/>
      <c r="SE22" s="18"/>
      <c r="SF22" s="18"/>
      <c r="SG22" s="18"/>
      <c r="SH22" s="18"/>
      <c r="SI22" s="18"/>
      <c r="SJ22" s="18"/>
      <c r="SK22" s="18"/>
      <c r="SL22" s="18"/>
      <c r="SM22" s="18"/>
      <c r="SN22" s="18"/>
      <c r="SO22" s="18"/>
      <c r="SP22" s="18"/>
      <c r="SQ22" s="18"/>
      <c r="SR22" s="18"/>
      <c r="SS22" s="18"/>
      <c r="ST22" s="18"/>
      <c r="SU22" s="18"/>
      <c r="SV22" s="18"/>
      <c r="SW22" s="18"/>
      <c r="SX22" s="18"/>
      <c r="SY22" s="18"/>
      <c r="SZ22" s="18"/>
      <c r="TA22" s="18"/>
      <c r="TB22" s="18"/>
      <c r="TC22" s="18"/>
      <c r="TD22" s="18"/>
      <c r="TE22" s="18"/>
      <c r="TF22" s="18"/>
      <c r="TG22" s="18"/>
      <c r="TH22" s="18"/>
      <c r="TI22" s="18"/>
      <c r="TJ22" s="18"/>
      <c r="TK22" s="18"/>
      <c r="TL22" s="18"/>
      <c r="TM22" s="18"/>
      <c r="TN22" s="18"/>
      <c r="TO22" s="18"/>
      <c r="TP22" s="18"/>
      <c r="TQ22" s="18"/>
      <c r="TR22" s="18"/>
      <c r="TS22" s="18"/>
      <c r="TT22" s="18"/>
      <c r="TU22" s="18"/>
      <c r="TV22" s="18"/>
      <c r="TW22" s="18"/>
      <c r="TX22" s="18"/>
      <c r="TY22" s="18"/>
      <c r="TZ22" s="18"/>
      <c r="UA22" s="18"/>
      <c r="UB22" s="18"/>
      <c r="UC22" s="18"/>
      <c r="UD22" s="18"/>
      <c r="UE22" s="18"/>
      <c r="UF22" s="18"/>
      <c r="UG22" s="18"/>
      <c r="UH22" s="18"/>
      <c r="UI22" s="18"/>
      <c r="UJ22" s="18"/>
      <c r="UK22" s="18"/>
      <c r="UL22" s="18"/>
      <c r="UM22" s="18"/>
      <c r="UN22" s="18"/>
      <c r="UO22" s="18"/>
      <c r="UP22" s="18"/>
      <c r="UQ22" s="18"/>
      <c r="UR22" s="18"/>
      <c r="US22" s="18"/>
      <c r="UT22" s="18"/>
      <c r="UU22" s="18"/>
      <c r="UV22" s="18"/>
      <c r="UW22" s="18"/>
      <c r="UX22" s="18"/>
      <c r="UY22" s="18"/>
      <c r="UZ22" s="18"/>
      <c r="VA22" s="18"/>
      <c r="VB22" s="18"/>
      <c r="VC22" s="18"/>
      <c r="VD22" s="18"/>
      <c r="VE22" s="18"/>
      <c r="VF22" s="18"/>
      <c r="VG22" s="18"/>
      <c r="VH22" s="18"/>
      <c r="VI22" s="18"/>
      <c r="VJ22" s="18"/>
      <c r="VK22" s="18"/>
      <c r="VL22" s="18"/>
      <c r="VM22" s="18"/>
      <c r="VN22" s="18"/>
      <c r="VO22" s="18"/>
      <c r="VP22" s="18"/>
      <c r="VQ22" s="18"/>
      <c r="VR22" s="18"/>
      <c r="VS22" s="18"/>
      <c r="VT22" s="18"/>
      <c r="VU22" s="18"/>
      <c r="VV22" s="18"/>
      <c r="VW22" s="18"/>
      <c r="VX22" s="18"/>
      <c r="VY22" s="18"/>
      <c r="VZ22" s="18"/>
      <c r="WA22" s="18"/>
      <c r="WB22" s="18"/>
      <c r="WC22" s="18"/>
      <c r="WD22" s="18"/>
      <c r="WE22" s="18"/>
      <c r="WF22" s="18"/>
      <c r="WG22" s="18"/>
      <c r="WH22" s="18"/>
      <c r="WI22" s="18"/>
      <c r="WJ22" s="18"/>
      <c r="WK22" s="18"/>
      <c r="WL22" s="18"/>
      <c r="WM22" s="18"/>
      <c r="WN22" s="18"/>
      <c r="WO22" s="18"/>
      <c r="WP22" s="18"/>
      <c r="WQ22" s="18"/>
      <c r="WR22" s="18"/>
      <c r="WS22" s="18"/>
      <c r="WT22" s="18"/>
      <c r="WU22" s="18"/>
      <c r="WV22" s="18"/>
      <c r="WW22" s="18"/>
      <c r="WX22" s="18"/>
      <c r="WY22" s="18"/>
      <c r="WZ22" s="18"/>
      <c r="XA22" s="18"/>
      <c r="XB22" s="18"/>
      <c r="XC22" s="18"/>
      <c r="XD22" s="18"/>
      <c r="XE22" s="18"/>
      <c r="XF22" s="18"/>
      <c r="XG22" s="18"/>
      <c r="XH22" s="18"/>
      <c r="XI22" s="18"/>
      <c r="XJ22" s="18"/>
      <c r="XK22" s="18"/>
      <c r="XL22" s="18"/>
      <c r="XM22" s="18"/>
      <c r="XN22" s="18"/>
      <c r="XO22" s="18"/>
      <c r="XP22" s="18"/>
      <c r="XQ22" s="18"/>
      <c r="XR22" s="18"/>
      <c r="XS22" s="18"/>
      <c r="XT22" s="18"/>
      <c r="XU22" s="18"/>
      <c r="XV22" s="18"/>
      <c r="XW22" s="18"/>
      <c r="XX22" s="18"/>
      <c r="XY22" s="18"/>
      <c r="XZ22" s="18"/>
      <c r="YA22" s="18"/>
      <c r="YB22" s="18"/>
      <c r="YC22" s="18"/>
      <c r="YD22" s="18"/>
      <c r="YE22" s="18"/>
      <c r="YF22" s="18"/>
      <c r="YG22" s="18"/>
      <c r="YH22" s="18"/>
      <c r="YI22" s="18"/>
      <c r="YJ22" s="18"/>
      <c r="YK22" s="18"/>
      <c r="YL22" s="18"/>
      <c r="YM22" s="18"/>
      <c r="YN22" s="18"/>
      <c r="YO22" s="18"/>
      <c r="YP22" s="18"/>
      <c r="YQ22" s="18"/>
      <c r="YR22" s="18"/>
      <c r="YS22" s="18"/>
      <c r="YT22" s="18"/>
      <c r="YU22" s="18"/>
      <c r="YV22" s="18"/>
      <c r="YW22" s="18"/>
      <c r="YX22" s="18"/>
      <c r="YY22" s="18"/>
      <c r="YZ22" s="18"/>
      <c r="ZA22" s="18"/>
      <c r="ZB22" s="18"/>
      <c r="ZC22" s="18"/>
      <c r="ZD22" s="18"/>
      <c r="ZE22" s="18"/>
      <c r="ZF22" s="18"/>
      <c r="ZG22" s="18"/>
      <c r="ZH22" s="18"/>
      <c r="ZI22" s="18"/>
      <c r="ZJ22" s="18"/>
      <c r="ZK22" s="18"/>
      <c r="ZL22" s="18"/>
      <c r="ZM22" s="18"/>
      <c r="ZN22" s="18"/>
      <c r="ZO22" s="18"/>
      <c r="ZP22" s="18"/>
      <c r="ZQ22" s="18"/>
      <c r="ZR22" s="18"/>
      <c r="ZS22" s="18"/>
      <c r="ZT22" s="18"/>
      <c r="ZU22" s="18"/>
      <c r="ZV22" s="18"/>
      <c r="ZW22" s="18"/>
      <c r="ZX22" s="18"/>
      <c r="ZY22" s="18"/>
      <c r="ZZ22" s="18"/>
      <c r="AAA22" s="18"/>
      <c r="AAB22" s="18"/>
      <c r="AAC22" s="18"/>
      <c r="AAD22" s="18"/>
      <c r="AAE22" s="18"/>
      <c r="AAF22" s="18"/>
      <c r="AAG22" s="18"/>
      <c r="AAH22" s="18"/>
      <c r="AAI22" s="18"/>
      <c r="AAJ22" s="18"/>
      <c r="AAK22" s="18"/>
      <c r="AAL22" s="18"/>
      <c r="AAM22" s="18"/>
      <c r="AAN22" s="18"/>
      <c r="AAO22" s="18"/>
      <c r="AAP22" s="18"/>
      <c r="AAQ22" s="18"/>
      <c r="AAR22" s="18"/>
      <c r="AAS22" s="18"/>
      <c r="AAT22" s="18"/>
      <c r="AAU22" s="18"/>
      <c r="AAV22" s="18"/>
      <c r="AAW22" s="18"/>
      <c r="AAX22" s="18"/>
      <c r="AAY22" s="18"/>
      <c r="AAZ22" s="18"/>
      <c r="ABA22" s="18"/>
      <c r="ABB22" s="18"/>
      <c r="ABC22" s="18"/>
      <c r="ABD22" s="18"/>
      <c r="ABE22" s="18"/>
      <c r="ABF22" s="18"/>
      <c r="ABG22" s="18"/>
      <c r="ABH22" s="18"/>
      <c r="ABI22" s="18"/>
      <c r="ABJ22" s="18"/>
      <c r="ABK22" s="18"/>
      <c r="ABL22" s="18"/>
      <c r="ABM22" s="18"/>
      <c r="ABN22" s="18"/>
      <c r="ABO22" s="18"/>
      <c r="ABP22" s="18"/>
      <c r="ABQ22" s="18"/>
      <c r="ABR22" s="18"/>
      <c r="ABS22" s="18"/>
      <c r="ABT22" s="18"/>
      <c r="ABU22" s="18"/>
      <c r="ABV22" s="18"/>
      <c r="ABW22" s="18"/>
      <c r="ABX22" s="18"/>
      <c r="ABY22" s="18"/>
      <c r="ABZ22" s="18"/>
      <c r="ACA22" s="18"/>
      <c r="ACB22" s="18"/>
      <c r="ACC22" s="18"/>
      <c r="ACD22" s="18"/>
      <c r="ACE22" s="18"/>
      <c r="ACF22" s="18"/>
      <c r="ACG22" s="18"/>
      <c r="ACH22" s="18"/>
      <c r="ACI22" s="18"/>
      <c r="ACJ22" s="18"/>
      <c r="ACK22" s="18"/>
      <c r="ACL22" s="18"/>
      <c r="ACM22" s="18"/>
      <c r="ACN22" s="18"/>
      <c r="ACO22" s="18"/>
      <c r="ACP22" s="18"/>
      <c r="ACQ22" s="18"/>
      <c r="ACR22" s="18"/>
      <c r="ACS22" s="18"/>
      <c r="ACT22" s="18"/>
      <c r="ACU22" s="18"/>
      <c r="ACV22" s="18"/>
      <c r="ACW22" s="18"/>
      <c r="ACX22" s="18"/>
      <c r="ACY22" s="18"/>
      <c r="ACZ22" s="18"/>
      <c r="ADA22" s="18"/>
      <c r="ADB22" s="18"/>
      <c r="ADC22" s="18"/>
      <c r="ADD22" s="18"/>
      <c r="ADE22" s="18"/>
      <c r="ADF22" s="18"/>
      <c r="ADG22" s="18"/>
      <c r="ADH22" s="18"/>
      <c r="ADI22" s="18"/>
      <c r="ADJ22" s="18"/>
      <c r="ADK22" s="18"/>
      <c r="ADL22" s="18"/>
      <c r="ADM22" s="18"/>
      <c r="ADN22" s="18"/>
      <c r="ADO22" s="18"/>
      <c r="ADP22" s="18"/>
      <c r="ADQ22" s="18"/>
      <c r="ADR22" s="18"/>
      <c r="ADS22" s="18"/>
      <c r="ADT22" s="18"/>
      <c r="ADU22" s="18"/>
      <c r="ADV22" s="18"/>
      <c r="ADW22" s="18"/>
      <c r="ADX22" s="18"/>
      <c r="ADY22" s="18"/>
      <c r="ADZ22" s="18"/>
      <c r="AEA22" s="18"/>
      <c r="AEB22" s="18"/>
      <c r="AEC22" s="18"/>
      <c r="AED22" s="18"/>
      <c r="AEE22" s="18"/>
      <c r="AEF22" s="18"/>
      <c r="AEG22" s="18"/>
      <c r="AEH22" s="18"/>
      <c r="AEI22" s="18"/>
      <c r="AEJ22" s="18"/>
      <c r="AEK22" s="18"/>
      <c r="AEL22" s="18"/>
      <c r="AEM22" s="18"/>
      <c r="AEN22" s="18"/>
      <c r="AEO22" s="18"/>
      <c r="AEP22" s="18"/>
      <c r="AEQ22" s="18"/>
      <c r="AER22" s="18"/>
      <c r="AES22" s="18"/>
      <c r="AET22" s="18"/>
      <c r="AEU22" s="18"/>
      <c r="AEV22" s="18"/>
      <c r="AEW22" s="18"/>
      <c r="AEX22" s="18"/>
    </row>
    <row r="23" spans="1:830" s="33" customFormat="1">
      <c r="A23" s="34">
        <v>19</v>
      </c>
      <c r="B23" s="34" t="s">
        <v>50</v>
      </c>
      <c r="C23" s="6" t="s">
        <v>51</v>
      </c>
      <c r="D23" s="35" t="s">
        <v>20</v>
      </c>
      <c r="E23" s="36">
        <v>75000</v>
      </c>
      <c r="F23" s="37">
        <v>4</v>
      </c>
      <c r="G23" s="38">
        <v>63559.322033898308</v>
      </c>
      <c r="H23" s="38">
        <f t="shared" si="7"/>
        <v>300000</v>
      </c>
      <c r="I23" s="39">
        <v>4</v>
      </c>
      <c r="J23" s="38">
        <f t="shared" si="8"/>
        <v>300000</v>
      </c>
      <c r="K23" s="38">
        <f t="shared" si="9"/>
        <v>0</v>
      </c>
      <c r="L23" s="38">
        <f t="shared" si="10"/>
        <v>0</v>
      </c>
      <c r="M23" s="40">
        <v>2</v>
      </c>
      <c r="N23" s="99">
        <f t="shared" si="11"/>
        <v>150000</v>
      </c>
      <c r="O23" s="42">
        <v>2</v>
      </c>
      <c r="P23" s="43">
        <f t="shared" si="12"/>
        <v>150000</v>
      </c>
      <c r="Q23" s="43">
        <f t="shared" si="13"/>
        <v>0</v>
      </c>
      <c r="R23" s="43">
        <f t="shared" si="14"/>
        <v>0</v>
      </c>
      <c r="S23" s="44">
        <f t="shared" si="15"/>
        <v>6</v>
      </c>
      <c r="T23" s="98">
        <f t="shared" si="16"/>
        <v>450000</v>
      </c>
      <c r="U23" s="45">
        <f t="shared" si="0"/>
        <v>6</v>
      </c>
      <c r="V23" s="46">
        <f t="shared" si="1"/>
        <v>450000</v>
      </c>
      <c r="W23" s="46">
        <f t="shared" si="2"/>
        <v>0</v>
      </c>
      <c r="X23" s="47">
        <f t="shared" si="3"/>
        <v>0</v>
      </c>
      <c r="Y23" s="97">
        <v>6</v>
      </c>
      <c r="Z23" s="96">
        <f t="shared" si="4"/>
        <v>450000</v>
      </c>
      <c r="AA23" s="96">
        <f t="shared" si="5"/>
        <v>0</v>
      </c>
      <c r="AB23" s="70">
        <f t="shared" si="6"/>
        <v>0</v>
      </c>
      <c r="AC23" s="157"/>
      <c r="AD23" s="162">
        <v>26250</v>
      </c>
      <c r="AE23" s="166">
        <f t="shared" si="17"/>
        <v>105000</v>
      </c>
      <c r="AF23" s="166">
        <f t="shared" si="18"/>
        <v>157500</v>
      </c>
      <c r="AT23" s="136"/>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c r="IV23" s="18"/>
      <c r="IW23" s="18"/>
      <c r="IX23" s="18"/>
      <c r="IY23" s="18"/>
      <c r="IZ23" s="18"/>
      <c r="JA23" s="18"/>
      <c r="JB23" s="18"/>
      <c r="JC23" s="18"/>
      <c r="JD23" s="18"/>
      <c r="JE23" s="18"/>
      <c r="JF23" s="18"/>
      <c r="JG23" s="18"/>
      <c r="JH23" s="18"/>
      <c r="JI23" s="18"/>
      <c r="JJ23" s="18"/>
      <c r="JK23" s="18"/>
      <c r="JL23" s="18"/>
      <c r="JM23" s="18"/>
      <c r="JN23" s="18"/>
      <c r="JO23" s="18"/>
      <c r="JP23" s="18"/>
      <c r="JQ23" s="18"/>
      <c r="JR23" s="18"/>
      <c r="JS23" s="18"/>
      <c r="JT23" s="18"/>
      <c r="JU23" s="18"/>
      <c r="JV23" s="18"/>
      <c r="JW23" s="18"/>
      <c r="JX23" s="18"/>
      <c r="JY23" s="18"/>
      <c r="JZ23" s="18"/>
      <c r="KA23" s="18"/>
      <c r="KB23" s="18"/>
      <c r="KC23" s="18"/>
      <c r="KD23" s="18"/>
      <c r="KE23" s="18"/>
      <c r="KF23" s="18"/>
      <c r="KG23" s="18"/>
      <c r="KH23" s="18"/>
      <c r="KI23" s="18"/>
      <c r="KJ23" s="18"/>
      <c r="KK23" s="18"/>
      <c r="KL23" s="18"/>
      <c r="KM23" s="18"/>
      <c r="KN23" s="18"/>
      <c r="KO23" s="18"/>
      <c r="KP23" s="18"/>
      <c r="KQ23" s="18"/>
      <c r="KR23" s="18"/>
      <c r="KS23" s="18"/>
      <c r="KT23" s="18"/>
      <c r="KU23" s="18"/>
      <c r="KV23" s="18"/>
      <c r="KW23" s="18"/>
      <c r="KX23" s="18"/>
      <c r="KY23" s="18"/>
      <c r="KZ23" s="18"/>
      <c r="LA23" s="18"/>
      <c r="LB23" s="18"/>
      <c r="LC23" s="18"/>
      <c r="LD23" s="18"/>
      <c r="LE23" s="18"/>
      <c r="LF23" s="18"/>
      <c r="LG23" s="18"/>
      <c r="LH23" s="18"/>
      <c r="LI23" s="18"/>
      <c r="LJ23" s="18"/>
      <c r="LK23" s="18"/>
      <c r="LL23" s="18"/>
      <c r="LM23" s="18"/>
      <c r="LN23" s="18"/>
      <c r="LO23" s="18"/>
      <c r="LP23" s="18"/>
      <c r="LQ23" s="18"/>
      <c r="LR23" s="18"/>
      <c r="LS23" s="18"/>
      <c r="LT23" s="18"/>
      <c r="LU23" s="18"/>
      <c r="LV23" s="18"/>
      <c r="LW23" s="18"/>
      <c r="LX23" s="18"/>
      <c r="LY23" s="18"/>
      <c r="LZ23" s="18"/>
      <c r="MA23" s="18"/>
      <c r="MB23" s="18"/>
      <c r="MC23" s="18"/>
      <c r="MD23" s="18"/>
      <c r="ME23" s="18"/>
      <c r="MF23" s="18"/>
      <c r="MG23" s="18"/>
      <c r="MH23" s="18"/>
      <c r="MI23" s="18"/>
      <c r="MJ23" s="18"/>
      <c r="MK23" s="18"/>
      <c r="ML23" s="18"/>
      <c r="MM23" s="18"/>
      <c r="MN23" s="18"/>
      <c r="MO23" s="18"/>
      <c r="MP23" s="18"/>
      <c r="MQ23" s="18"/>
      <c r="MR23" s="18"/>
      <c r="MS23" s="18"/>
      <c r="MT23" s="18"/>
      <c r="MU23" s="18"/>
      <c r="MV23" s="18"/>
      <c r="MW23" s="18"/>
      <c r="MX23" s="18"/>
      <c r="MY23" s="18"/>
      <c r="MZ23" s="18"/>
      <c r="NA23" s="18"/>
      <c r="NB23" s="18"/>
      <c r="NC23" s="18"/>
      <c r="ND23" s="18"/>
      <c r="NE23" s="18"/>
      <c r="NF23" s="18"/>
      <c r="NG23" s="18"/>
      <c r="NH23" s="18"/>
      <c r="NI23" s="18"/>
      <c r="NJ23" s="18"/>
      <c r="NK23" s="18"/>
      <c r="NL23" s="18"/>
      <c r="NM23" s="18"/>
      <c r="NN23" s="18"/>
      <c r="NO23" s="18"/>
      <c r="NP23" s="18"/>
      <c r="NQ23" s="18"/>
      <c r="NR23" s="18"/>
      <c r="NS23" s="18"/>
      <c r="NT23" s="18"/>
      <c r="NU23" s="18"/>
      <c r="NV23" s="18"/>
      <c r="NW23" s="18"/>
      <c r="NX23" s="18"/>
      <c r="NY23" s="18"/>
      <c r="NZ23" s="18"/>
      <c r="OA23" s="18"/>
      <c r="OB23" s="18"/>
      <c r="OC23" s="18"/>
      <c r="OD23" s="18"/>
      <c r="OE23" s="18"/>
      <c r="OF23" s="18"/>
      <c r="OG23" s="18"/>
      <c r="OH23" s="18"/>
      <c r="OI23" s="18"/>
      <c r="OJ23" s="18"/>
      <c r="OK23" s="18"/>
      <c r="OL23" s="18"/>
      <c r="OM23" s="18"/>
      <c r="ON23" s="18"/>
      <c r="OO23" s="18"/>
      <c r="OP23" s="18"/>
      <c r="OQ23" s="18"/>
      <c r="OR23" s="18"/>
      <c r="OS23" s="18"/>
      <c r="OT23" s="18"/>
      <c r="OU23" s="18"/>
      <c r="OV23" s="18"/>
      <c r="OW23" s="18"/>
      <c r="OX23" s="18"/>
      <c r="OY23" s="18"/>
      <c r="OZ23" s="18"/>
      <c r="PA23" s="18"/>
      <c r="PB23" s="18"/>
      <c r="PC23" s="18"/>
      <c r="PD23" s="18"/>
      <c r="PE23" s="18"/>
      <c r="PF23" s="18"/>
      <c r="PG23" s="18"/>
      <c r="PH23" s="18"/>
      <c r="PI23" s="18"/>
      <c r="PJ23" s="18"/>
      <c r="PK23" s="18"/>
      <c r="PL23" s="18"/>
      <c r="PM23" s="18"/>
      <c r="PN23" s="18"/>
      <c r="PO23" s="18"/>
      <c r="PP23" s="18"/>
      <c r="PQ23" s="18"/>
      <c r="PR23" s="18"/>
      <c r="PS23" s="18"/>
      <c r="PT23" s="18"/>
      <c r="PU23" s="18"/>
      <c r="PV23" s="18"/>
      <c r="PW23" s="18"/>
      <c r="PX23" s="18"/>
      <c r="PY23" s="18"/>
      <c r="PZ23" s="18"/>
      <c r="QA23" s="18"/>
      <c r="QB23" s="18"/>
      <c r="QC23" s="18"/>
      <c r="QD23" s="18"/>
      <c r="QE23" s="18"/>
      <c r="QF23" s="18"/>
      <c r="QG23" s="18"/>
      <c r="QH23" s="18"/>
      <c r="QI23" s="18"/>
      <c r="QJ23" s="18"/>
      <c r="QK23" s="18"/>
      <c r="QL23" s="18"/>
      <c r="QM23" s="18"/>
      <c r="QN23" s="18"/>
      <c r="QO23" s="18"/>
      <c r="QP23" s="18"/>
      <c r="QQ23" s="18"/>
      <c r="QR23" s="18"/>
      <c r="QS23" s="18"/>
      <c r="QT23" s="18"/>
      <c r="QU23" s="18"/>
      <c r="QV23" s="18"/>
      <c r="QW23" s="18"/>
      <c r="QX23" s="18"/>
      <c r="QY23" s="18"/>
      <c r="QZ23" s="18"/>
      <c r="RA23" s="18"/>
      <c r="RB23" s="18"/>
      <c r="RC23" s="18"/>
      <c r="RD23" s="18"/>
      <c r="RE23" s="18"/>
      <c r="RF23" s="18"/>
      <c r="RG23" s="18"/>
      <c r="RH23" s="18"/>
      <c r="RI23" s="18"/>
      <c r="RJ23" s="18"/>
      <c r="RK23" s="18"/>
      <c r="RL23" s="18"/>
      <c r="RM23" s="18"/>
      <c r="RN23" s="18"/>
      <c r="RO23" s="18"/>
      <c r="RP23" s="18"/>
      <c r="RQ23" s="18"/>
      <c r="RR23" s="18"/>
      <c r="RS23" s="18"/>
      <c r="RT23" s="18"/>
      <c r="RU23" s="18"/>
      <c r="RV23" s="18"/>
      <c r="RW23" s="18"/>
      <c r="RX23" s="18"/>
      <c r="RY23" s="18"/>
      <c r="RZ23" s="18"/>
      <c r="SA23" s="18"/>
      <c r="SB23" s="18"/>
      <c r="SC23" s="18"/>
      <c r="SD23" s="18"/>
      <c r="SE23" s="18"/>
      <c r="SF23" s="18"/>
      <c r="SG23" s="18"/>
      <c r="SH23" s="18"/>
      <c r="SI23" s="18"/>
      <c r="SJ23" s="18"/>
      <c r="SK23" s="18"/>
      <c r="SL23" s="18"/>
      <c r="SM23" s="18"/>
      <c r="SN23" s="18"/>
      <c r="SO23" s="18"/>
      <c r="SP23" s="18"/>
      <c r="SQ23" s="18"/>
      <c r="SR23" s="18"/>
      <c r="SS23" s="18"/>
      <c r="ST23" s="18"/>
      <c r="SU23" s="18"/>
      <c r="SV23" s="18"/>
      <c r="SW23" s="18"/>
      <c r="SX23" s="18"/>
      <c r="SY23" s="18"/>
      <c r="SZ23" s="18"/>
      <c r="TA23" s="18"/>
      <c r="TB23" s="18"/>
      <c r="TC23" s="18"/>
      <c r="TD23" s="18"/>
      <c r="TE23" s="18"/>
      <c r="TF23" s="18"/>
      <c r="TG23" s="18"/>
      <c r="TH23" s="18"/>
      <c r="TI23" s="18"/>
      <c r="TJ23" s="18"/>
      <c r="TK23" s="18"/>
      <c r="TL23" s="18"/>
      <c r="TM23" s="18"/>
      <c r="TN23" s="18"/>
      <c r="TO23" s="18"/>
      <c r="TP23" s="18"/>
      <c r="TQ23" s="18"/>
      <c r="TR23" s="18"/>
      <c r="TS23" s="18"/>
      <c r="TT23" s="18"/>
      <c r="TU23" s="18"/>
      <c r="TV23" s="18"/>
      <c r="TW23" s="18"/>
      <c r="TX23" s="18"/>
      <c r="TY23" s="18"/>
      <c r="TZ23" s="18"/>
      <c r="UA23" s="18"/>
      <c r="UB23" s="18"/>
      <c r="UC23" s="18"/>
      <c r="UD23" s="18"/>
      <c r="UE23" s="18"/>
      <c r="UF23" s="18"/>
      <c r="UG23" s="18"/>
      <c r="UH23" s="18"/>
      <c r="UI23" s="18"/>
      <c r="UJ23" s="18"/>
      <c r="UK23" s="18"/>
      <c r="UL23" s="18"/>
      <c r="UM23" s="18"/>
      <c r="UN23" s="18"/>
      <c r="UO23" s="18"/>
      <c r="UP23" s="18"/>
      <c r="UQ23" s="18"/>
      <c r="UR23" s="18"/>
      <c r="US23" s="18"/>
      <c r="UT23" s="18"/>
      <c r="UU23" s="18"/>
      <c r="UV23" s="18"/>
      <c r="UW23" s="18"/>
      <c r="UX23" s="18"/>
      <c r="UY23" s="18"/>
      <c r="UZ23" s="18"/>
      <c r="VA23" s="18"/>
      <c r="VB23" s="18"/>
      <c r="VC23" s="18"/>
      <c r="VD23" s="18"/>
      <c r="VE23" s="18"/>
      <c r="VF23" s="18"/>
      <c r="VG23" s="18"/>
      <c r="VH23" s="18"/>
      <c r="VI23" s="18"/>
      <c r="VJ23" s="18"/>
      <c r="VK23" s="18"/>
      <c r="VL23" s="18"/>
      <c r="VM23" s="18"/>
      <c r="VN23" s="18"/>
      <c r="VO23" s="18"/>
      <c r="VP23" s="18"/>
      <c r="VQ23" s="18"/>
      <c r="VR23" s="18"/>
      <c r="VS23" s="18"/>
      <c r="VT23" s="18"/>
      <c r="VU23" s="18"/>
      <c r="VV23" s="18"/>
      <c r="VW23" s="18"/>
      <c r="VX23" s="18"/>
      <c r="VY23" s="18"/>
      <c r="VZ23" s="18"/>
      <c r="WA23" s="18"/>
      <c r="WB23" s="18"/>
      <c r="WC23" s="18"/>
      <c r="WD23" s="18"/>
      <c r="WE23" s="18"/>
      <c r="WF23" s="18"/>
      <c r="WG23" s="18"/>
      <c r="WH23" s="18"/>
      <c r="WI23" s="18"/>
      <c r="WJ23" s="18"/>
      <c r="WK23" s="18"/>
      <c r="WL23" s="18"/>
      <c r="WM23" s="18"/>
      <c r="WN23" s="18"/>
      <c r="WO23" s="18"/>
      <c r="WP23" s="18"/>
      <c r="WQ23" s="18"/>
      <c r="WR23" s="18"/>
      <c r="WS23" s="18"/>
      <c r="WT23" s="18"/>
      <c r="WU23" s="18"/>
      <c r="WV23" s="18"/>
      <c r="WW23" s="18"/>
      <c r="WX23" s="18"/>
      <c r="WY23" s="18"/>
      <c r="WZ23" s="18"/>
      <c r="XA23" s="18"/>
      <c r="XB23" s="18"/>
      <c r="XC23" s="18"/>
      <c r="XD23" s="18"/>
      <c r="XE23" s="18"/>
      <c r="XF23" s="18"/>
      <c r="XG23" s="18"/>
      <c r="XH23" s="18"/>
      <c r="XI23" s="18"/>
      <c r="XJ23" s="18"/>
      <c r="XK23" s="18"/>
      <c r="XL23" s="18"/>
      <c r="XM23" s="18"/>
      <c r="XN23" s="18"/>
      <c r="XO23" s="18"/>
      <c r="XP23" s="18"/>
      <c r="XQ23" s="18"/>
      <c r="XR23" s="18"/>
      <c r="XS23" s="18"/>
      <c r="XT23" s="18"/>
      <c r="XU23" s="18"/>
      <c r="XV23" s="18"/>
      <c r="XW23" s="18"/>
      <c r="XX23" s="18"/>
      <c r="XY23" s="18"/>
      <c r="XZ23" s="18"/>
      <c r="YA23" s="18"/>
      <c r="YB23" s="18"/>
      <c r="YC23" s="18"/>
      <c r="YD23" s="18"/>
      <c r="YE23" s="18"/>
      <c r="YF23" s="18"/>
      <c r="YG23" s="18"/>
      <c r="YH23" s="18"/>
      <c r="YI23" s="18"/>
      <c r="YJ23" s="18"/>
      <c r="YK23" s="18"/>
      <c r="YL23" s="18"/>
      <c r="YM23" s="18"/>
      <c r="YN23" s="18"/>
      <c r="YO23" s="18"/>
      <c r="YP23" s="18"/>
      <c r="YQ23" s="18"/>
      <c r="YR23" s="18"/>
      <c r="YS23" s="18"/>
      <c r="YT23" s="18"/>
      <c r="YU23" s="18"/>
      <c r="YV23" s="18"/>
      <c r="YW23" s="18"/>
      <c r="YX23" s="18"/>
      <c r="YY23" s="18"/>
      <c r="YZ23" s="18"/>
      <c r="ZA23" s="18"/>
      <c r="ZB23" s="18"/>
      <c r="ZC23" s="18"/>
      <c r="ZD23" s="18"/>
      <c r="ZE23" s="18"/>
      <c r="ZF23" s="18"/>
      <c r="ZG23" s="18"/>
      <c r="ZH23" s="18"/>
      <c r="ZI23" s="18"/>
      <c r="ZJ23" s="18"/>
      <c r="ZK23" s="18"/>
      <c r="ZL23" s="18"/>
      <c r="ZM23" s="18"/>
      <c r="ZN23" s="18"/>
      <c r="ZO23" s="18"/>
      <c r="ZP23" s="18"/>
      <c r="ZQ23" s="18"/>
      <c r="ZR23" s="18"/>
      <c r="ZS23" s="18"/>
      <c r="ZT23" s="18"/>
      <c r="ZU23" s="18"/>
      <c r="ZV23" s="18"/>
      <c r="ZW23" s="18"/>
      <c r="ZX23" s="18"/>
      <c r="ZY23" s="18"/>
      <c r="ZZ23" s="18"/>
      <c r="AAA23" s="18"/>
      <c r="AAB23" s="18"/>
      <c r="AAC23" s="18"/>
      <c r="AAD23" s="18"/>
      <c r="AAE23" s="18"/>
      <c r="AAF23" s="18"/>
      <c r="AAG23" s="18"/>
      <c r="AAH23" s="18"/>
      <c r="AAI23" s="18"/>
      <c r="AAJ23" s="18"/>
      <c r="AAK23" s="18"/>
      <c r="AAL23" s="18"/>
      <c r="AAM23" s="18"/>
      <c r="AAN23" s="18"/>
      <c r="AAO23" s="18"/>
      <c r="AAP23" s="18"/>
      <c r="AAQ23" s="18"/>
      <c r="AAR23" s="18"/>
      <c r="AAS23" s="18"/>
      <c r="AAT23" s="18"/>
      <c r="AAU23" s="18"/>
      <c r="AAV23" s="18"/>
      <c r="AAW23" s="18"/>
      <c r="AAX23" s="18"/>
      <c r="AAY23" s="18"/>
      <c r="AAZ23" s="18"/>
      <c r="ABA23" s="18"/>
      <c r="ABB23" s="18"/>
      <c r="ABC23" s="18"/>
      <c r="ABD23" s="18"/>
      <c r="ABE23" s="18"/>
      <c r="ABF23" s="18"/>
      <c r="ABG23" s="18"/>
      <c r="ABH23" s="18"/>
      <c r="ABI23" s="18"/>
      <c r="ABJ23" s="18"/>
      <c r="ABK23" s="18"/>
      <c r="ABL23" s="18"/>
      <c r="ABM23" s="18"/>
      <c r="ABN23" s="18"/>
      <c r="ABO23" s="18"/>
      <c r="ABP23" s="18"/>
      <c r="ABQ23" s="18"/>
      <c r="ABR23" s="18"/>
      <c r="ABS23" s="18"/>
      <c r="ABT23" s="18"/>
      <c r="ABU23" s="18"/>
      <c r="ABV23" s="18"/>
      <c r="ABW23" s="18"/>
      <c r="ABX23" s="18"/>
      <c r="ABY23" s="18"/>
      <c r="ABZ23" s="18"/>
      <c r="ACA23" s="18"/>
      <c r="ACB23" s="18"/>
      <c r="ACC23" s="18"/>
      <c r="ACD23" s="18"/>
      <c r="ACE23" s="18"/>
      <c r="ACF23" s="18"/>
      <c r="ACG23" s="18"/>
      <c r="ACH23" s="18"/>
      <c r="ACI23" s="18"/>
      <c r="ACJ23" s="18"/>
      <c r="ACK23" s="18"/>
      <c r="ACL23" s="18"/>
      <c r="ACM23" s="18"/>
      <c r="ACN23" s="18"/>
      <c r="ACO23" s="18"/>
      <c r="ACP23" s="18"/>
      <c r="ACQ23" s="18"/>
      <c r="ACR23" s="18"/>
      <c r="ACS23" s="18"/>
      <c r="ACT23" s="18"/>
      <c r="ACU23" s="18"/>
      <c r="ACV23" s="18"/>
      <c r="ACW23" s="18"/>
      <c r="ACX23" s="18"/>
      <c r="ACY23" s="18"/>
      <c r="ACZ23" s="18"/>
      <c r="ADA23" s="18"/>
      <c r="ADB23" s="18"/>
      <c r="ADC23" s="18"/>
      <c r="ADD23" s="18"/>
      <c r="ADE23" s="18"/>
      <c r="ADF23" s="18"/>
      <c r="ADG23" s="18"/>
      <c r="ADH23" s="18"/>
      <c r="ADI23" s="18"/>
      <c r="ADJ23" s="18"/>
      <c r="ADK23" s="18"/>
      <c r="ADL23" s="18"/>
      <c r="ADM23" s="18"/>
      <c r="ADN23" s="18"/>
      <c r="ADO23" s="18"/>
      <c r="ADP23" s="18"/>
      <c r="ADQ23" s="18"/>
      <c r="ADR23" s="18"/>
      <c r="ADS23" s="18"/>
      <c r="ADT23" s="18"/>
      <c r="ADU23" s="18"/>
      <c r="ADV23" s="18"/>
      <c r="ADW23" s="18"/>
      <c r="ADX23" s="18"/>
      <c r="ADY23" s="18"/>
      <c r="ADZ23" s="18"/>
      <c r="AEA23" s="18"/>
      <c r="AEB23" s="18"/>
      <c r="AEC23" s="18"/>
      <c r="AED23" s="18"/>
      <c r="AEE23" s="18"/>
      <c r="AEF23" s="18"/>
      <c r="AEG23" s="18"/>
      <c r="AEH23" s="18"/>
      <c r="AEI23" s="18"/>
      <c r="AEJ23" s="18"/>
      <c r="AEK23" s="18"/>
      <c r="AEL23" s="18"/>
      <c r="AEM23" s="18"/>
      <c r="AEN23" s="18"/>
      <c r="AEO23" s="18"/>
      <c r="AEP23" s="18"/>
      <c r="AEQ23" s="18"/>
      <c r="AER23" s="18"/>
      <c r="AES23" s="18"/>
      <c r="AET23" s="18"/>
      <c r="AEU23" s="18"/>
      <c r="AEV23" s="18"/>
      <c r="AEW23" s="18"/>
      <c r="AEX23" s="18"/>
    </row>
    <row r="24" spans="1:830" s="33" customFormat="1">
      <c r="A24" s="34">
        <v>20</v>
      </c>
      <c r="B24" s="34" t="s">
        <v>52</v>
      </c>
      <c r="C24" s="6" t="s">
        <v>53</v>
      </c>
      <c r="D24" s="35" t="s">
        <v>20</v>
      </c>
      <c r="E24" s="36">
        <v>18750</v>
      </c>
      <c r="F24" s="37">
        <v>4</v>
      </c>
      <c r="G24" s="38">
        <v>15889.830508474577</v>
      </c>
      <c r="H24" s="38">
        <f t="shared" si="7"/>
        <v>75000</v>
      </c>
      <c r="I24" s="39">
        <v>4</v>
      </c>
      <c r="J24" s="38">
        <f t="shared" si="8"/>
        <v>75000</v>
      </c>
      <c r="K24" s="38">
        <f t="shared" si="9"/>
        <v>0</v>
      </c>
      <c r="L24" s="38">
        <f t="shared" si="10"/>
        <v>0</v>
      </c>
      <c r="M24" s="40">
        <v>2</v>
      </c>
      <c r="N24" s="99">
        <f t="shared" si="11"/>
        <v>37500</v>
      </c>
      <c r="O24" s="42">
        <v>2</v>
      </c>
      <c r="P24" s="43">
        <f t="shared" si="12"/>
        <v>37500</v>
      </c>
      <c r="Q24" s="43">
        <f t="shared" si="13"/>
        <v>0</v>
      </c>
      <c r="R24" s="43">
        <f t="shared" si="14"/>
        <v>0</v>
      </c>
      <c r="S24" s="44">
        <f t="shared" si="15"/>
        <v>6</v>
      </c>
      <c r="T24" s="98">
        <f t="shared" si="16"/>
        <v>112500</v>
      </c>
      <c r="U24" s="45">
        <f t="shared" si="0"/>
        <v>6</v>
      </c>
      <c r="V24" s="46">
        <f t="shared" si="1"/>
        <v>112500</v>
      </c>
      <c r="W24" s="46">
        <f t="shared" si="2"/>
        <v>0</v>
      </c>
      <c r="X24" s="47">
        <f t="shared" si="3"/>
        <v>0</v>
      </c>
      <c r="Y24" s="97">
        <v>6</v>
      </c>
      <c r="Z24" s="96">
        <f t="shared" si="4"/>
        <v>112500</v>
      </c>
      <c r="AA24" s="96">
        <f t="shared" si="5"/>
        <v>0</v>
      </c>
      <c r="AB24" s="70">
        <f t="shared" si="6"/>
        <v>0</v>
      </c>
      <c r="AC24" s="157"/>
      <c r="AD24" s="162">
        <v>6562.5</v>
      </c>
      <c r="AE24" s="166">
        <f t="shared" si="17"/>
        <v>26250</v>
      </c>
      <c r="AF24" s="166">
        <f t="shared" si="18"/>
        <v>39375</v>
      </c>
      <c r="AT24" s="136"/>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c r="IW24" s="18"/>
      <c r="IX24" s="18"/>
      <c r="IY24" s="18"/>
      <c r="IZ24" s="18"/>
      <c r="JA24" s="18"/>
      <c r="JB24" s="18"/>
      <c r="JC24" s="18"/>
      <c r="JD24" s="18"/>
      <c r="JE24" s="18"/>
      <c r="JF24" s="18"/>
      <c r="JG24" s="18"/>
      <c r="JH24" s="18"/>
      <c r="JI24" s="18"/>
      <c r="JJ24" s="18"/>
      <c r="JK24" s="18"/>
      <c r="JL24" s="18"/>
      <c r="JM24" s="18"/>
      <c r="JN24" s="18"/>
      <c r="JO24" s="18"/>
      <c r="JP24" s="18"/>
      <c r="JQ24" s="18"/>
      <c r="JR24" s="18"/>
      <c r="JS24" s="18"/>
      <c r="JT24" s="18"/>
      <c r="JU24" s="18"/>
      <c r="JV24" s="18"/>
      <c r="JW24" s="18"/>
      <c r="JX24" s="18"/>
      <c r="JY24" s="18"/>
      <c r="JZ24" s="18"/>
      <c r="KA24" s="18"/>
      <c r="KB24" s="18"/>
      <c r="KC24" s="18"/>
      <c r="KD24" s="18"/>
      <c r="KE24" s="18"/>
      <c r="KF24" s="18"/>
      <c r="KG24" s="18"/>
      <c r="KH24" s="18"/>
      <c r="KI24" s="18"/>
      <c r="KJ24" s="18"/>
      <c r="KK24" s="18"/>
      <c r="KL24" s="18"/>
      <c r="KM24" s="18"/>
      <c r="KN24" s="18"/>
      <c r="KO24" s="18"/>
      <c r="KP24" s="18"/>
      <c r="KQ24" s="18"/>
      <c r="KR24" s="18"/>
      <c r="KS24" s="18"/>
      <c r="KT24" s="18"/>
      <c r="KU24" s="18"/>
      <c r="KV24" s="18"/>
      <c r="KW24" s="18"/>
      <c r="KX24" s="18"/>
      <c r="KY24" s="18"/>
      <c r="KZ24" s="18"/>
      <c r="LA24" s="18"/>
      <c r="LB24" s="18"/>
      <c r="LC24" s="18"/>
      <c r="LD24" s="18"/>
      <c r="LE24" s="18"/>
      <c r="LF24" s="18"/>
      <c r="LG24" s="18"/>
      <c r="LH24" s="18"/>
      <c r="LI24" s="18"/>
      <c r="LJ24" s="18"/>
      <c r="LK24" s="18"/>
      <c r="LL24" s="18"/>
      <c r="LM24" s="18"/>
      <c r="LN24" s="18"/>
      <c r="LO24" s="18"/>
      <c r="LP24" s="18"/>
      <c r="LQ24" s="18"/>
      <c r="LR24" s="18"/>
      <c r="LS24" s="18"/>
      <c r="LT24" s="18"/>
      <c r="LU24" s="18"/>
      <c r="LV24" s="18"/>
      <c r="LW24" s="18"/>
      <c r="LX24" s="18"/>
      <c r="LY24" s="18"/>
      <c r="LZ24" s="18"/>
      <c r="MA24" s="18"/>
      <c r="MB24" s="18"/>
      <c r="MC24" s="18"/>
      <c r="MD24" s="18"/>
      <c r="ME24" s="18"/>
      <c r="MF24" s="18"/>
      <c r="MG24" s="18"/>
      <c r="MH24" s="18"/>
      <c r="MI24" s="18"/>
      <c r="MJ24" s="18"/>
      <c r="MK24" s="18"/>
      <c r="ML24" s="18"/>
      <c r="MM24" s="18"/>
      <c r="MN24" s="18"/>
      <c r="MO24" s="18"/>
      <c r="MP24" s="18"/>
      <c r="MQ24" s="18"/>
      <c r="MR24" s="18"/>
      <c r="MS24" s="18"/>
      <c r="MT24" s="18"/>
      <c r="MU24" s="18"/>
      <c r="MV24" s="18"/>
      <c r="MW24" s="18"/>
      <c r="MX24" s="18"/>
      <c r="MY24" s="18"/>
      <c r="MZ24" s="18"/>
      <c r="NA24" s="18"/>
      <c r="NB24" s="18"/>
      <c r="NC24" s="18"/>
      <c r="ND24" s="18"/>
      <c r="NE24" s="18"/>
      <c r="NF24" s="18"/>
      <c r="NG24" s="18"/>
      <c r="NH24" s="18"/>
      <c r="NI24" s="18"/>
      <c r="NJ24" s="18"/>
      <c r="NK24" s="18"/>
      <c r="NL24" s="18"/>
      <c r="NM24" s="18"/>
      <c r="NN24" s="18"/>
      <c r="NO24" s="18"/>
      <c r="NP24" s="18"/>
      <c r="NQ24" s="18"/>
      <c r="NR24" s="18"/>
      <c r="NS24" s="18"/>
      <c r="NT24" s="18"/>
      <c r="NU24" s="18"/>
      <c r="NV24" s="18"/>
      <c r="NW24" s="18"/>
      <c r="NX24" s="18"/>
      <c r="NY24" s="18"/>
      <c r="NZ24" s="18"/>
      <c r="OA24" s="18"/>
      <c r="OB24" s="18"/>
      <c r="OC24" s="18"/>
      <c r="OD24" s="18"/>
      <c r="OE24" s="18"/>
      <c r="OF24" s="18"/>
      <c r="OG24" s="18"/>
      <c r="OH24" s="18"/>
      <c r="OI24" s="18"/>
      <c r="OJ24" s="18"/>
      <c r="OK24" s="18"/>
      <c r="OL24" s="18"/>
      <c r="OM24" s="18"/>
      <c r="ON24" s="18"/>
      <c r="OO24" s="18"/>
      <c r="OP24" s="18"/>
      <c r="OQ24" s="18"/>
      <c r="OR24" s="18"/>
      <c r="OS24" s="18"/>
      <c r="OT24" s="18"/>
      <c r="OU24" s="18"/>
      <c r="OV24" s="18"/>
      <c r="OW24" s="18"/>
      <c r="OX24" s="18"/>
      <c r="OY24" s="18"/>
      <c r="OZ24" s="18"/>
      <c r="PA24" s="18"/>
      <c r="PB24" s="18"/>
      <c r="PC24" s="18"/>
      <c r="PD24" s="18"/>
      <c r="PE24" s="18"/>
      <c r="PF24" s="18"/>
      <c r="PG24" s="18"/>
      <c r="PH24" s="18"/>
      <c r="PI24" s="18"/>
      <c r="PJ24" s="18"/>
      <c r="PK24" s="18"/>
      <c r="PL24" s="18"/>
      <c r="PM24" s="18"/>
      <c r="PN24" s="18"/>
      <c r="PO24" s="18"/>
      <c r="PP24" s="18"/>
      <c r="PQ24" s="18"/>
      <c r="PR24" s="18"/>
      <c r="PS24" s="18"/>
      <c r="PT24" s="18"/>
      <c r="PU24" s="18"/>
      <c r="PV24" s="18"/>
      <c r="PW24" s="18"/>
      <c r="PX24" s="18"/>
      <c r="PY24" s="18"/>
      <c r="PZ24" s="18"/>
      <c r="QA24" s="18"/>
      <c r="QB24" s="18"/>
      <c r="QC24" s="18"/>
      <c r="QD24" s="18"/>
      <c r="QE24" s="18"/>
      <c r="QF24" s="18"/>
      <c r="QG24" s="18"/>
      <c r="QH24" s="18"/>
      <c r="QI24" s="18"/>
      <c r="QJ24" s="18"/>
      <c r="QK24" s="18"/>
      <c r="QL24" s="18"/>
      <c r="QM24" s="18"/>
      <c r="QN24" s="18"/>
      <c r="QO24" s="18"/>
      <c r="QP24" s="18"/>
      <c r="QQ24" s="18"/>
      <c r="QR24" s="18"/>
      <c r="QS24" s="18"/>
      <c r="QT24" s="18"/>
      <c r="QU24" s="18"/>
      <c r="QV24" s="18"/>
      <c r="QW24" s="18"/>
      <c r="QX24" s="18"/>
      <c r="QY24" s="18"/>
      <c r="QZ24" s="18"/>
      <c r="RA24" s="18"/>
      <c r="RB24" s="18"/>
      <c r="RC24" s="18"/>
      <c r="RD24" s="18"/>
      <c r="RE24" s="18"/>
      <c r="RF24" s="18"/>
      <c r="RG24" s="18"/>
      <c r="RH24" s="18"/>
      <c r="RI24" s="18"/>
      <c r="RJ24" s="18"/>
      <c r="RK24" s="18"/>
      <c r="RL24" s="18"/>
      <c r="RM24" s="18"/>
      <c r="RN24" s="18"/>
      <c r="RO24" s="18"/>
      <c r="RP24" s="18"/>
      <c r="RQ24" s="18"/>
      <c r="RR24" s="18"/>
      <c r="RS24" s="18"/>
      <c r="RT24" s="18"/>
      <c r="RU24" s="18"/>
      <c r="RV24" s="18"/>
      <c r="RW24" s="18"/>
      <c r="RX24" s="18"/>
      <c r="RY24" s="18"/>
      <c r="RZ24" s="18"/>
      <c r="SA24" s="18"/>
      <c r="SB24" s="18"/>
      <c r="SC24" s="18"/>
      <c r="SD24" s="18"/>
      <c r="SE24" s="18"/>
      <c r="SF24" s="18"/>
      <c r="SG24" s="18"/>
      <c r="SH24" s="18"/>
      <c r="SI24" s="18"/>
      <c r="SJ24" s="18"/>
      <c r="SK24" s="18"/>
      <c r="SL24" s="18"/>
      <c r="SM24" s="18"/>
      <c r="SN24" s="18"/>
      <c r="SO24" s="18"/>
      <c r="SP24" s="18"/>
      <c r="SQ24" s="18"/>
      <c r="SR24" s="18"/>
      <c r="SS24" s="18"/>
      <c r="ST24" s="18"/>
      <c r="SU24" s="18"/>
      <c r="SV24" s="18"/>
      <c r="SW24" s="18"/>
      <c r="SX24" s="18"/>
      <c r="SY24" s="18"/>
      <c r="SZ24" s="18"/>
      <c r="TA24" s="18"/>
      <c r="TB24" s="18"/>
      <c r="TC24" s="18"/>
      <c r="TD24" s="18"/>
      <c r="TE24" s="18"/>
      <c r="TF24" s="18"/>
      <c r="TG24" s="18"/>
      <c r="TH24" s="18"/>
      <c r="TI24" s="18"/>
      <c r="TJ24" s="18"/>
      <c r="TK24" s="18"/>
      <c r="TL24" s="18"/>
      <c r="TM24" s="18"/>
      <c r="TN24" s="18"/>
      <c r="TO24" s="18"/>
      <c r="TP24" s="18"/>
      <c r="TQ24" s="18"/>
      <c r="TR24" s="18"/>
      <c r="TS24" s="18"/>
      <c r="TT24" s="18"/>
      <c r="TU24" s="18"/>
      <c r="TV24" s="18"/>
      <c r="TW24" s="18"/>
      <c r="TX24" s="18"/>
      <c r="TY24" s="18"/>
      <c r="TZ24" s="18"/>
      <c r="UA24" s="18"/>
      <c r="UB24" s="18"/>
      <c r="UC24" s="18"/>
      <c r="UD24" s="18"/>
      <c r="UE24" s="18"/>
      <c r="UF24" s="18"/>
      <c r="UG24" s="18"/>
      <c r="UH24" s="18"/>
      <c r="UI24" s="18"/>
      <c r="UJ24" s="18"/>
      <c r="UK24" s="18"/>
      <c r="UL24" s="18"/>
      <c r="UM24" s="18"/>
      <c r="UN24" s="18"/>
      <c r="UO24" s="18"/>
      <c r="UP24" s="18"/>
      <c r="UQ24" s="18"/>
      <c r="UR24" s="18"/>
      <c r="US24" s="18"/>
      <c r="UT24" s="18"/>
      <c r="UU24" s="18"/>
      <c r="UV24" s="18"/>
      <c r="UW24" s="18"/>
      <c r="UX24" s="18"/>
      <c r="UY24" s="18"/>
      <c r="UZ24" s="18"/>
      <c r="VA24" s="18"/>
      <c r="VB24" s="18"/>
      <c r="VC24" s="18"/>
      <c r="VD24" s="18"/>
      <c r="VE24" s="18"/>
      <c r="VF24" s="18"/>
      <c r="VG24" s="18"/>
      <c r="VH24" s="18"/>
      <c r="VI24" s="18"/>
      <c r="VJ24" s="18"/>
      <c r="VK24" s="18"/>
      <c r="VL24" s="18"/>
      <c r="VM24" s="18"/>
      <c r="VN24" s="18"/>
      <c r="VO24" s="18"/>
      <c r="VP24" s="18"/>
      <c r="VQ24" s="18"/>
      <c r="VR24" s="18"/>
      <c r="VS24" s="18"/>
      <c r="VT24" s="18"/>
      <c r="VU24" s="18"/>
      <c r="VV24" s="18"/>
      <c r="VW24" s="18"/>
      <c r="VX24" s="18"/>
      <c r="VY24" s="18"/>
      <c r="VZ24" s="18"/>
      <c r="WA24" s="18"/>
      <c r="WB24" s="18"/>
      <c r="WC24" s="18"/>
      <c r="WD24" s="18"/>
      <c r="WE24" s="18"/>
      <c r="WF24" s="18"/>
      <c r="WG24" s="18"/>
      <c r="WH24" s="18"/>
      <c r="WI24" s="18"/>
      <c r="WJ24" s="18"/>
      <c r="WK24" s="18"/>
      <c r="WL24" s="18"/>
      <c r="WM24" s="18"/>
      <c r="WN24" s="18"/>
      <c r="WO24" s="18"/>
      <c r="WP24" s="18"/>
      <c r="WQ24" s="18"/>
      <c r="WR24" s="18"/>
      <c r="WS24" s="18"/>
      <c r="WT24" s="18"/>
      <c r="WU24" s="18"/>
      <c r="WV24" s="18"/>
      <c r="WW24" s="18"/>
      <c r="WX24" s="18"/>
      <c r="WY24" s="18"/>
      <c r="WZ24" s="18"/>
      <c r="XA24" s="18"/>
      <c r="XB24" s="18"/>
      <c r="XC24" s="18"/>
      <c r="XD24" s="18"/>
      <c r="XE24" s="18"/>
      <c r="XF24" s="18"/>
      <c r="XG24" s="18"/>
      <c r="XH24" s="18"/>
      <c r="XI24" s="18"/>
      <c r="XJ24" s="18"/>
      <c r="XK24" s="18"/>
      <c r="XL24" s="18"/>
      <c r="XM24" s="18"/>
      <c r="XN24" s="18"/>
      <c r="XO24" s="18"/>
      <c r="XP24" s="18"/>
      <c r="XQ24" s="18"/>
      <c r="XR24" s="18"/>
      <c r="XS24" s="18"/>
      <c r="XT24" s="18"/>
      <c r="XU24" s="18"/>
      <c r="XV24" s="18"/>
      <c r="XW24" s="18"/>
      <c r="XX24" s="18"/>
      <c r="XY24" s="18"/>
      <c r="XZ24" s="18"/>
      <c r="YA24" s="18"/>
      <c r="YB24" s="18"/>
      <c r="YC24" s="18"/>
      <c r="YD24" s="18"/>
      <c r="YE24" s="18"/>
      <c r="YF24" s="18"/>
      <c r="YG24" s="18"/>
      <c r="YH24" s="18"/>
      <c r="YI24" s="18"/>
      <c r="YJ24" s="18"/>
      <c r="YK24" s="18"/>
      <c r="YL24" s="18"/>
      <c r="YM24" s="18"/>
      <c r="YN24" s="18"/>
      <c r="YO24" s="18"/>
      <c r="YP24" s="18"/>
      <c r="YQ24" s="18"/>
      <c r="YR24" s="18"/>
      <c r="YS24" s="18"/>
      <c r="YT24" s="18"/>
      <c r="YU24" s="18"/>
      <c r="YV24" s="18"/>
      <c r="YW24" s="18"/>
      <c r="YX24" s="18"/>
      <c r="YY24" s="18"/>
      <c r="YZ24" s="18"/>
      <c r="ZA24" s="18"/>
      <c r="ZB24" s="18"/>
      <c r="ZC24" s="18"/>
      <c r="ZD24" s="18"/>
      <c r="ZE24" s="18"/>
      <c r="ZF24" s="18"/>
      <c r="ZG24" s="18"/>
      <c r="ZH24" s="18"/>
      <c r="ZI24" s="18"/>
      <c r="ZJ24" s="18"/>
      <c r="ZK24" s="18"/>
      <c r="ZL24" s="18"/>
      <c r="ZM24" s="18"/>
      <c r="ZN24" s="18"/>
      <c r="ZO24" s="18"/>
      <c r="ZP24" s="18"/>
      <c r="ZQ24" s="18"/>
      <c r="ZR24" s="18"/>
      <c r="ZS24" s="18"/>
      <c r="ZT24" s="18"/>
      <c r="ZU24" s="18"/>
      <c r="ZV24" s="18"/>
      <c r="ZW24" s="18"/>
      <c r="ZX24" s="18"/>
      <c r="ZY24" s="18"/>
      <c r="ZZ24" s="18"/>
      <c r="AAA24" s="18"/>
      <c r="AAB24" s="18"/>
      <c r="AAC24" s="18"/>
      <c r="AAD24" s="18"/>
      <c r="AAE24" s="18"/>
      <c r="AAF24" s="18"/>
      <c r="AAG24" s="18"/>
      <c r="AAH24" s="18"/>
      <c r="AAI24" s="18"/>
      <c r="AAJ24" s="18"/>
      <c r="AAK24" s="18"/>
      <c r="AAL24" s="18"/>
      <c r="AAM24" s="18"/>
      <c r="AAN24" s="18"/>
      <c r="AAO24" s="18"/>
      <c r="AAP24" s="18"/>
      <c r="AAQ24" s="18"/>
      <c r="AAR24" s="18"/>
      <c r="AAS24" s="18"/>
      <c r="AAT24" s="18"/>
      <c r="AAU24" s="18"/>
      <c r="AAV24" s="18"/>
      <c r="AAW24" s="18"/>
      <c r="AAX24" s="18"/>
      <c r="AAY24" s="18"/>
      <c r="AAZ24" s="18"/>
      <c r="ABA24" s="18"/>
      <c r="ABB24" s="18"/>
      <c r="ABC24" s="18"/>
      <c r="ABD24" s="18"/>
      <c r="ABE24" s="18"/>
      <c r="ABF24" s="18"/>
      <c r="ABG24" s="18"/>
      <c r="ABH24" s="18"/>
      <c r="ABI24" s="18"/>
      <c r="ABJ24" s="18"/>
      <c r="ABK24" s="18"/>
      <c r="ABL24" s="18"/>
      <c r="ABM24" s="18"/>
      <c r="ABN24" s="18"/>
      <c r="ABO24" s="18"/>
      <c r="ABP24" s="18"/>
      <c r="ABQ24" s="18"/>
      <c r="ABR24" s="18"/>
      <c r="ABS24" s="18"/>
      <c r="ABT24" s="18"/>
      <c r="ABU24" s="18"/>
      <c r="ABV24" s="18"/>
      <c r="ABW24" s="18"/>
      <c r="ABX24" s="18"/>
      <c r="ABY24" s="18"/>
      <c r="ABZ24" s="18"/>
      <c r="ACA24" s="18"/>
      <c r="ACB24" s="18"/>
      <c r="ACC24" s="18"/>
      <c r="ACD24" s="18"/>
      <c r="ACE24" s="18"/>
      <c r="ACF24" s="18"/>
      <c r="ACG24" s="18"/>
      <c r="ACH24" s="18"/>
      <c r="ACI24" s="18"/>
      <c r="ACJ24" s="18"/>
      <c r="ACK24" s="18"/>
      <c r="ACL24" s="18"/>
      <c r="ACM24" s="18"/>
      <c r="ACN24" s="18"/>
      <c r="ACO24" s="18"/>
      <c r="ACP24" s="18"/>
      <c r="ACQ24" s="18"/>
      <c r="ACR24" s="18"/>
      <c r="ACS24" s="18"/>
      <c r="ACT24" s="18"/>
      <c r="ACU24" s="18"/>
      <c r="ACV24" s="18"/>
      <c r="ACW24" s="18"/>
      <c r="ACX24" s="18"/>
      <c r="ACY24" s="18"/>
      <c r="ACZ24" s="18"/>
      <c r="ADA24" s="18"/>
      <c r="ADB24" s="18"/>
      <c r="ADC24" s="18"/>
      <c r="ADD24" s="18"/>
      <c r="ADE24" s="18"/>
      <c r="ADF24" s="18"/>
      <c r="ADG24" s="18"/>
      <c r="ADH24" s="18"/>
      <c r="ADI24" s="18"/>
      <c r="ADJ24" s="18"/>
      <c r="ADK24" s="18"/>
      <c r="ADL24" s="18"/>
      <c r="ADM24" s="18"/>
      <c r="ADN24" s="18"/>
      <c r="ADO24" s="18"/>
      <c r="ADP24" s="18"/>
      <c r="ADQ24" s="18"/>
      <c r="ADR24" s="18"/>
      <c r="ADS24" s="18"/>
      <c r="ADT24" s="18"/>
      <c r="ADU24" s="18"/>
      <c r="ADV24" s="18"/>
      <c r="ADW24" s="18"/>
      <c r="ADX24" s="18"/>
      <c r="ADY24" s="18"/>
      <c r="ADZ24" s="18"/>
      <c r="AEA24" s="18"/>
      <c r="AEB24" s="18"/>
      <c r="AEC24" s="18"/>
      <c r="AED24" s="18"/>
      <c r="AEE24" s="18"/>
      <c r="AEF24" s="18"/>
      <c r="AEG24" s="18"/>
      <c r="AEH24" s="18"/>
      <c r="AEI24" s="18"/>
      <c r="AEJ24" s="18"/>
      <c r="AEK24" s="18"/>
      <c r="AEL24" s="18"/>
      <c r="AEM24" s="18"/>
      <c r="AEN24" s="18"/>
      <c r="AEO24" s="18"/>
      <c r="AEP24" s="18"/>
      <c r="AEQ24" s="18"/>
      <c r="AER24" s="18"/>
      <c r="AES24" s="18"/>
      <c r="AET24" s="18"/>
      <c r="AEU24" s="18"/>
      <c r="AEV24" s="18"/>
      <c r="AEW24" s="18"/>
      <c r="AEX24" s="18"/>
    </row>
    <row r="25" spans="1:830" s="33" customFormat="1">
      <c r="A25" s="34">
        <v>21</v>
      </c>
      <c r="B25" s="34" t="s">
        <v>54</v>
      </c>
      <c r="C25" s="6" t="s">
        <v>55</v>
      </c>
      <c r="D25" s="35" t="s">
        <v>20</v>
      </c>
      <c r="E25" s="36">
        <v>37500</v>
      </c>
      <c r="F25" s="37">
        <v>4</v>
      </c>
      <c r="G25" s="38">
        <v>31779.661016949154</v>
      </c>
      <c r="H25" s="38">
        <f t="shared" si="7"/>
        <v>150000</v>
      </c>
      <c r="I25" s="39">
        <v>4</v>
      </c>
      <c r="J25" s="38">
        <f t="shared" si="8"/>
        <v>150000</v>
      </c>
      <c r="K25" s="38">
        <f t="shared" si="9"/>
        <v>0</v>
      </c>
      <c r="L25" s="38">
        <f t="shared" si="10"/>
        <v>0</v>
      </c>
      <c r="M25" s="40">
        <v>2</v>
      </c>
      <c r="N25" s="99">
        <f t="shared" si="11"/>
        <v>75000</v>
      </c>
      <c r="O25" s="42">
        <v>2</v>
      </c>
      <c r="P25" s="43">
        <f t="shared" si="12"/>
        <v>75000</v>
      </c>
      <c r="Q25" s="43">
        <f t="shared" si="13"/>
        <v>0</v>
      </c>
      <c r="R25" s="43">
        <f t="shared" si="14"/>
        <v>0</v>
      </c>
      <c r="S25" s="44">
        <f t="shared" si="15"/>
        <v>6</v>
      </c>
      <c r="T25" s="98">
        <f t="shared" si="16"/>
        <v>225000</v>
      </c>
      <c r="U25" s="45">
        <f t="shared" si="0"/>
        <v>6</v>
      </c>
      <c r="V25" s="46">
        <f t="shared" si="1"/>
        <v>225000</v>
      </c>
      <c r="W25" s="46">
        <f t="shared" si="2"/>
        <v>0</v>
      </c>
      <c r="X25" s="47">
        <f t="shared" si="3"/>
        <v>0</v>
      </c>
      <c r="Y25" s="97">
        <v>6</v>
      </c>
      <c r="Z25" s="96">
        <f t="shared" si="4"/>
        <v>225000</v>
      </c>
      <c r="AA25" s="96">
        <f t="shared" si="5"/>
        <v>0</v>
      </c>
      <c r="AB25" s="70">
        <f t="shared" si="6"/>
        <v>0</v>
      </c>
      <c r="AC25" s="157"/>
      <c r="AD25" s="162">
        <v>13125</v>
      </c>
      <c r="AE25" s="166">
        <f t="shared" si="17"/>
        <v>52500</v>
      </c>
      <c r="AF25" s="166">
        <f t="shared" si="18"/>
        <v>78750</v>
      </c>
      <c r="AT25" s="136"/>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IU25" s="18"/>
      <c r="IV25" s="18"/>
      <c r="IW25" s="18"/>
      <c r="IX25" s="18"/>
      <c r="IY25" s="18"/>
      <c r="IZ25" s="18"/>
      <c r="JA25" s="18"/>
      <c r="JB25" s="18"/>
      <c r="JC25" s="18"/>
      <c r="JD25" s="18"/>
      <c r="JE25" s="18"/>
      <c r="JF25" s="18"/>
      <c r="JG25" s="18"/>
      <c r="JH25" s="18"/>
      <c r="JI25" s="18"/>
      <c r="JJ25" s="18"/>
      <c r="JK25" s="18"/>
      <c r="JL25" s="18"/>
      <c r="JM25" s="18"/>
      <c r="JN25" s="18"/>
      <c r="JO25" s="18"/>
      <c r="JP25" s="18"/>
      <c r="JQ25" s="18"/>
      <c r="JR25" s="18"/>
      <c r="JS25" s="18"/>
      <c r="JT25" s="18"/>
      <c r="JU25" s="18"/>
      <c r="JV25" s="18"/>
      <c r="JW25" s="18"/>
      <c r="JX25" s="18"/>
      <c r="JY25" s="18"/>
      <c r="JZ25" s="18"/>
      <c r="KA25" s="18"/>
      <c r="KB25" s="18"/>
      <c r="KC25" s="18"/>
      <c r="KD25" s="18"/>
      <c r="KE25" s="18"/>
      <c r="KF25" s="18"/>
      <c r="KG25" s="18"/>
      <c r="KH25" s="18"/>
      <c r="KI25" s="18"/>
      <c r="KJ25" s="18"/>
      <c r="KK25" s="18"/>
      <c r="KL25" s="18"/>
      <c r="KM25" s="18"/>
      <c r="KN25" s="18"/>
      <c r="KO25" s="18"/>
      <c r="KP25" s="18"/>
      <c r="KQ25" s="18"/>
      <c r="KR25" s="18"/>
      <c r="KS25" s="18"/>
      <c r="KT25" s="18"/>
      <c r="KU25" s="18"/>
      <c r="KV25" s="18"/>
      <c r="KW25" s="18"/>
      <c r="KX25" s="18"/>
      <c r="KY25" s="18"/>
      <c r="KZ25" s="18"/>
      <c r="LA25" s="18"/>
      <c r="LB25" s="18"/>
      <c r="LC25" s="18"/>
      <c r="LD25" s="18"/>
      <c r="LE25" s="18"/>
      <c r="LF25" s="18"/>
      <c r="LG25" s="18"/>
      <c r="LH25" s="18"/>
      <c r="LI25" s="18"/>
      <c r="LJ25" s="18"/>
      <c r="LK25" s="18"/>
      <c r="LL25" s="18"/>
      <c r="LM25" s="18"/>
      <c r="LN25" s="18"/>
      <c r="LO25" s="18"/>
      <c r="LP25" s="18"/>
      <c r="LQ25" s="18"/>
      <c r="LR25" s="18"/>
      <c r="LS25" s="18"/>
      <c r="LT25" s="18"/>
      <c r="LU25" s="18"/>
      <c r="LV25" s="18"/>
      <c r="LW25" s="18"/>
      <c r="LX25" s="18"/>
      <c r="LY25" s="18"/>
      <c r="LZ25" s="18"/>
      <c r="MA25" s="18"/>
      <c r="MB25" s="18"/>
      <c r="MC25" s="18"/>
      <c r="MD25" s="18"/>
      <c r="ME25" s="18"/>
      <c r="MF25" s="18"/>
      <c r="MG25" s="18"/>
      <c r="MH25" s="18"/>
      <c r="MI25" s="18"/>
      <c r="MJ25" s="18"/>
      <c r="MK25" s="18"/>
      <c r="ML25" s="18"/>
      <c r="MM25" s="18"/>
      <c r="MN25" s="18"/>
      <c r="MO25" s="18"/>
      <c r="MP25" s="18"/>
      <c r="MQ25" s="18"/>
      <c r="MR25" s="18"/>
      <c r="MS25" s="18"/>
      <c r="MT25" s="18"/>
      <c r="MU25" s="18"/>
      <c r="MV25" s="18"/>
      <c r="MW25" s="18"/>
      <c r="MX25" s="18"/>
      <c r="MY25" s="18"/>
      <c r="MZ25" s="18"/>
      <c r="NA25" s="18"/>
      <c r="NB25" s="18"/>
      <c r="NC25" s="18"/>
      <c r="ND25" s="18"/>
      <c r="NE25" s="18"/>
      <c r="NF25" s="18"/>
      <c r="NG25" s="18"/>
      <c r="NH25" s="18"/>
      <c r="NI25" s="18"/>
      <c r="NJ25" s="18"/>
      <c r="NK25" s="18"/>
      <c r="NL25" s="18"/>
      <c r="NM25" s="18"/>
      <c r="NN25" s="18"/>
      <c r="NO25" s="18"/>
      <c r="NP25" s="18"/>
      <c r="NQ25" s="18"/>
      <c r="NR25" s="18"/>
      <c r="NS25" s="18"/>
      <c r="NT25" s="18"/>
      <c r="NU25" s="18"/>
      <c r="NV25" s="18"/>
      <c r="NW25" s="18"/>
      <c r="NX25" s="18"/>
      <c r="NY25" s="18"/>
      <c r="NZ25" s="18"/>
      <c r="OA25" s="18"/>
      <c r="OB25" s="18"/>
      <c r="OC25" s="18"/>
      <c r="OD25" s="18"/>
      <c r="OE25" s="18"/>
      <c r="OF25" s="18"/>
      <c r="OG25" s="18"/>
      <c r="OH25" s="18"/>
      <c r="OI25" s="18"/>
      <c r="OJ25" s="18"/>
      <c r="OK25" s="18"/>
      <c r="OL25" s="18"/>
      <c r="OM25" s="18"/>
      <c r="ON25" s="18"/>
      <c r="OO25" s="18"/>
      <c r="OP25" s="18"/>
      <c r="OQ25" s="18"/>
      <c r="OR25" s="18"/>
      <c r="OS25" s="18"/>
      <c r="OT25" s="18"/>
      <c r="OU25" s="18"/>
      <c r="OV25" s="18"/>
      <c r="OW25" s="18"/>
      <c r="OX25" s="18"/>
      <c r="OY25" s="18"/>
      <c r="OZ25" s="18"/>
      <c r="PA25" s="18"/>
      <c r="PB25" s="18"/>
      <c r="PC25" s="18"/>
      <c r="PD25" s="18"/>
      <c r="PE25" s="18"/>
      <c r="PF25" s="18"/>
      <c r="PG25" s="18"/>
      <c r="PH25" s="18"/>
      <c r="PI25" s="18"/>
      <c r="PJ25" s="18"/>
      <c r="PK25" s="18"/>
      <c r="PL25" s="18"/>
      <c r="PM25" s="18"/>
      <c r="PN25" s="18"/>
      <c r="PO25" s="18"/>
      <c r="PP25" s="18"/>
      <c r="PQ25" s="18"/>
      <c r="PR25" s="18"/>
      <c r="PS25" s="18"/>
      <c r="PT25" s="18"/>
      <c r="PU25" s="18"/>
      <c r="PV25" s="18"/>
      <c r="PW25" s="18"/>
      <c r="PX25" s="18"/>
      <c r="PY25" s="18"/>
      <c r="PZ25" s="18"/>
      <c r="QA25" s="18"/>
      <c r="QB25" s="18"/>
      <c r="QC25" s="18"/>
      <c r="QD25" s="18"/>
      <c r="QE25" s="18"/>
      <c r="QF25" s="18"/>
      <c r="QG25" s="18"/>
      <c r="QH25" s="18"/>
      <c r="QI25" s="18"/>
      <c r="QJ25" s="18"/>
      <c r="QK25" s="18"/>
      <c r="QL25" s="18"/>
      <c r="QM25" s="18"/>
      <c r="QN25" s="18"/>
      <c r="QO25" s="18"/>
      <c r="QP25" s="18"/>
      <c r="QQ25" s="18"/>
      <c r="QR25" s="18"/>
      <c r="QS25" s="18"/>
      <c r="QT25" s="18"/>
      <c r="QU25" s="18"/>
      <c r="QV25" s="18"/>
      <c r="QW25" s="18"/>
      <c r="QX25" s="18"/>
      <c r="QY25" s="18"/>
      <c r="QZ25" s="18"/>
      <c r="RA25" s="18"/>
      <c r="RB25" s="18"/>
      <c r="RC25" s="18"/>
      <c r="RD25" s="18"/>
      <c r="RE25" s="18"/>
      <c r="RF25" s="18"/>
      <c r="RG25" s="18"/>
      <c r="RH25" s="18"/>
      <c r="RI25" s="18"/>
      <c r="RJ25" s="18"/>
      <c r="RK25" s="18"/>
      <c r="RL25" s="18"/>
      <c r="RM25" s="18"/>
      <c r="RN25" s="18"/>
      <c r="RO25" s="18"/>
      <c r="RP25" s="18"/>
      <c r="RQ25" s="18"/>
      <c r="RR25" s="18"/>
      <c r="RS25" s="18"/>
      <c r="RT25" s="18"/>
      <c r="RU25" s="18"/>
      <c r="RV25" s="18"/>
      <c r="RW25" s="18"/>
      <c r="RX25" s="18"/>
      <c r="RY25" s="18"/>
      <c r="RZ25" s="18"/>
      <c r="SA25" s="18"/>
      <c r="SB25" s="18"/>
      <c r="SC25" s="18"/>
      <c r="SD25" s="18"/>
      <c r="SE25" s="18"/>
      <c r="SF25" s="18"/>
      <c r="SG25" s="18"/>
      <c r="SH25" s="18"/>
      <c r="SI25" s="18"/>
      <c r="SJ25" s="18"/>
      <c r="SK25" s="18"/>
      <c r="SL25" s="18"/>
      <c r="SM25" s="18"/>
      <c r="SN25" s="18"/>
      <c r="SO25" s="18"/>
      <c r="SP25" s="18"/>
      <c r="SQ25" s="18"/>
      <c r="SR25" s="18"/>
      <c r="SS25" s="18"/>
      <c r="ST25" s="18"/>
      <c r="SU25" s="18"/>
      <c r="SV25" s="18"/>
      <c r="SW25" s="18"/>
      <c r="SX25" s="18"/>
      <c r="SY25" s="18"/>
      <c r="SZ25" s="18"/>
      <c r="TA25" s="18"/>
      <c r="TB25" s="18"/>
      <c r="TC25" s="18"/>
      <c r="TD25" s="18"/>
      <c r="TE25" s="18"/>
      <c r="TF25" s="18"/>
      <c r="TG25" s="18"/>
      <c r="TH25" s="18"/>
      <c r="TI25" s="18"/>
      <c r="TJ25" s="18"/>
      <c r="TK25" s="18"/>
      <c r="TL25" s="18"/>
      <c r="TM25" s="18"/>
      <c r="TN25" s="18"/>
      <c r="TO25" s="18"/>
      <c r="TP25" s="18"/>
      <c r="TQ25" s="18"/>
      <c r="TR25" s="18"/>
      <c r="TS25" s="18"/>
      <c r="TT25" s="18"/>
      <c r="TU25" s="18"/>
      <c r="TV25" s="18"/>
      <c r="TW25" s="18"/>
      <c r="TX25" s="18"/>
      <c r="TY25" s="18"/>
      <c r="TZ25" s="18"/>
      <c r="UA25" s="18"/>
      <c r="UB25" s="18"/>
      <c r="UC25" s="18"/>
      <c r="UD25" s="18"/>
      <c r="UE25" s="18"/>
      <c r="UF25" s="18"/>
      <c r="UG25" s="18"/>
      <c r="UH25" s="18"/>
      <c r="UI25" s="18"/>
      <c r="UJ25" s="18"/>
      <c r="UK25" s="18"/>
      <c r="UL25" s="18"/>
      <c r="UM25" s="18"/>
      <c r="UN25" s="18"/>
      <c r="UO25" s="18"/>
      <c r="UP25" s="18"/>
      <c r="UQ25" s="18"/>
      <c r="UR25" s="18"/>
      <c r="US25" s="18"/>
      <c r="UT25" s="18"/>
      <c r="UU25" s="18"/>
      <c r="UV25" s="18"/>
      <c r="UW25" s="18"/>
      <c r="UX25" s="18"/>
      <c r="UY25" s="18"/>
      <c r="UZ25" s="18"/>
      <c r="VA25" s="18"/>
      <c r="VB25" s="18"/>
      <c r="VC25" s="18"/>
      <c r="VD25" s="18"/>
      <c r="VE25" s="18"/>
      <c r="VF25" s="18"/>
      <c r="VG25" s="18"/>
      <c r="VH25" s="18"/>
      <c r="VI25" s="18"/>
      <c r="VJ25" s="18"/>
      <c r="VK25" s="18"/>
      <c r="VL25" s="18"/>
      <c r="VM25" s="18"/>
      <c r="VN25" s="18"/>
      <c r="VO25" s="18"/>
      <c r="VP25" s="18"/>
      <c r="VQ25" s="18"/>
      <c r="VR25" s="18"/>
      <c r="VS25" s="18"/>
      <c r="VT25" s="18"/>
      <c r="VU25" s="18"/>
      <c r="VV25" s="18"/>
      <c r="VW25" s="18"/>
      <c r="VX25" s="18"/>
      <c r="VY25" s="18"/>
      <c r="VZ25" s="18"/>
      <c r="WA25" s="18"/>
      <c r="WB25" s="18"/>
      <c r="WC25" s="18"/>
      <c r="WD25" s="18"/>
      <c r="WE25" s="18"/>
      <c r="WF25" s="18"/>
      <c r="WG25" s="18"/>
      <c r="WH25" s="18"/>
      <c r="WI25" s="18"/>
      <c r="WJ25" s="18"/>
      <c r="WK25" s="18"/>
      <c r="WL25" s="18"/>
      <c r="WM25" s="18"/>
      <c r="WN25" s="18"/>
      <c r="WO25" s="18"/>
      <c r="WP25" s="18"/>
      <c r="WQ25" s="18"/>
      <c r="WR25" s="18"/>
      <c r="WS25" s="18"/>
      <c r="WT25" s="18"/>
      <c r="WU25" s="18"/>
      <c r="WV25" s="18"/>
      <c r="WW25" s="18"/>
      <c r="WX25" s="18"/>
      <c r="WY25" s="18"/>
      <c r="WZ25" s="18"/>
      <c r="XA25" s="18"/>
      <c r="XB25" s="18"/>
      <c r="XC25" s="18"/>
      <c r="XD25" s="18"/>
      <c r="XE25" s="18"/>
      <c r="XF25" s="18"/>
      <c r="XG25" s="18"/>
      <c r="XH25" s="18"/>
      <c r="XI25" s="18"/>
      <c r="XJ25" s="18"/>
      <c r="XK25" s="18"/>
      <c r="XL25" s="18"/>
      <c r="XM25" s="18"/>
      <c r="XN25" s="18"/>
      <c r="XO25" s="18"/>
      <c r="XP25" s="18"/>
      <c r="XQ25" s="18"/>
      <c r="XR25" s="18"/>
      <c r="XS25" s="18"/>
      <c r="XT25" s="18"/>
      <c r="XU25" s="18"/>
      <c r="XV25" s="18"/>
      <c r="XW25" s="18"/>
      <c r="XX25" s="18"/>
      <c r="XY25" s="18"/>
      <c r="XZ25" s="18"/>
      <c r="YA25" s="18"/>
      <c r="YB25" s="18"/>
      <c r="YC25" s="18"/>
      <c r="YD25" s="18"/>
      <c r="YE25" s="18"/>
      <c r="YF25" s="18"/>
      <c r="YG25" s="18"/>
      <c r="YH25" s="18"/>
      <c r="YI25" s="18"/>
      <c r="YJ25" s="18"/>
      <c r="YK25" s="18"/>
      <c r="YL25" s="18"/>
      <c r="YM25" s="18"/>
      <c r="YN25" s="18"/>
      <c r="YO25" s="18"/>
      <c r="YP25" s="18"/>
      <c r="YQ25" s="18"/>
      <c r="YR25" s="18"/>
      <c r="YS25" s="18"/>
      <c r="YT25" s="18"/>
      <c r="YU25" s="18"/>
      <c r="YV25" s="18"/>
      <c r="YW25" s="18"/>
      <c r="YX25" s="18"/>
      <c r="YY25" s="18"/>
      <c r="YZ25" s="18"/>
      <c r="ZA25" s="18"/>
      <c r="ZB25" s="18"/>
      <c r="ZC25" s="18"/>
      <c r="ZD25" s="18"/>
      <c r="ZE25" s="18"/>
      <c r="ZF25" s="18"/>
      <c r="ZG25" s="18"/>
      <c r="ZH25" s="18"/>
      <c r="ZI25" s="18"/>
      <c r="ZJ25" s="18"/>
      <c r="ZK25" s="18"/>
      <c r="ZL25" s="18"/>
      <c r="ZM25" s="18"/>
      <c r="ZN25" s="18"/>
      <c r="ZO25" s="18"/>
      <c r="ZP25" s="18"/>
      <c r="ZQ25" s="18"/>
      <c r="ZR25" s="18"/>
      <c r="ZS25" s="18"/>
      <c r="ZT25" s="18"/>
      <c r="ZU25" s="18"/>
      <c r="ZV25" s="18"/>
      <c r="ZW25" s="18"/>
      <c r="ZX25" s="18"/>
      <c r="ZY25" s="18"/>
      <c r="ZZ25" s="18"/>
      <c r="AAA25" s="18"/>
      <c r="AAB25" s="18"/>
      <c r="AAC25" s="18"/>
      <c r="AAD25" s="18"/>
      <c r="AAE25" s="18"/>
      <c r="AAF25" s="18"/>
      <c r="AAG25" s="18"/>
      <c r="AAH25" s="18"/>
      <c r="AAI25" s="18"/>
      <c r="AAJ25" s="18"/>
      <c r="AAK25" s="18"/>
      <c r="AAL25" s="18"/>
      <c r="AAM25" s="18"/>
      <c r="AAN25" s="18"/>
      <c r="AAO25" s="18"/>
      <c r="AAP25" s="18"/>
      <c r="AAQ25" s="18"/>
      <c r="AAR25" s="18"/>
      <c r="AAS25" s="18"/>
      <c r="AAT25" s="18"/>
      <c r="AAU25" s="18"/>
      <c r="AAV25" s="18"/>
      <c r="AAW25" s="18"/>
      <c r="AAX25" s="18"/>
      <c r="AAY25" s="18"/>
      <c r="AAZ25" s="18"/>
      <c r="ABA25" s="18"/>
      <c r="ABB25" s="18"/>
      <c r="ABC25" s="18"/>
      <c r="ABD25" s="18"/>
      <c r="ABE25" s="18"/>
      <c r="ABF25" s="18"/>
      <c r="ABG25" s="18"/>
      <c r="ABH25" s="18"/>
      <c r="ABI25" s="18"/>
      <c r="ABJ25" s="18"/>
      <c r="ABK25" s="18"/>
      <c r="ABL25" s="18"/>
      <c r="ABM25" s="18"/>
      <c r="ABN25" s="18"/>
      <c r="ABO25" s="18"/>
      <c r="ABP25" s="18"/>
      <c r="ABQ25" s="18"/>
      <c r="ABR25" s="18"/>
      <c r="ABS25" s="18"/>
      <c r="ABT25" s="18"/>
      <c r="ABU25" s="18"/>
      <c r="ABV25" s="18"/>
      <c r="ABW25" s="18"/>
      <c r="ABX25" s="18"/>
      <c r="ABY25" s="18"/>
      <c r="ABZ25" s="18"/>
      <c r="ACA25" s="18"/>
      <c r="ACB25" s="18"/>
      <c r="ACC25" s="18"/>
      <c r="ACD25" s="18"/>
      <c r="ACE25" s="18"/>
      <c r="ACF25" s="18"/>
      <c r="ACG25" s="18"/>
      <c r="ACH25" s="18"/>
      <c r="ACI25" s="18"/>
      <c r="ACJ25" s="18"/>
      <c r="ACK25" s="18"/>
      <c r="ACL25" s="18"/>
      <c r="ACM25" s="18"/>
      <c r="ACN25" s="18"/>
      <c r="ACO25" s="18"/>
      <c r="ACP25" s="18"/>
      <c r="ACQ25" s="18"/>
      <c r="ACR25" s="18"/>
      <c r="ACS25" s="18"/>
      <c r="ACT25" s="18"/>
      <c r="ACU25" s="18"/>
      <c r="ACV25" s="18"/>
      <c r="ACW25" s="18"/>
      <c r="ACX25" s="18"/>
      <c r="ACY25" s="18"/>
      <c r="ACZ25" s="18"/>
      <c r="ADA25" s="18"/>
      <c r="ADB25" s="18"/>
      <c r="ADC25" s="18"/>
      <c r="ADD25" s="18"/>
      <c r="ADE25" s="18"/>
      <c r="ADF25" s="18"/>
      <c r="ADG25" s="18"/>
      <c r="ADH25" s="18"/>
      <c r="ADI25" s="18"/>
      <c r="ADJ25" s="18"/>
      <c r="ADK25" s="18"/>
      <c r="ADL25" s="18"/>
      <c r="ADM25" s="18"/>
      <c r="ADN25" s="18"/>
      <c r="ADO25" s="18"/>
      <c r="ADP25" s="18"/>
      <c r="ADQ25" s="18"/>
      <c r="ADR25" s="18"/>
      <c r="ADS25" s="18"/>
      <c r="ADT25" s="18"/>
      <c r="ADU25" s="18"/>
      <c r="ADV25" s="18"/>
      <c r="ADW25" s="18"/>
      <c r="ADX25" s="18"/>
      <c r="ADY25" s="18"/>
      <c r="ADZ25" s="18"/>
      <c r="AEA25" s="18"/>
      <c r="AEB25" s="18"/>
      <c r="AEC25" s="18"/>
      <c r="AED25" s="18"/>
      <c r="AEE25" s="18"/>
      <c r="AEF25" s="18"/>
      <c r="AEG25" s="18"/>
      <c r="AEH25" s="18"/>
      <c r="AEI25" s="18"/>
      <c r="AEJ25" s="18"/>
      <c r="AEK25" s="18"/>
      <c r="AEL25" s="18"/>
      <c r="AEM25" s="18"/>
      <c r="AEN25" s="18"/>
      <c r="AEO25" s="18"/>
      <c r="AEP25" s="18"/>
      <c r="AEQ25" s="18"/>
      <c r="AER25" s="18"/>
      <c r="AES25" s="18"/>
      <c r="AET25" s="18"/>
      <c r="AEU25" s="18"/>
      <c r="AEV25" s="18"/>
      <c r="AEW25" s="18"/>
      <c r="AEX25" s="18"/>
    </row>
    <row r="26" spans="1:830" s="33" customFormat="1">
      <c r="A26" s="34">
        <v>22</v>
      </c>
      <c r="B26" s="34" t="s">
        <v>56</v>
      </c>
      <c r="C26" s="6" t="s">
        <v>57</v>
      </c>
      <c r="D26" s="35" t="s">
        <v>20</v>
      </c>
      <c r="E26" s="36">
        <v>385000</v>
      </c>
      <c r="F26" s="37">
        <v>4</v>
      </c>
      <c r="G26" s="38">
        <v>326271.18644067796</v>
      </c>
      <c r="H26" s="38">
        <f t="shared" si="7"/>
        <v>1540000</v>
      </c>
      <c r="I26" s="39">
        <v>4</v>
      </c>
      <c r="J26" s="38">
        <f t="shared" si="8"/>
        <v>1540000</v>
      </c>
      <c r="K26" s="38">
        <f t="shared" si="9"/>
        <v>0</v>
      </c>
      <c r="L26" s="38">
        <f t="shared" si="10"/>
        <v>0</v>
      </c>
      <c r="M26" s="40">
        <v>2</v>
      </c>
      <c r="N26" s="99">
        <f t="shared" si="11"/>
        <v>770000</v>
      </c>
      <c r="O26" s="42">
        <v>2</v>
      </c>
      <c r="P26" s="43">
        <f t="shared" si="12"/>
        <v>770000</v>
      </c>
      <c r="Q26" s="43">
        <f t="shared" si="13"/>
        <v>0</v>
      </c>
      <c r="R26" s="43">
        <f t="shared" si="14"/>
        <v>0</v>
      </c>
      <c r="S26" s="44">
        <f t="shared" si="15"/>
        <v>6</v>
      </c>
      <c r="T26" s="98">
        <f t="shared" si="16"/>
        <v>2310000</v>
      </c>
      <c r="U26" s="45">
        <f t="shared" si="0"/>
        <v>6</v>
      </c>
      <c r="V26" s="46">
        <f t="shared" si="1"/>
        <v>2310000</v>
      </c>
      <c r="W26" s="46">
        <f t="shared" si="2"/>
        <v>0</v>
      </c>
      <c r="X26" s="47">
        <f t="shared" si="3"/>
        <v>0</v>
      </c>
      <c r="Y26" s="97">
        <v>6</v>
      </c>
      <c r="Z26" s="96">
        <f t="shared" si="4"/>
        <v>2310000</v>
      </c>
      <c r="AA26" s="96">
        <f t="shared" si="5"/>
        <v>0</v>
      </c>
      <c r="AB26" s="70">
        <f t="shared" si="6"/>
        <v>0</v>
      </c>
      <c r="AC26" s="157"/>
      <c r="AD26" s="162">
        <v>134750</v>
      </c>
      <c r="AE26" s="166">
        <f t="shared" si="17"/>
        <v>539000</v>
      </c>
      <c r="AF26" s="166">
        <f t="shared" si="18"/>
        <v>808500</v>
      </c>
      <c r="AT26" s="136"/>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8"/>
      <c r="IU26" s="18"/>
      <c r="IV26" s="18"/>
      <c r="IW26" s="18"/>
      <c r="IX26" s="18"/>
      <c r="IY26" s="18"/>
      <c r="IZ26" s="18"/>
      <c r="JA26" s="18"/>
      <c r="JB26" s="18"/>
      <c r="JC26" s="18"/>
      <c r="JD26" s="18"/>
      <c r="JE26" s="18"/>
      <c r="JF26" s="18"/>
      <c r="JG26" s="18"/>
      <c r="JH26" s="18"/>
      <c r="JI26" s="18"/>
      <c r="JJ26" s="18"/>
      <c r="JK26" s="18"/>
      <c r="JL26" s="18"/>
      <c r="JM26" s="18"/>
      <c r="JN26" s="18"/>
      <c r="JO26" s="18"/>
      <c r="JP26" s="18"/>
      <c r="JQ26" s="18"/>
      <c r="JR26" s="18"/>
      <c r="JS26" s="18"/>
      <c r="JT26" s="18"/>
      <c r="JU26" s="18"/>
      <c r="JV26" s="18"/>
      <c r="JW26" s="18"/>
      <c r="JX26" s="18"/>
      <c r="JY26" s="18"/>
      <c r="JZ26" s="18"/>
      <c r="KA26" s="18"/>
      <c r="KB26" s="18"/>
      <c r="KC26" s="18"/>
      <c r="KD26" s="18"/>
      <c r="KE26" s="18"/>
      <c r="KF26" s="18"/>
      <c r="KG26" s="18"/>
      <c r="KH26" s="18"/>
      <c r="KI26" s="18"/>
      <c r="KJ26" s="18"/>
      <c r="KK26" s="18"/>
      <c r="KL26" s="18"/>
      <c r="KM26" s="18"/>
      <c r="KN26" s="18"/>
      <c r="KO26" s="18"/>
      <c r="KP26" s="18"/>
      <c r="KQ26" s="18"/>
      <c r="KR26" s="18"/>
      <c r="KS26" s="18"/>
      <c r="KT26" s="18"/>
      <c r="KU26" s="18"/>
      <c r="KV26" s="18"/>
      <c r="KW26" s="18"/>
      <c r="KX26" s="18"/>
      <c r="KY26" s="18"/>
      <c r="KZ26" s="18"/>
      <c r="LA26" s="18"/>
      <c r="LB26" s="18"/>
      <c r="LC26" s="18"/>
      <c r="LD26" s="18"/>
      <c r="LE26" s="18"/>
      <c r="LF26" s="18"/>
      <c r="LG26" s="18"/>
      <c r="LH26" s="18"/>
      <c r="LI26" s="18"/>
      <c r="LJ26" s="18"/>
      <c r="LK26" s="18"/>
      <c r="LL26" s="18"/>
      <c r="LM26" s="18"/>
      <c r="LN26" s="18"/>
      <c r="LO26" s="18"/>
      <c r="LP26" s="18"/>
      <c r="LQ26" s="18"/>
      <c r="LR26" s="18"/>
      <c r="LS26" s="18"/>
      <c r="LT26" s="18"/>
      <c r="LU26" s="18"/>
      <c r="LV26" s="18"/>
      <c r="LW26" s="18"/>
      <c r="LX26" s="18"/>
      <c r="LY26" s="18"/>
      <c r="LZ26" s="18"/>
      <c r="MA26" s="18"/>
      <c r="MB26" s="18"/>
      <c r="MC26" s="18"/>
      <c r="MD26" s="18"/>
      <c r="ME26" s="18"/>
      <c r="MF26" s="18"/>
      <c r="MG26" s="18"/>
      <c r="MH26" s="18"/>
      <c r="MI26" s="18"/>
      <c r="MJ26" s="18"/>
      <c r="MK26" s="18"/>
      <c r="ML26" s="18"/>
      <c r="MM26" s="18"/>
      <c r="MN26" s="18"/>
      <c r="MO26" s="18"/>
      <c r="MP26" s="18"/>
      <c r="MQ26" s="18"/>
      <c r="MR26" s="18"/>
      <c r="MS26" s="18"/>
      <c r="MT26" s="18"/>
      <c r="MU26" s="18"/>
      <c r="MV26" s="18"/>
      <c r="MW26" s="18"/>
      <c r="MX26" s="18"/>
      <c r="MY26" s="18"/>
      <c r="MZ26" s="18"/>
      <c r="NA26" s="18"/>
      <c r="NB26" s="18"/>
      <c r="NC26" s="18"/>
      <c r="ND26" s="18"/>
      <c r="NE26" s="18"/>
      <c r="NF26" s="18"/>
      <c r="NG26" s="18"/>
      <c r="NH26" s="18"/>
      <c r="NI26" s="18"/>
      <c r="NJ26" s="18"/>
      <c r="NK26" s="18"/>
      <c r="NL26" s="18"/>
      <c r="NM26" s="18"/>
      <c r="NN26" s="18"/>
      <c r="NO26" s="18"/>
      <c r="NP26" s="18"/>
      <c r="NQ26" s="18"/>
      <c r="NR26" s="18"/>
      <c r="NS26" s="18"/>
      <c r="NT26" s="18"/>
      <c r="NU26" s="18"/>
      <c r="NV26" s="18"/>
      <c r="NW26" s="18"/>
      <c r="NX26" s="18"/>
      <c r="NY26" s="18"/>
      <c r="NZ26" s="18"/>
      <c r="OA26" s="18"/>
      <c r="OB26" s="18"/>
      <c r="OC26" s="18"/>
      <c r="OD26" s="18"/>
      <c r="OE26" s="18"/>
      <c r="OF26" s="18"/>
      <c r="OG26" s="18"/>
      <c r="OH26" s="18"/>
      <c r="OI26" s="18"/>
      <c r="OJ26" s="18"/>
      <c r="OK26" s="18"/>
      <c r="OL26" s="18"/>
      <c r="OM26" s="18"/>
      <c r="ON26" s="18"/>
      <c r="OO26" s="18"/>
      <c r="OP26" s="18"/>
      <c r="OQ26" s="18"/>
      <c r="OR26" s="18"/>
      <c r="OS26" s="18"/>
      <c r="OT26" s="18"/>
      <c r="OU26" s="18"/>
      <c r="OV26" s="18"/>
      <c r="OW26" s="18"/>
      <c r="OX26" s="18"/>
      <c r="OY26" s="18"/>
      <c r="OZ26" s="18"/>
      <c r="PA26" s="18"/>
      <c r="PB26" s="18"/>
      <c r="PC26" s="18"/>
      <c r="PD26" s="18"/>
      <c r="PE26" s="18"/>
      <c r="PF26" s="18"/>
      <c r="PG26" s="18"/>
      <c r="PH26" s="18"/>
      <c r="PI26" s="18"/>
      <c r="PJ26" s="18"/>
      <c r="PK26" s="18"/>
      <c r="PL26" s="18"/>
      <c r="PM26" s="18"/>
      <c r="PN26" s="18"/>
      <c r="PO26" s="18"/>
      <c r="PP26" s="18"/>
      <c r="PQ26" s="18"/>
      <c r="PR26" s="18"/>
      <c r="PS26" s="18"/>
      <c r="PT26" s="18"/>
      <c r="PU26" s="18"/>
      <c r="PV26" s="18"/>
      <c r="PW26" s="18"/>
      <c r="PX26" s="18"/>
      <c r="PY26" s="18"/>
      <c r="PZ26" s="18"/>
      <c r="QA26" s="18"/>
      <c r="QB26" s="18"/>
      <c r="QC26" s="18"/>
      <c r="QD26" s="18"/>
      <c r="QE26" s="18"/>
      <c r="QF26" s="18"/>
      <c r="QG26" s="18"/>
      <c r="QH26" s="18"/>
      <c r="QI26" s="18"/>
      <c r="QJ26" s="18"/>
      <c r="QK26" s="18"/>
      <c r="QL26" s="18"/>
      <c r="QM26" s="18"/>
      <c r="QN26" s="18"/>
      <c r="QO26" s="18"/>
      <c r="QP26" s="18"/>
      <c r="QQ26" s="18"/>
      <c r="QR26" s="18"/>
      <c r="QS26" s="18"/>
      <c r="QT26" s="18"/>
      <c r="QU26" s="18"/>
      <c r="QV26" s="18"/>
      <c r="QW26" s="18"/>
      <c r="QX26" s="18"/>
      <c r="QY26" s="18"/>
      <c r="QZ26" s="18"/>
      <c r="RA26" s="18"/>
      <c r="RB26" s="18"/>
      <c r="RC26" s="18"/>
      <c r="RD26" s="18"/>
      <c r="RE26" s="18"/>
      <c r="RF26" s="18"/>
      <c r="RG26" s="18"/>
      <c r="RH26" s="18"/>
      <c r="RI26" s="18"/>
      <c r="RJ26" s="18"/>
      <c r="RK26" s="18"/>
      <c r="RL26" s="18"/>
      <c r="RM26" s="18"/>
      <c r="RN26" s="18"/>
      <c r="RO26" s="18"/>
      <c r="RP26" s="18"/>
      <c r="RQ26" s="18"/>
      <c r="RR26" s="18"/>
      <c r="RS26" s="18"/>
      <c r="RT26" s="18"/>
      <c r="RU26" s="18"/>
      <c r="RV26" s="18"/>
      <c r="RW26" s="18"/>
      <c r="RX26" s="18"/>
      <c r="RY26" s="18"/>
      <c r="RZ26" s="18"/>
      <c r="SA26" s="18"/>
      <c r="SB26" s="18"/>
      <c r="SC26" s="18"/>
      <c r="SD26" s="18"/>
      <c r="SE26" s="18"/>
      <c r="SF26" s="18"/>
      <c r="SG26" s="18"/>
      <c r="SH26" s="18"/>
      <c r="SI26" s="18"/>
      <c r="SJ26" s="18"/>
      <c r="SK26" s="18"/>
      <c r="SL26" s="18"/>
      <c r="SM26" s="18"/>
      <c r="SN26" s="18"/>
      <c r="SO26" s="18"/>
      <c r="SP26" s="18"/>
      <c r="SQ26" s="18"/>
      <c r="SR26" s="18"/>
      <c r="SS26" s="18"/>
      <c r="ST26" s="18"/>
      <c r="SU26" s="18"/>
      <c r="SV26" s="18"/>
      <c r="SW26" s="18"/>
      <c r="SX26" s="18"/>
      <c r="SY26" s="18"/>
      <c r="SZ26" s="18"/>
      <c r="TA26" s="18"/>
      <c r="TB26" s="18"/>
      <c r="TC26" s="18"/>
      <c r="TD26" s="18"/>
      <c r="TE26" s="18"/>
      <c r="TF26" s="18"/>
      <c r="TG26" s="18"/>
      <c r="TH26" s="18"/>
      <c r="TI26" s="18"/>
      <c r="TJ26" s="18"/>
      <c r="TK26" s="18"/>
      <c r="TL26" s="18"/>
      <c r="TM26" s="18"/>
      <c r="TN26" s="18"/>
      <c r="TO26" s="18"/>
      <c r="TP26" s="18"/>
      <c r="TQ26" s="18"/>
      <c r="TR26" s="18"/>
      <c r="TS26" s="18"/>
      <c r="TT26" s="18"/>
      <c r="TU26" s="18"/>
      <c r="TV26" s="18"/>
      <c r="TW26" s="18"/>
      <c r="TX26" s="18"/>
      <c r="TY26" s="18"/>
      <c r="TZ26" s="18"/>
      <c r="UA26" s="18"/>
      <c r="UB26" s="18"/>
      <c r="UC26" s="18"/>
      <c r="UD26" s="18"/>
      <c r="UE26" s="18"/>
      <c r="UF26" s="18"/>
      <c r="UG26" s="18"/>
      <c r="UH26" s="18"/>
      <c r="UI26" s="18"/>
      <c r="UJ26" s="18"/>
      <c r="UK26" s="18"/>
      <c r="UL26" s="18"/>
      <c r="UM26" s="18"/>
      <c r="UN26" s="18"/>
      <c r="UO26" s="18"/>
      <c r="UP26" s="18"/>
      <c r="UQ26" s="18"/>
      <c r="UR26" s="18"/>
      <c r="US26" s="18"/>
      <c r="UT26" s="18"/>
      <c r="UU26" s="18"/>
      <c r="UV26" s="18"/>
      <c r="UW26" s="18"/>
      <c r="UX26" s="18"/>
      <c r="UY26" s="18"/>
      <c r="UZ26" s="18"/>
      <c r="VA26" s="18"/>
      <c r="VB26" s="18"/>
      <c r="VC26" s="18"/>
      <c r="VD26" s="18"/>
      <c r="VE26" s="18"/>
      <c r="VF26" s="18"/>
      <c r="VG26" s="18"/>
      <c r="VH26" s="18"/>
      <c r="VI26" s="18"/>
      <c r="VJ26" s="18"/>
      <c r="VK26" s="18"/>
      <c r="VL26" s="18"/>
      <c r="VM26" s="18"/>
      <c r="VN26" s="18"/>
      <c r="VO26" s="18"/>
      <c r="VP26" s="18"/>
      <c r="VQ26" s="18"/>
      <c r="VR26" s="18"/>
      <c r="VS26" s="18"/>
      <c r="VT26" s="18"/>
      <c r="VU26" s="18"/>
      <c r="VV26" s="18"/>
      <c r="VW26" s="18"/>
      <c r="VX26" s="18"/>
      <c r="VY26" s="18"/>
      <c r="VZ26" s="18"/>
      <c r="WA26" s="18"/>
      <c r="WB26" s="18"/>
      <c r="WC26" s="18"/>
      <c r="WD26" s="18"/>
      <c r="WE26" s="18"/>
      <c r="WF26" s="18"/>
      <c r="WG26" s="18"/>
      <c r="WH26" s="18"/>
      <c r="WI26" s="18"/>
      <c r="WJ26" s="18"/>
      <c r="WK26" s="18"/>
      <c r="WL26" s="18"/>
      <c r="WM26" s="18"/>
      <c r="WN26" s="18"/>
      <c r="WO26" s="18"/>
      <c r="WP26" s="18"/>
      <c r="WQ26" s="18"/>
      <c r="WR26" s="18"/>
      <c r="WS26" s="18"/>
      <c r="WT26" s="18"/>
      <c r="WU26" s="18"/>
      <c r="WV26" s="18"/>
      <c r="WW26" s="18"/>
      <c r="WX26" s="18"/>
      <c r="WY26" s="18"/>
      <c r="WZ26" s="18"/>
      <c r="XA26" s="18"/>
      <c r="XB26" s="18"/>
      <c r="XC26" s="18"/>
      <c r="XD26" s="18"/>
      <c r="XE26" s="18"/>
      <c r="XF26" s="18"/>
      <c r="XG26" s="18"/>
      <c r="XH26" s="18"/>
      <c r="XI26" s="18"/>
      <c r="XJ26" s="18"/>
      <c r="XK26" s="18"/>
      <c r="XL26" s="18"/>
      <c r="XM26" s="18"/>
      <c r="XN26" s="18"/>
      <c r="XO26" s="18"/>
      <c r="XP26" s="18"/>
      <c r="XQ26" s="18"/>
      <c r="XR26" s="18"/>
      <c r="XS26" s="18"/>
      <c r="XT26" s="18"/>
      <c r="XU26" s="18"/>
      <c r="XV26" s="18"/>
      <c r="XW26" s="18"/>
      <c r="XX26" s="18"/>
      <c r="XY26" s="18"/>
      <c r="XZ26" s="18"/>
      <c r="YA26" s="18"/>
      <c r="YB26" s="18"/>
      <c r="YC26" s="18"/>
      <c r="YD26" s="18"/>
      <c r="YE26" s="18"/>
      <c r="YF26" s="18"/>
      <c r="YG26" s="18"/>
      <c r="YH26" s="18"/>
      <c r="YI26" s="18"/>
      <c r="YJ26" s="18"/>
      <c r="YK26" s="18"/>
      <c r="YL26" s="18"/>
      <c r="YM26" s="18"/>
      <c r="YN26" s="18"/>
      <c r="YO26" s="18"/>
      <c r="YP26" s="18"/>
      <c r="YQ26" s="18"/>
      <c r="YR26" s="18"/>
      <c r="YS26" s="18"/>
      <c r="YT26" s="18"/>
      <c r="YU26" s="18"/>
      <c r="YV26" s="18"/>
      <c r="YW26" s="18"/>
      <c r="YX26" s="18"/>
      <c r="YY26" s="18"/>
      <c r="YZ26" s="18"/>
      <c r="ZA26" s="18"/>
      <c r="ZB26" s="18"/>
      <c r="ZC26" s="18"/>
      <c r="ZD26" s="18"/>
      <c r="ZE26" s="18"/>
      <c r="ZF26" s="18"/>
      <c r="ZG26" s="18"/>
      <c r="ZH26" s="18"/>
      <c r="ZI26" s="18"/>
      <c r="ZJ26" s="18"/>
      <c r="ZK26" s="18"/>
      <c r="ZL26" s="18"/>
      <c r="ZM26" s="18"/>
      <c r="ZN26" s="18"/>
      <c r="ZO26" s="18"/>
      <c r="ZP26" s="18"/>
      <c r="ZQ26" s="18"/>
      <c r="ZR26" s="18"/>
      <c r="ZS26" s="18"/>
      <c r="ZT26" s="18"/>
      <c r="ZU26" s="18"/>
      <c r="ZV26" s="18"/>
      <c r="ZW26" s="18"/>
      <c r="ZX26" s="18"/>
      <c r="ZY26" s="18"/>
      <c r="ZZ26" s="18"/>
      <c r="AAA26" s="18"/>
      <c r="AAB26" s="18"/>
      <c r="AAC26" s="18"/>
      <c r="AAD26" s="18"/>
      <c r="AAE26" s="18"/>
      <c r="AAF26" s="18"/>
      <c r="AAG26" s="18"/>
      <c r="AAH26" s="18"/>
      <c r="AAI26" s="18"/>
      <c r="AAJ26" s="18"/>
      <c r="AAK26" s="18"/>
      <c r="AAL26" s="18"/>
      <c r="AAM26" s="18"/>
      <c r="AAN26" s="18"/>
      <c r="AAO26" s="18"/>
      <c r="AAP26" s="18"/>
      <c r="AAQ26" s="18"/>
      <c r="AAR26" s="18"/>
      <c r="AAS26" s="18"/>
      <c r="AAT26" s="18"/>
      <c r="AAU26" s="18"/>
      <c r="AAV26" s="18"/>
      <c r="AAW26" s="18"/>
      <c r="AAX26" s="18"/>
      <c r="AAY26" s="18"/>
      <c r="AAZ26" s="18"/>
      <c r="ABA26" s="18"/>
      <c r="ABB26" s="18"/>
      <c r="ABC26" s="18"/>
      <c r="ABD26" s="18"/>
      <c r="ABE26" s="18"/>
      <c r="ABF26" s="18"/>
      <c r="ABG26" s="18"/>
      <c r="ABH26" s="18"/>
      <c r="ABI26" s="18"/>
      <c r="ABJ26" s="18"/>
      <c r="ABK26" s="18"/>
      <c r="ABL26" s="18"/>
      <c r="ABM26" s="18"/>
      <c r="ABN26" s="18"/>
      <c r="ABO26" s="18"/>
      <c r="ABP26" s="18"/>
      <c r="ABQ26" s="18"/>
      <c r="ABR26" s="18"/>
      <c r="ABS26" s="18"/>
      <c r="ABT26" s="18"/>
      <c r="ABU26" s="18"/>
      <c r="ABV26" s="18"/>
      <c r="ABW26" s="18"/>
      <c r="ABX26" s="18"/>
      <c r="ABY26" s="18"/>
      <c r="ABZ26" s="18"/>
      <c r="ACA26" s="18"/>
      <c r="ACB26" s="18"/>
      <c r="ACC26" s="18"/>
      <c r="ACD26" s="18"/>
      <c r="ACE26" s="18"/>
      <c r="ACF26" s="18"/>
      <c r="ACG26" s="18"/>
      <c r="ACH26" s="18"/>
      <c r="ACI26" s="18"/>
      <c r="ACJ26" s="18"/>
      <c r="ACK26" s="18"/>
      <c r="ACL26" s="18"/>
      <c r="ACM26" s="18"/>
      <c r="ACN26" s="18"/>
      <c r="ACO26" s="18"/>
      <c r="ACP26" s="18"/>
      <c r="ACQ26" s="18"/>
      <c r="ACR26" s="18"/>
      <c r="ACS26" s="18"/>
      <c r="ACT26" s="18"/>
      <c r="ACU26" s="18"/>
      <c r="ACV26" s="18"/>
      <c r="ACW26" s="18"/>
      <c r="ACX26" s="18"/>
      <c r="ACY26" s="18"/>
      <c r="ACZ26" s="18"/>
      <c r="ADA26" s="18"/>
      <c r="ADB26" s="18"/>
      <c r="ADC26" s="18"/>
      <c r="ADD26" s="18"/>
      <c r="ADE26" s="18"/>
      <c r="ADF26" s="18"/>
      <c r="ADG26" s="18"/>
      <c r="ADH26" s="18"/>
      <c r="ADI26" s="18"/>
      <c r="ADJ26" s="18"/>
      <c r="ADK26" s="18"/>
      <c r="ADL26" s="18"/>
      <c r="ADM26" s="18"/>
      <c r="ADN26" s="18"/>
      <c r="ADO26" s="18"/>
      <c r="ADP26" s="18"/>
      <c r="ADQ26" s="18"/>
      <c r="ADR26" s="18"/>
      <c r="ADS26" s="18"/>
      <c r="ADT26" s="18"/>
      <c r="ADU26" s="18"/>
      <c r="ADV26" s="18"/>
      <c r="ADW26" s="18"/>
      <c r="ADX26" s="18"/>
      <c r="ADY26" s="18"/>
      <c r="ADZ26" s="18"/>
      <c r="AEA26" s="18"/>
      <c r="AEB26" s="18"/>
      <c r="AEC26" s="18"/>
      <c r="AED26" s="18"/>
      <c r="AEE26" s="18"/>
      <c r="AEF26" s="18"/>
      <c r="AEG26" s="18"/>
      <c r="AEH26" s="18"/>
      <c r="AEI26" s="18"/>
      <c r="AEJ26" s="18"/>
      <c r="AEK26" s="18"/>
      <c r="AEL26" s="18"/>
      <c r="AEM26" s="18"/>
      <c r="AEN26" s="18"/>
      <c r="AEO26" s="18"/>
      <c r="AEP26" s="18"/>
      <c r="AEQ26" s="18"/>
      <c r="AER26" s="18"/>
      <c r="AES26" s="18"/>
      <c r="AET26" s="18"/>
      <c r="AEU26" s="18"/>
      <c r="AEV26" s="18"/>
      <c r="AEW26" s="18"/>
      <c r="AEX26" s="18"/>
    </row>
    <row r="27" spans="1:830" s="33" customFormat="1">
      <c r="A27" s="34">
        <v>23</v>
      </c>
      <c r="B27" s="34" t="s">
        <v>58</v>
      </c>
      <c r="C27" s="7" t="s">
        <v>59</v>
      </c>
      <c r="D27" s="35" t="s">
        <v>20</v>
      </c>
      <c r="E27" s="36">
        <v>368750</v>
      </c>
      <c r="F27" s="37">
        <v>2</v>
      </c>
      <c r="G27" s="38">
        <v>312500</v>
      </c>
      <c r="H27" s="38">
        <f t="shared" si="7"/>
        <v>737500</v>
      </c>
      <c r="I27" s="39">
        <v>3</v>
      </c>
      <c r="J27" s="38">
        <f t="shared" si="8"/>
        <v>1106250</v>
      </c>
      <c r="K27" s="38">
        <f t="shared" si="9"/>
        <v>368750</v>
      </c>
      <c r="L27" s="38">
        <f t="shared" si="10"/>
        <v>0</v>
      </c>
      <c r="M27" s="40"/>
      <c r="N27" s="99">
        <f t="shared" si="11"/>
        <v>0</v>
      </c>
      <c r="O27" s="42">
        <v>0</v>
      </c>
      <c r="P27" s="43">
        <f t="shared" si="12"/>
        <v>0</v>
      </c>
      <c r="Q27" s="43">
        <f t="shared" si="13"/>
        <v>0</v>
      </c>
      <c r="R27" s="43">
        <f t="shared" si="14"/>
        <v>0</v>
      </c>
      <c r="S27" s="44">
        <f t="shared" si="15"/>
        <v>2</v>
      </c>
      <c r="T27" s="98">
        <f t="shared" si="16"/>
        <v>737500</v>
      </c>
      <c r="U27" s="45">
        <f t="shared" si="0"/>
        <v>3</v>
      </c>
      <c r="V27" s="46">
        <f t="shared" si="1"/>
        <v>1106250</v>
      </c>
      <c r="W27" s="46">
        <f t="shared" si="2"/>
        <v>368750</v>
      </c>
      <c r="X27" s="47">
        <f t="shared" si="3"/>
        <v>0</v>
      </c>
      <c r="Y27" s="97">
        <v>3</v>
      </c>
      <c r="Z27" s="96">
        <f t="shared" si="4"/>
        <v>1106250</v>
      </c>
      <c r="AA27" s="96">
        <f t="shared" si="5"/>
        <v>368750</v>
      </c>
      <c r="AB27" s="70">
        <f t="shared" si="6"/>
        <v>0</v>
      </c>
      <c r="AC27" s="157"/>
      <c r="AD27" s="162">
        <v>129062.5</v>
      </c>
      <c r="AE27" s="166">
        <f t="shared" si="17"/>
        <v>258125</v>
      </c>
      <c r="AF27" s="166">
        <f t="shared" si="18"/>
        <v>387187.5</v>
      </c>
      <c r="AT27" s="136"/>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IU27" s="18"/>
      <c r="IV27" s="18"/>
      <c r="IW27" s="18"/>
      <c r="IX27" s="18"/>
      <c r="IY27" s="18"/>
      <c r="IZ27" s="18"/>
      <c r="JA27" s="18"/>
      <c r="JB27" s="18"/>
      <c r="JC27" s="18"/>
      <c r="JD27" s="18"/>
      <c r="JE27" s="18"/>
      <c r="JF27" s="18"/>
      <c r="JG27" s="18"/>
      <c r="JH27" s="18"/>
      <c r="JI27" s="18"/>
      <c r="JJ27" s="18"/>
      <c r="JK27" s="18"/>
      <c r="JL27" s="18"/>
      <c r="JM27" s="18"/>
      <c r="JN27" s="18"/>
      <c r="JO27" s="18"/>
      <c r="JP27" s="18"/>
      <c r="JQ27" s="18"/>
      <c r="JR27" s="18"/>
      <c r="JS27" s="18"/>
      <c r="JT27" s="18"/>
      <c r="JU27" s="18"/>
      <c r="JV27" s="18"/>
      <c r="JW27" s="18"/>
      <c r="JX27" s="18"/>
      <c r="JY27" s="18"/>
      <c r="JZ27" s="18"/>
      <c r="KA27" s="18"/>
      <c r="KB27" s="18"/>
      <c r="KC27" s="18"/>
      <c r="KD27" s="18"/>
      <c r="KE27" s="18"/>
      <c r="KF27" s="18"/>
      <c r="KG27" s="18"/>
      <c r="KH27" s="18"/>
      <c r="KI27" s="18"/>
      <c r="KJ27" s="18"/>
      <c r="KK27" s="18"/>
      <c r="KL27" s="18"/>
      <c r="KM27" s="18"/>
      <c r="KN27" s="18"/>
      <c r="KO27" s="18"/>
      <c r="KP27" s="18"/>
      <c r="KQ27" s="18"/>
      <c r="KR27" s="18"/>
      <c r="KS27" s="18"/>
      <c r="KT27" s="18"/>
      <c r="KU27" s="18"/>
      <c r="KV27" s="18"/>
      <c r="KW27" s="18"/>
      <c r="KX27" s="18"/>
      <c r="KY27" s="18"/>
      <c r="KZ27" s="18"/>
      <c r="LA27" s="18"/>
      <c r="LB27" s="18"/>
      <c r="LC27" s="18"/>
      <c r="LD27" s="18"/>
      <c r="LE27" s="18"/>
      <c r="LF27" s="18"/>
      <c r="LG27" s="18"/>
      <c r="LH27" s="18"/>
      <c r="LI27" s="18"/>
      <c r="LJ27" s="18"/>
      <c r="LK27" s="18"/>
      <c r="LL27" s="18"/>
      <c r="LM27" s="18"/>
      <c r="LN27" s="18"/>
      <c r="LO27" s="18"/>
      <c r="LP27" s="18"/>
      <c r="LQ27" s="18"/>
      <c r="LR27" s="18"/>
      <c r="LS27" s="18"/>
      <c r="LT27" s="18"/>
      <c r="LU27" s="18"/>
      <c r="LV27" s="18"/>
      <c r="LW27" s="18"/>
      <c r="LX27" s="18"/>
      <c r="LY27" s="18"/>
      <c r="LZ27" s="18"/>
      <c r="MA27" s="18"/>
      <c r="MB27" s="18"/>
      <c r="MC27" s="18"/>
      <c r="MD27" s="18"/>
      <c r="ME27" s="18"/>
      <c r="MF27" s="18"/>
      <c r="MG27" s="18"/>
      <c r="MH27" s="18"/>
      <c r="MI27" s="18"/>
      <c r="MJ27" s="18"/>
      <c r="MK27" s="18"/>
      <c r="ML27" s="18"/>
      <c r="MM27" s="18"/>
      <c r="MN27" s="18"/>
      <c r="MO27" s="18"/>
      <c r="MP27" s="18"/>
      <c r="MQ27" s="18"/>
      <c r="MR27" s="18"/>
      <c r="MS27" s="18"/>
      <c r="MT27" s="18"/>
      <c r="MU27" s="18"/>
      <c r="MV27" s="18"/>
      <c r="MW27" s="18"/>
      <c r="MX27" s="18"/>
      <c r="MY27" s="18"/>
      <c r="MZ27" s="18"/>
      <c r="NA27" s="18"/>
      <c r="NB27" s="18"/>
      <c r="NC27" s="18"/>
      <c r="ND27" s="18"/>
      <c r="NE27" s="18"/>
      <c r="NF27" s="18"/>
      <c r="NG27" s="18"/>
      <c r="NH27" s="18"/>
      <c r="NI27" s="18"/>
      <c r="NJ27" s="18"/>
      <c r="NK27" s="18"/>
      <c r="NL27" s="18"/>
      <c r="NM27" s="18"/>
      <c r="NN27" s="18"/>
      <c r="NO27" s="18"/>
      <c r="NP27" s="18"/>
      <c r="NQ27" s="18"/>
      <c r="NR27" s="18"/>
      <c r="NS27" s="18"/>
      <c r="NT27" s="18"/>
      <c r="NU27" s="18"/>
      <c r="NV27" s="18"/>
      <c r="NW27" s="18"/>
      <c r="NX27" s="18"/>
      <c r="NY27" s="18"/>
      <c r="NZ27" s="18"/>
      <c r="OA27" s="18"/>
      <c r="OB27" s="18"/>
      <c r="OC27" s="18"/>
      <c r="OD27" s="18"/>
      <c r="OE27" s="18"/>
      <c r="OF27" s="18"/>
      <c r="OG27" s="18"/>
      <c r="OH27" s="18"/>
      <c r="OI27" s="18"/>
      <c r="OJ27" s="18"/>
      <c r="OK27" s="18"/>
      <c r="OL27" s="18"/>
      <c r="OM27" s="18"/>
      <c r="ON27" s="18"/>
      <c r="OO27" s="18"/>
      <c r="OP27" s="18"/>
      <c r="OQ27" s="18"/>
      <c r="OR27" s="18"/>
      <c r="OS27" s="18"/>
      <c r="OT27" s="18"/>
      <c r="OU27" s="18"/>
      <c r="OV27" s="18"/>
      <c r="OW27" s="18"/>
      <c r="OX27" s="18"/>
      <c r="OY27" s="18"/>
      <c r="OZ27" s="18"/>
      <c r="PA27" s="18"/>
      <c r="PB27" s="18"/>
      <c r="PC27" s="18"/>
      <c r="PD27" s="18"/>
      <c r="PE27" s="18"/>
      <c r="PF27" s="18"/>
      <c r="PG27" s="18"/>
      <c r="PH27" s="18"/>
      <c r="PI27" s="18"/>
      <c r="PJ27" s="18"/>
      <c r="PK27" s="18"/>
      <c r="PL27" s="18"/>
      <c r="PM27" s="18"/>
      <c r="PN27" s="18"/>
      <c r="PO27" s="18"/>
      <c r="PP27" s="18"/>
      <c r="PQ27" s="18"/>
      <c r="PR27" s="18"/>
      <c r="PS27" s="18"/>
      <c r="PT27" s="18"/>
      <c r="PU27" s="18"/>
      <c r="PV27" s="18"/>
      <c r="PW27" s="18"/>
      <c r="PX27" s="18"/>
      <c r="PY27" s="18"/>
      <c r="PZ27" s="18"/>
      <c r="QA27" s="18"/>
      <c r="QB27" s="18"/>
      <c r="QC27" s="18"/>
      <c r="QD27" s="18"/>
      <c r="QE27" s="18"/>
      <c r="QF27" s="18"/>
      <c r="QG27" s="18"/>
      <c r="QH27" s="18"/>
      <c r="QI27" s="18"/>
      <c r="QJ27" s="18"/>
      <c r="QK27" s="18"/>
      <c r="QL27" s="18"/>
      <c r="QM27" s="18"/>
      <c r="QN27" s="18"/>
      <c r="QO27" s="18"/>
      <c r="QP27" s="18"/>
      <c r="QQ27" s="18"/>
      <c r="QR27" s="18"/>
      <c r="QS27" s="18"/>
      <c r="QT27" s="18"/>
      <c r="QU27" s="18"/>
      <c r="QV27" s="18"/>
      <c r="QW27" s="18"/>
      <c r="QX27" s="18"/>
      <c r="QY27" s="18"/>
      <c r="QZ27" s="18"/>
      <c r="RA27" s="18"/>
      <c r="RB27" s="18"/>
      <c r="RC27" s="18"/>
      <c r="RD27" s="18"/>
      <c r="RE27" s="18"/>
      <c r="RF27" s="18"/>
      <c r="RG27" s="18"/>
      <c r="RH27" s="18"/>
      <c r="RI27" s="18"/>
      <c r="RJ27" s="18"/>
      <c r="RK27" s="18"/>
      <c r="RL27" s="18"/>
      <c r="RM27" s="18"/>
      <c r="RN27" s="18"/>
      <c r="RO27" s="18"/>
      <c r="RP27" s="18"/>
      <c r="RQ27" s="18"/>
      <c r="RR27" s="18"/>
      <c r="RS27" s="18"/>
      <c r="RT27" s="18"/>
      <c r="RU27" s="18"/>
      <c r="RV27" s="18"/>
      <c r="RW27" s="18"/>
      <c r="RX27" s="18"/>
      <c r="RY27" s="18"/>
      <c r="RZ27" s="18"/>
      <c r="SA27" s="18"/>
      <c r="SB27" s="18"/>
      <c r="SC27" s="18"/>
      <c r="SD27" s="18"/>
      <c r="SE27" s="18"/>
      <c r="SF27" s="18"/>
      <c r="SG27" s="18"/>
      <c r="SH27" s="18"/>
      <c r="SI27" s="18"/>
      <c r="SJ27" s="18"/>
      <c r="SK27" s="18"/>
      <c r="SL27" s="18"/>
      <c r="SM27" s="18"/>
      <c r="SN27" s="18"/>
      <c r="SO27" s="18"/>
      <c r="SP27" s="18"/>
      <c r="SQ27" s="18"/>
      <c r="SR27" s="18"/>
      <c r="SS27" s="18"/>
      <c r="ST27" s="18"/>
      <c r="SU27" s="18"/>
      <c r="SV27" s="18"/>
      <c r="SW27" s="18"/>
      <c r="SX27" s="18"/>
      <c r="SY27" s="18"/>
      <c r="SZ27" s="18"/>
      <c r="TA27" s="18"/>
      <c r="TB27" s="18"/>
      <c r="TC27" s="18"/>
      <c r="TD27" s="18"/>
      <c r="TE27" s="18"/>
      <c r="TF27" s="18"/>
      <c r="TG27" s="18"/>
      <c r="TH27" s="18"/>
      <c r="TI27" s="18"/>
      <c r="TJ27" s="18"/>
      <c r="TK27" s="18"/>
      <c r="TL27" s="18"/>
      <c r="TM27" s="18"/>
      <c r="TN27" s="18"/>
      <c r="TO27" s="18"/>
      <c r="TP27" s="18"/>
      <c r="TQ27" s="18"/>
      <c r="TR27" s="18"/>
      <c r="TS27" s="18"/>
      <c r="TT27" s="18"/>
      <c r="TU27" s="18"/>
      <c r="TV27" s="18"/>
      <c r="TW27" s="18"/>
      <c r="TX27" s="18"/>
      <c r="TY27" s="18"/>
      <c r="TZ27" s="18"/>
      <c r="UA27" s="18"/>
      <c r="UB27" s="18"/>
      <c r="UC27" s="18"/>
      <c r="UD27" s="18"/>
      <c r="UE27" s="18"/>
      <c r="UF27" s="18"/>
      <c r="UG27" s="18"/>
      <c r="UH27" s="18"/>
      <c r="UI27" s="18"/>
      <c r="UJ27" s="18"/>
      <c r="UK27" s="18"/>
      <c r="UL27" s="18"/>
      <c r="UM27" s="18"/>
      <c r="UN27" s="18"/>
      <c r="UO27" s="18"/>
      <c r="UP27" s="18"/>
      <c r="UQ27" s="18"/>
      <c r="UR27" s="18"/>
      <c r="US27" s="18"/>
      <c r="UT27" s="18"/>
      <c r="UU27" s="18"/>
      <c r="UV27" s="18"/>
      <c r="UW27" s="18"/>
      <c r="UX27" s="18"/>
      <c r="UY27" s="18"/>
      <c r="UZ27" s="18"/>
      <c r="VA27" s="18"/>
      <c r="VB27" s="18"/>
      <c r="VC27" s="18"/>
      <c r="VD27" s="18"/>
      <c r="VE27" s="18"/>
      <c r="VF27" s="18"/>
      <c r="VG27" s="18"/>
      <c r="VH27" s="18"/>
      <c r="VI27" s="18"/>
      <c r="VJ27" s="18"/>
      <c r="VK27" s="18"/>
      <c r="VL27" s="18"/>
      <c r="VM27" s="18"/>
      <c r="VN27" s="18"/>
      <c r="VO27" s="18"/>
      <c r="VP27" s="18"/>
      <c r="VQ27" s="18"/>
      <c r="VR27" s="18"/>
      <c r="VS27" s="18"/>
      <c r="VT27" s="18"/>
      <c r="VU27" s="18"/>
      <c r="VV27" s="18"/>
      <c r="VW27" s="18"/>
      <c r="VX27" s="18"/>
      <c r="VY27" s="18"/>
      <c r="VZ27" s="18"/>
      <c r="WA27" s="18"/>
      <c r="WB27" s="18"/>
      <c r="WC27" s="18"/>
      <c r="WD27" s="18"/>
      <c r="WE27" s="18"/>
      <c r="WF27" s="18"/>
      <c r="WG27" s="18"/>
      <c r="WH27" s="18"/>
      <c r="WI27" s="18"/>
      <c r="WJ27" s="18"/>
      <c r="WK27" s="18"/>
      <c r="WL27" s="18"/>
      <c r="WM27" s="18"/>
      <c r="WN27" s="18"/>
      <c r="WO27" s="18"/>
      <c r="WP27" s="18"/>
      <c r="WQ27" s="18"/>
      <c r="WR27" s="18"/>
      <c r="WS27" s="18"/>
      <c r="WT27" s="18"/>
      <c r="WU27" s="18"/>
      <c r="WV27" s="18"/>
      <c r="WW27" s="18"/>
      <c r="WX27" s="18"/>
      <c r="WY27" s="18"/>
      <c r="WZ27" s="18"/>
      <c r="XA27" s="18"/>
      <c r="XB27" s="18"/>
      <c r="XC27" s="18"/>
      <c r="XD27" s="18"/>
      <c r="XE27" s="18"/>
      <c r="XF27" s="18"/>
      <c r="XG27" s="18"/>
      <c r="XH27" s="18"/>
      <c r="XI27" s="18"/>
      <c r="XJ27" s="18"/>
      <c r="XK27" s="18"/>
      <c r="XL27" s="18"/>
      <c r="XM27" s="18"/>
      <c r="XN27" s="18"/>
      <c r="XO27" s="18"/>
      <c r="XP27" s="18"/>
      <c r="XQ27" s="18"/>
      <c r="XR27" s="18"/>
      <c r="XS27" s="18"/>
      <c r="XT27" s="18"/>
      <c r="XU27" s="18"/>
      <c r="XV27" s="18"/>
      <c r="XW27" s="18"/>
      <c r="XX27" s="18"/>
      <c r="XY27" s="18"/>
      <c r="XZ27" s="18"/>
      <c r="YA27" s="18"/>
      <c r="YB27" s="18"/>
      <c r="YC27" s="18"/>
      <c r="YD27" s="18"/>
      <c r="YE27" s="18"/>
      <c r="YF27" s="18"/>
      <c r="YG27" s="18"/>
      <c r="YH27" s="18"/>
      <c r="YI27" s="18"/>
      <c r="YJ27" s="18"/>
      <c r="YK27" s="18"/>
      <c r="YL27" s="18"/>
      <c r="YM27" s="18"/>
      <c r="YN27" s="18"/>
      <c r="YO27" s="18"/>
      <c r="YP27" s="18"/>
      <c r="YQ27" s="18"/>
      <c r="YR27" s="18"/>
      <c r="YS27" s="18"/>
      <c r="YT27" s="18"/>
      <c r="YU27" s="18"/>
      <c r="YV27" s="18"/>
      <c r="YW27" s="18"/>
      <c r="YX27" s="18"/>
      <c r="YY27" s="18"/>
      <c r="YZ27" s="18"/>
      <c r="ZA27" s="18"/>
      <c r="ZB27" s="18"/>
      <c r="ZC27" s="18"/>
      <c r="ZD27" s="18"/>
      <c r="ZE27" s="18"/>
      <c r="ZF27" s="18"/>
      <c r="ZG27" s="18"/>
      <c r="ZH27" s="18"/>
      <c r="ZI27" s="18"/>
      <c r="ZJ27" s="18"/>
      <c r="ZK27" s="18"/>
      <c r="ZL27" s="18"/>
      <c r="ZM27" s="18"/>
      <c r="ZN27" s="18"/>
      <c r="ZO27" s="18"/>
      <c r="ZP27" s="18"/>
      <c r="ZQ27" s="18"/>
      <c r="ZR27" s="18"/>
      <c r="ZS27" s="18"/>
      <c r="ZT27" s="18"/>
      <c r="ZU27" s="18"/>
      <c r="ZV27" s="18"/>
      <c r="ZW27" s="18"/>
      <c r="ZX27" s="18"/>
      <c r="ZY27" s="18"/>
      <c r="ZZ27" s="18"/>
      <c r="AAA27" s="18"/>
      <c r="AAB27" s="18"/>
      <c r="AAC27" s="18"/>
      <c r="AAD27" s="18"/>
      <c r="AAE27" s="18"/>
      <c r="AAF27" s="18"/>
      <c r="AAG27" s="18"/>
      <c r="AAH27" s="18"/>
      <c r="AAI27" s="18"/>
      <c r="AAJ27" s="18"/>
      <c r="AAK27" s="18"/>
      <c r="AAL27" s="18"/>
      <c r="AAM27" s="18"/>
      <c r="AAN27" s="18"/>
      <c r="AAO27" s="18"/>
      <c r="AAP27" s="18"/>
      <c r="AAQ27" s="18"/>
      <c r="AAR27" s="18"/>
      <c r="AAS27" s="18"/>
      <c r="AAT27" s="18"/>
      <c r="AAU27" s="18"/>
      <c r="AAV27" s="18"/>
      <c r="AAW27" s="18"/>
      <c r="AAX27" s="18"/>
      <c r="AAY27" s="18"/>
      <c r="AAZ27" s="18"/>
      <c r="ABA27" s="18"/>
      <c r="ABB27" s="18"/>
      <c r="ABC27" s="18"/>
      <c r="ABD27" s="18"/>
      <c r="ABE27" s="18"/>
      <c r="ABF27" s="18"/>
      <c r="ABG27" s="18"/>
      <c r="ABH27" s="18"/>
      <c r="ABI27" s="18"/>
      <c r="ABJ27" s="18"/>
      <c r="ABK27" s="18"/>
      <c r="ABL27" s="18"/>
      <c r="ABM27" s="18"/>
      <c r="ABN27" s="18"/>
      <c r="ABO27" s="18"/>
      <c r="ABP27" s="18"/>
      <c r="ABQ27" s="18"/>
      <c r="ABR27" s="18"/>
      <c r="ABS27" s="18"/>
      <c r="ABT27" s="18"/>
      <c r="ABU27" s="18"/>
      <c r="ABV27" s="18"/>
      <c r="ABW27" s="18"/>
      <c r="ABX27" s="18"/>
      <c r="ABY27" s="18"/>
      <c r="ABZ27" s="18"/>
      <c r="ACA27" s="18"/>
      <c r="ACB27" s="18"/>
      <c r="ACC27" s="18"/>
      <c r="ACD27" s="18"/>
      <c r="ACE27" s="18"/>
      <c r="ACF27" s="18"/>
      <c r="ACG27" s="18"/>
      <c r="ACH27" s="18"/>
      <c r="ACI27" s="18"/>
      <c r="ACJ27" s="18"/>
      <c r="ACK27" s="18"/>
      <c r="ACL27" s="18"/>
      <c r="ACM27" s="18"/>
      <c r="ACN27" s="18"/>
      <c r="ACO27" s="18"/>
      <c r="ACP27" s="18"/>
      <c r="ACQ27" s="18"/>
      <c r="ACR27" s="18"/>
      <c r="ACS27" s="18"/>
      <c r="ACT27" s="18"/>
      <c r="ACU27" s="18"/>
      <c r="ACV27" s="18"/>
      <c r="ACW27" s="18"/>
      <c r="ACX27" s="18"/>
      <c r="ACY27" s="18"/>
      <c r="ACZ27" s="18"/>
      <c r="ADA27" s="18"/>
      <c r="ADB27" s="18"/>
      <c r="ADC27" s="18"/>
      <c r="ADD27" s="18"/>
      <c r="ADE27" s="18"/>
      <c r="ADF27" s="18"/>
      <c r="ADG27" s="18"/>
      <c r="ADH27" s="18"/>
      <c r="ADI27" s="18"/>
      <c r="ADJ27" s="18"/>
      <c r="ADK27" s="18"/>
      <c r="ADL27" s="18"/>
      <c r="ADM27" s="18"/>
      <c r="ADN27" s="18"/>
      <c r="ADO27" s="18"/>
      <c r="ADP27" s="18"/>
      <c r="ADQ27" s="18"/>
      <c r="ADR27" s="18"/>
      <c r="ADS27" s="18"/>
      <c r="ADT27" s="18"/>
      <c r="ADU27" s="18"/>
      <c r="ADV27" s="18"/>
      <c r="ADW27" s="18"/>
      <c r="ADX27" s="18"/>
      <c r="ADY27" s="18"/>
      <c r="ADZ27" s="18"/>
      <c r="AEA27" s="18"/>
      <c r="AEB27" s="18"/>
      <c r="AEC27" s="18"/>
      <c r="AED27" s="18"/>
      <c r="AEE27" s="18"/>
      <c r="AEF27" s="18"/>
      <c r="AEG27" s="18"/>
      <c r="AEH27" s="18"/>
      <c r="AEI27" s="18"/>
      <c r="AEJ27" s="18"/>
      <c r="AEK27" s="18"/>
      <c r="AEL27" s="18"/>
      <c r="AEM27" s="18"/>
      <c r="AEN27" s="18"/>
      <c r="AEO27" s="18"/>
      <c r="AEP27" s="18"/>
      <c r="AEQ27" s="18"/>
      <c r="AER27" s="18"/>
      <c r="AES27" s="18"/>
      <c r="AET27" s="18"/>
      <c r="AEU27" s="18"/>
      <c r="AEV27" s="18"/>
      <c r="AEW27" s="18"/>
      <c r="AEX27" s="18"/>
    </row>
    <row r="28" spans="1:830" s="33" customFormat="1">
      <c r="A28" s="34">
        <v>24</v>
      </c>
      <c r="B28" s="34" t="s">
        <v>60</v>
      </c>
      <c r="C28" s="7" t="s">
        <v>61</v>
      </c>
      <c r="D28" s="35" t="s">
        <v>20</v>
      </c>
      <c r="E28" s="36">
        <v>8000000</v>
      </c>
      <c r="F28" s="37">
        <v>1</v>
      </c>
      <c r="G28" s="38">
        <v>6779661.0169491526</v>
      </c>
      <c r="H28" s="38">
        <f t="shared" si="7"/>
        <v>8000000</v>
      </c>
      <c r="I28" s="39">
        <v>1</v>
      </c>
      <c r="J28" s="38">
        <f t="shared" si="8"/>
        <v>8000000</v>
      </c>
      <c r="K28" s="38">
        <f t="shared" si="9"/>
        <v>0</v>
      </c>
      <c r="L28" s="38">
        <f t="shared" si="10"/>
        <v>0</v>
      </c>
      <c r="M28" s="40"/>
      <c r="N28" s="99">
        <f t="shared" si="11"/>
        <v>0</v>
      </c>
      <c r="O28" s="42"/>
      <c r="P28" s="43">
        <f t="shared" si="12"/>
        <v>0</v>
      </c>
      <c r="Q28" s="43">
        <f t="shared" si="13"/>
        <v>0</v>
      </c>
      <c r="R28" s="43">
        <f t="shared" si="14"/>
        <v>0</v>
      </c>
      <c r="S28" s="44">
        <f t="shared" si="15"/>
        <v>1</v>
      </c>
      <c r="T28" s="98">
        <f t="shared" si="16"/>
        <v>8000000</v>
      </c>
      <c r="U28" s="45">
        <f t="shared" si="0"/>
        <v>1</v>
      </c>
      <c r="V28" s="46">
        <f t="shared" si="1"/>
        <v>8000000</v>
      </c>
      <c r="W28" s="46">
        <f t="shared" si="2"/>
        <v>0</v>
      </c>
      <c r="X28" s="47">
        <f t="shared" si="3"/>
        <v>0</v>
      </c>
      <c r="Y28" s="97">
        <v>1</v>
      </c>
      <c r="Z28" s="96">
        <f t="shared" si="4"/>
        <v>8000000</v>
      </c>
      <c r="AA28" s="96">
        <f t="shared" si="5"/>
        <v>0</v>
      </c>
      <c r="AB28" s="70">
        <f t="shared" si="6"/>
        <v>0</v>
      </c>
      <c r="AC28" s="157"/>
      <c r="AD28" s="162">
        <v>2800000</v>
      </c>
      <c r="AE28" s="166">
        <f t="shared" si="17"/>
        <v>2800000</v>
      </c>
      <c r="AF28" s="166">
        <f t="shared" si="18"/>
        <v>2800000</v>
      </c>
      <c r="AT28" s="136"/>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c r="IN28" s="18"/>
      <c r="IO28" s="18"/>
      <c r="IP28" s="18"/>
      <c r="IQ28" s="18"/>
      <c r="IR28" s="18"/>
      <c r="IS28" s="18"/>
      <c r="IT28" s="18"/>
      <c r="IU28" s="18"/>
      <c r="IV28" s="18"/>
      <c r="IW28" s="18"/>
      <c r="IX28" s="18"/>
      <c r="IY28" s="18"/>
      <c r="IZ28" s="18"/>
      <c r="JA28" s="18"/>
      <c r="JB28" s="18"/>
      <c r="JC28" s="18"/>
      <c r="JD28" s="18"/>
      <c r="JE28" s="18"/>
      <c r="JF28" s="18"/>
      <c r="JG28" s="18"/>
      <c r="JH28" s="18"/>
      <c r="JI28" s="18"/>
      <c r="JJ28" s="18"/>
      <c r="JK28" s="18"/>
      <c r="JL28" s="18"/>
      <c r="JM28" s="18"/>
      <c r="JN28" s="18"/>
      <c r="JO28" s="18"/>
      <c r="JP28" s="18"/>
      <c r="JQ28" s="18"/>
      <c r="JR28" s="18"/>
      <c r="JS28" s="18"/>
      <c r="JT28" s="18"/>
      <c r="JU28" s="18"/>
      <c r="JV28" s="18"/>
      <c r="JW28" s="18"/>
      <c r="JX28" s="18"/>
      <c r="JY28" s="18"/>
      <c r="JZ28" s="18"/>
      <c r="KA28" s="18"/>
      <c r="KB28" s="18"/>
      <c r="KC28" s="18"/>
      <c r="KD28" s="18"/>
      <c r="KE28" s="18"/>
      <c r="KF28" s="18"/>
      <c r="KG28" s="18"/>
      <c r="KH28" s="18"/>
      <c r="KI28" s="18"/>
      <c r="KJ28" s="18"/>
      <c r="KK28" s="18"/>
      <c r="KL28" s="18"/>
      <c r="KM28" s="18"/>
      <c r="KN28" s="18"/>
      <c r="KO28" s="18"/>
      <c r="KP28" s="18"/>
      <c r="KQ28" s="18"/>
      <c r="KR28" s="18"/>
      <c r="KS28" s="18"/>
      <c r="KT28" s="18"/>
      <c r="KU28" s="18"/>
      <c r="KV28" s="18"/>
      <c r="KW28" s="18"/>
      <c r="KX28" s="18"/>
      <c r="KY28" s="18"/>
      <c r="KZ28" s="18"/>
      <c r="LA28" s="18"/>
      <c r="LB28" s="18"/>
      <c r="LC28" s="18"/>
      <c r="LD28" s="18"/>
      <c r="LE28" s="18"/>
      <c r="LF28" s="18"/>
      <c r="LG28" s="18"/>
      <c r="LH28" s="18"/>
      <c r="LI28" s="18"/>
      <c r="LJ28" s="18"/>
      <c r="LK28" s="18"/>
      <c r="LL28" s="18"/>
      <c r="LM28" s="18"/>
      <c r="LN28" s="18"/>
      <c r="LO28" s="18"/>
      <c r="LP28" s="18"/>
      <c r="LQ28" s="18"/>
      <c r="LR28" s="18"/>
      <c r="LS28" s="18"/>
      <c r="LT28" s="18"/>
      <c r="LU28" s="18"/>
      <c r="LV28" s="18"/>
      <c r="LW28" s="18"/>
      <c r="LX28" s="18"/>
      <c r="LY28" s="18"/>
      <c r="LZ28" s="18"/>
      <c r="MA28" s="18"/>
      <c r="MB28" s="18"/>
      <c r="MC28" s="18"/>
      <c r="MD28" s="18"/>
      <c r="ME28" s="18"/>
      <c r="MF28" s="18"/>
      <c r="MG28" s="18"/>
      <c r="MH28" s="18"/>
      <c r="MI28" s="18"/>
      <c r="MJ28" s="18"/>
      <c r="MK28" s="18"/>
      <c r="ML28" s="18"/>
      <c r="MM28" s="18"/>
      <c r="MN28" s="18"/>
      <c r="MO28" s="18"/>
      <c r="MP28" s="18"/>
      <c r="MQ28" s="18"/>
      <c r="MR28" s="18"/>
      <c r="MS28" s="18"/>
      <c r="MT28" s="18"/>
      <c r="MU28" s="18"/>
      <c r="MV28" s="18"/>
      <c r="MW28" s="18"/>
      <c r="MX28" s="18"/>
      <c r="MY28" s="18"/>
      <c r="MZ28" s="18"/>
      <c r="NA28" s="18"/>
      <c r="NB28" s="18"/>
      <c r="NC28" s="18"/>
      <c r="ND28" s="18"/>
      <c r="NE28" s="18"/>
      <c r="NF28" s="18"/>
      <c r="NG28" s="18"/>
      <c r="NH28" s="18"/>
      <c r="NI28" s="18"/>
      <c r="NJ28" s="18"/>
      <c r="NK28" s="18"/>
      <c r="NL28" s="18"/>
      <c r="NM28" s="18"/>
      <c r="NN28" s="18"/>
      <c r="NO28" s="18"/>
      <c r="NP28" s="18"/>
      <c r="NQ28" s="18"/>
      <c r="NR28" s="18"/>
      <c r="NS28" s="18"/>
      <c r="NT28" s="18"/>
      <c r="NU28" s="18"/>
      <c r="NV28" s="18"/>
      <c r="NW28" s="18"/>
      <c r="NX28" s="18"/>
      <c r="NY28" s="18"/>
      <c r="NZ28" s="18"/>
      <c r="OA28" s="18"/>
      <c r="OB28" s="18"/>
      <c r="OC28" s="18"/>
      <c r="OD28" s="18"/>
      <c r="OE28" s="18"/>
      <c r="OF28" s="18"/>
      <c r="OG28" s="18"/>
      <c r="OH28" s="18"/>
      <c r="OI28" s="18"/>
      <c r="OJ28" s="18"/>
      <c r="OK28" s="18"/>
      <c r="OL28" s="18"/>
      <c r="OM28" s="18"/>
      <c r="ON28" s="18"/>
      <c r="OO28" s="18"/>
      <c r="OP28" s="18"/>
      <c r="OQ28" s="18"/>
      <c r="OR28" s="18"/>
      <c r="OS28" s="18"/>
      <c r="OT28" s="18"/>
      <c r="OU28" s="18"/>
      <c r="OV28" s="18"/>
      <c r="OW28" s="18"/>
      <c r="OX28" s="18"/>
      <c r="OY28" s="18"/>
      <c r="OZ28" s="18"/>
      <c r="PA28" s="18"/>
      <c r="PB28" s="18"/>
      <c r="PC28" s="18"/>
      <c r="PD28" s="18"/>
      <c r="PE28" s="18"/>
      <c r="PF28" s="18"/>
      <c r="PG28" s="18"/>
      <c r="PH28" s="18"/>
      <c r="PI28" s="18"/>
      <c r="PJ28" s="18"/>
      <c r="PK28" s="18"/>
      <c r="PL28" s="18"/>
      <c r="PM28" s="18"/>
      <c r="PN28" s="18"/>
      <c r="PO28" s="18"/>
      <c r="PP28" s="18"/>
      <c r="PQ28" s="18"/>
      <c r="PR28" s="18"/>
      <c r="PS28" s="18"/>
      <c r="PT28" s="18"/>
      <c r="PU28" s="18"/>
      <c r="PV28" s="18"/>
      <c r="PW28" s="18"/>
      <c r="PX28" s="18"/>
      <c r="PY28" s="18"/>
      <c r="PZ28" s="18"/>
      <c r="QA28" s="18"/>
      <c r="QB28" s="18"/>
      <c r="QC28" s="18"/>
      <c r="QD28" s="18"/>
      <c r="QE28" s="18"/>
      <c r="QF28" s="18"/>
      <c r="QG28" s="18"/>
      <c r="QH28" s="18"/>
      <c r="QI28" s="18"/>
      <c r="QJ28" s="18"/>
      <c r="QK28" s="18"/>
      <c r="QL28" s="18"/>
      <c r="QM28" s="18"/>
      <c r="QN28" s="18"/>
      <c r="QO28" s="18"/>
      <c r="QP28" s="18"/>
      <c r="QQ28" s="18"/>
      <c r="QR28" s="18"/>
      <c r="QS28" s="18"/>
      <c r="QT28" s="18"/>
      <c r="QU28" s="18"/>
      <c r="QV28" s="18"/>
      <c r="QW28" s="18"/>
      <c r="QX28" s="18"/>
      <c r="QY28" s="18"/>
      <c r="QZ28" s="18"/>
      <c r="RA28" s="18"/>
      <c r="RB28" s="18"/>
      <c r="RC28" s="18"/>
      <c r="RD28" s="18"/>
      <c r="RE28" s="18"/>
      <c r="RF28" s="18"/>
      <c r="RG28" s="18"/>
      <c r="RH28" s="18"/>
      <c r="RI28" s="18"/>
      <c r="RJ28" s="18"/>
      <c r="RK28" s="18"/>
      <c r="RL28" s="18"/>
      <c r="RM28" s="18"/>
      <c r="RN28" s="18"/>
      <c r="RO28" s="18"/>
      <c r="RP28" s="18"/>
      <c r="RQ28" s="18"/>
      <c r="RR28" s="18"/>
      <c r="RS28" s="18"/>
      <c r="RT28" s="18"/>
      <c r="RU28" s="18"/>
      <c r="RV28" s="18"/>
      <c r="RW28" s="18"/>
      <c r="RX28" s="18"/>
      <c r="RY28" s="18"/>
      <c r="RZ28" s="18"/>
      <c r="SA28" s="18"/>
      <c r="SB28" s="18"/>
      <c r="SC28" s="18"/>
      <c r="SD28" s="18"/>
      <c r="SE28" s="18"/>
      <c r="SF28" s="18"/>
      <c r="SG28" s="18"/>
      <c r="SH28" s="18"/>
      <c r="SI28" s="18"/>
      <c r="SJ28" s="18"/>
      <c r="SK28" s="18"/>
      <c r="SL28" s="18"/>
      <c r="SM28" s="18"/>
      <c r="SN28" s="18"/>
      <c r="SO28" s="18"/>
      <c r="SP28" s="18"/>
      <c r="SQ28" s="18"/>
      <c r="SR28" s="18"/>
      <c r="SS28" s="18"/>
      <c r="ST28" s="18"/>
      <c r="SU28" s="18"/>
      <c r="SV28" s="18"/>
      <c r="SW28" s="18"/>
      <c r="SX28" s="18"/>
      <c r="SY28" s="18"/>
      <c r="SZ28" s="18"/>
      <c r="TA28" s="18"/>
      <c r="TB28" s="18"/>
      <c r="TC28" s="18"/>
      <c r="TD28" s="18"/>
      <c r="TE28" s="18"/>
      <c r="TF28" s="18"/>
      <c r="TG28" s="18"/>
      <c r="TH28" s="18"/>
      <c r="TI28" s="18"/>
      <c r="TJ28" s="18"/>
      <c r="TK28" s="18"/>
      <c r="TL28" s="18"/>
      <c r="TM28" s="18"/>
      <c r="TN28" s="18"/>
      <c r="TO28" s="18"/>
      <c r="TP28" s="18"/>
      <c r="TQ28" s="18"/>
      <c r="TR28" s="18"/>
      <c r="TS28" s="18"/>
      <c r="TT28" s="18"/>
      <c r="TU28" s="18"/>
      <c r="TV28" s="18"/>
      <c r="TW28" s="18"/>
      <c r="TX28" s="18"/>
      <c r="TY28" s="18"/>
      <c r="TZ28" s="18"/>
      <c r="UA28" s="18"/>
      <c r="UB28" s="18"/>
      <c r="UC28" s="18"/>
      <c r="UD28" s="18"/>
      <c r="UE28" s="18"/>
      <c r="UF28" s="18"/>
      <c r="UG28" s="18"/>
      <c r="UH28" s="18"/>
      <c r="UI28" s="18"/>
      <c r="UJ28" s="18"/>
      <c r="UK28" s="18"/>
      <c r="UL28" s="18"/>
      <c r="UM28" s="18"/>
      <c r="UN28" s="18"/>
      <c r="UO28" s="18"/>
      <c r="UP28" s="18"/>
      <c r="UQ28" s="18"/>
      <c r="UR28" s="18"/>
      <c r="US28" s="18"/>
      <c r="UT28" s="18"/>
      <c r="UU28" s="18"/>
      <c r="UV28" s="18"/>
      <c r="UW28" s="18"/>
      <c r="UX28" s="18"/>
      <c r="UY28" s="18"/>
      <c r="UZ28" s="18"/>
      <c r="VA28" s="18"/>
      <c r="VB28" s="18"/>
      <c r="VC28" s="18"/>
      <c r="VD28" s="18"/>
      <c r="VE28" s="18"/>
      <c r="VF28" s="18"/>
      <c r="VG28" s="18"/>
      <c r="VH28" s="18"/>
      <c r="VI28" s="18"/>
      <c r="VJ28" s="18"/>
      <c r="VK28" s="18"/>
      <c r="VL28" s="18"/>
      <c r="VM28" s="18"/>
      <c r="VN28" s="18"/>
      <c r="VO28" s="18"/>
      <c r="VP28" s="18"/>
      <c r="VQ28" s="18"/>
      <c r="VR28" s="18"/>
      <c r="VS28" s="18"/>
      <c r="VT28" s="18"/>
      <c r="VU28" s="18"/>
      <c r="VV28" s="18"/>
      <c r="VW28" s="18"/>
      <c r="VX28" s="18"/>
      <c r="VY28" s="18"/>
      <c r="VZ28" s="18"/>
      <c r="WA28" s="18"/>
      <c r="WB28" s="18"/>
      <c r="WC28" s="18"/>
      <c r="WD28" s="18"/>
      <c r="WE28" s="18"/>
      <c r="WF28" s="18"/>
      <c r="WG28" s="18"/>
      <c r="WH28" s="18"/>
      <c r="WI28" s="18"/>
      <c r="WJ28" s="18"/>
      <c r="WK28" s="18"/>
      <c r="WL28" s="18"/>
      <c r="WM28" s="18"/>
      <c r="WN28" s="18"/>
      <c r="WO28" s="18"/>
      <c r="WP28" s="18"/>
      <c r="WQ28" s="18"/>
      <c r="WR28" s="18"/>
      <c r="WS28" s="18"/>
      <c r="WT28" s="18"/>
      <c r="WU28" s="18"/>
      <c r="WV28" s="18"/>
      <c r="WW28" s="18"/>
      <c r="WX28" s="18"/>
      <c r="WY28" s="18"/>
      <c r="WZ28" s="18"/>
      <c r="XA28" s="18"/>
      <c r="XB28" s="18"/>
      <c r="XC28" s="18"/>
      <c r="XD28" s="18"/>
      <c r="XE28" s="18"/>
      <c r="XF28" s="18"/>
      <c r="XG28" s="18"/>
      <c r="XH28" s="18"/>
      <c r="XI28" s="18"/>
      <c r="XJ28" s="18"/>
      <c r="XK28" s="18"/>
      <c r="XL28" s="18"/>
      <c r="XM28" s="18"/>
      <c r="XN28" s="18"/>
      <c r="XO28" s="18"/>
      <c r="XP28" s="18"/>
      <c r="XQ28" s="18"/>
      <c r="XR28" s="18"/>
      <c r="XS28" s="18"/>
      <c r="XT28" s="18"/>
      <c r="XU28" s="18"/>
      <c r="XV28" s="18"/>
      <c r="XW28" s="18"/>
      <c r="XX28" s="18"/>
      <c r="XY28" s="18"/>
      <c r="XZ28" s="18"/>
      <c r="YA28" s="18"/>
      <c r="YB28" s="18"/>
      <c r="YC28" s="18"/>
      <c r="YD28" s="18"/>
      <c r="YE28" s="18"/>
      <c r="YF28" s="18"/>
      <c r="YG28" s="18"/>
      <c r="YH28" s="18"/>
      <c r="YI28" s="18"/>
      <c r="YJ28" s="18"/>
      <c r="YK28" s="18"/>
      <c r="YL28" s="18"/>
      <c r="YM28" s="18"/>
      <c r="YN28" s="18"/>
      <c r="YO28" s="18"/>
      <c r="YP28" s="18"/>
      <c r="YQ28" s="18"/>
      <c r="YR28" s="18"/>
      <c r="YS28" s="18"/>
      <c r="YT28" s="18"/>
      <c r="YU28" s="18"/>
      <c r="YV28" s="18"/>
      <c r="YW28" s="18"/>
      <c r="YX28" s="18"/>
      <c r="YY28" s="18"/>
      <c r="YZ28" s="18"/>
      <c r="ZA28" s="18"/>
      <c r="ZB28" s="18"/>
      <c r="ZC28" s="18"/>
      <c r="ZD28" s="18"/>
      <c r="ZE28" s="18"/>
      <c r="ZF28" s="18"/>
      <c r="ZG28" s="18"/>
      <c r="ZH28" s="18"/>
      <c r="ZI28" s="18"/>
      <c r="ZJ28" s="18"/>
      <c r="ZK28" s="18"/>
      <c r="ZL28" s="18"/>
      <c r="ZM28" s="18"/>
      <c r="ZN28" s="18"/>
      <c r="ZO28" s="18"/>
      <c r="ZP28" s="18"/>
      <c r="ZQ28" s="18"/>
      <c r="ZR28" s="18"/>
      <c r="ZS28" s="18"/>
      <c r="ZT28" s="18"/>
      <c r="ZU28" s="18"/>
      <c r="ZV28" s="18"/>
      <c r="ZW28" s="18"/>
      <c r="ZX28" s="18"/>
      <c r="ZY28" s="18"/>
      <c r="ZZ28" s="18"/>
      <c r="AAA28" s="18"/>
      <c r="AAB28" s="18"/>
      <c r="AAC28" s="18"/>
      <c r="AAD28" s="18"/>
      <c r="AAE28" s="18"/>
      <c r="AAF28" s="18"/>
      <c r="AAG28" s="18"/>
      <c r="AAH28" s="18"/>
      <c r="AAI28" s="18"/>
      <c r="AAJ28" s="18"/>
      <c r="AAK28" s="18"/>
      <c r="AAL28" s="18"/>
      <c r="AAM28" s="18"/>
      <c r="AAN28" s="18"/>
      <c r="AAO28" s="18"/>
      <c r="AAP28" s="18"/>
      <c r="AAQ28" s="18"/>
      <c r="AAR28" s="18"/>
      <c r="AAS28" s="18"/>
      <c r="AAT28" s="18"/>
      <c r="AAU28" s="18"/>
      <c r="AAV28" s="18"/>
      <c r="AAW28" s="18"/>
      <c r="AAX28" s="18"/>
      <c r="AAY28" s="18"/>
      <c r="AAZ28" s="18"/>
      <c r="ABA28" s="18"/>
      <c r="ABB28" s="18"/>
      <c r="ABC28" s="18"/>
      <c r="ABD28" s="18"/>
      <c r="ABE28" s="18"/>
      <c r="ABF28" s="18"/>
      <c r="ABG28" s="18"/>
      <c r="ABH28" s="18"/>
      <c r="ABI28" s="18"/>
      <c r="ABJ28" s="18"/>
      <c r="ABK28" s="18"/>
      <c r="ABL28" s="18"/>
      <c r="ABM28" s="18"/>
      <c r="ABN28" s="18"/>
      <c r="ABO28" s="18"/>
      <c r="ABP28" s="18"/>
      <c r="ABQ28" s="18"/>
      <c r="ABR28" s="18"/>
      <c r="ABS28" s="18"/>
      <c r="ABT28" s="18"/>
      <c r="ABU28" s="18"/>
      <c r="ABV28" s="18"/>
      <c r="ABW28" s="18"/>
      <c r="ABX28" s="18"/>
      <c r="ABY28" s="18"/>
      <c r="ABZ28" s="18"/>
      <c r="ACA28" s="18"/>
      <c r="ACB28" s="18"/>
      <c r="ACC28" s="18"/>
      <c r="ACD28" s="18"/>
      <c r="ACE28" s="18"/>
      <c r="ACF28" s="18"/>
      <c r="ACG28" s="18"/>
      <c r="ACH28" s="18"/>
      <c r="ACI28" s="18"/>
      <c r="ACJ28" s="18"/>
      <c r="ACK28" s="18"/>
      <c r="ACL28" s="18"/>
      <c r="ACM28" s="18"/>
      <c r="ACN28" s="18"/>
      <c r="ACO28" s="18"/>
      <c r="ACP28" s="18"/>
      <c r="ACQ28" s="18"/>
      <c r="ACR28" s="18"/>
      <c r="ACS28" s="18"/>
      <c r="ACT28" s="18"/>
      <c r="ACU28" s="18"/>
      <c r="ACV28" s="18"/>
      <c r="ACW28" s="18"/>
      <c r="ACX28" s="18"/>
      <c r="ACY28" s="18"/>
      <c r="ACZ28" s="18"/>
      <c r="ADA28" s="18"/>
      <c r="ADB28" s="18"/>
      <c r="ADC28" s="18"/>
      <c r="ADD28" s="18"/>
      <c r="ADE28" s="18"/>
      <c r="ADF28" s="18"/>
      <c r="ADG28" s="18"/>
      <c r="ADH28" s="18"/>
      <c r="ADI28" s="18"/>
      <c r="ADJ28" s="18"/>
      <c r="ADK28" s="18"/>
      <c r="ADL28" s="18"/>
      <c r="ADM28" s="18"/>
      <c r="ADN28" s="18"/>
      <c r="ADO28" s="18"/>
      <c r="ADP28" s="18"/>
      <c r="ADQ28" s="18"/>
      <c r="ADR28" s="18"/>
      <c r="ADS28" s="18"/>
      <c r="ADT28" s="18"/>
      <c r="ADU28" s="18"/>
      <c r="ADV28" s="18"/>
      <c r="ADW28" s="18"/>
      <c r="ADX28" s="18"/>
      <c r="ADY28" s="18"/>
      <c r="ADZ28" s="18"/>
      <c r="AEA28" s="18"/>
      <c r="AEB28" s="18"/>
      <c r="AEC28" s="18"/>
      <c r="AED28" s="18"/>
      <c r="AEE28" s="18"/>
      <c r="AEF28" s="18"/>
      <c r="AEG28" s="18"/>
      <c r="AEH28" s="18"/>
      <c r="AEI28" s="18"/>
      <c r="AEJ28" s="18"/>
      <c r="AEK28" s="18"/>
      <c r="AEL28" s="18"/>
      <c r="AEM28" s="18"/>
      <c r="AEN28" s="18"/>
      <c r="AEO28" s="18"/>
      <c r="AEP28" s="18"/>
      <c r="AEQ28" s="18"/>
      <c r="AER28" s="18"/>
      <c r="AES28" s="18"/>
      <c r="AET28" s="18"/>
      <c r="AEU28" s="18"/>
      <c r="AEV28" s="18"/>
      <c r="AEW28" s="18"/>
      <c r="AEX28" s="18"/>
    </row>
    <row r="29" spans="1:830" s="33" customFormat="1">
      <c r="A29" s="34">
        <v>25</v>
      </c>
      <c r="B29" s="34" t="s">
        <v>62</v>
      </c>
      <c r="C29" s="6" t="s">
        <v>63</v>
      </c>
      <c r="D29" s="35" t="s">
        <v>20</v>
      </c>
      <c r="E29" s="36">
        <v>1295000</v>
      </c>
      <c r="F29" s="37">
        <v>4</v>
      </c>
      <c r="G29" s="38">
        <v>1097457.6271186441</v>
      </c>
      <c r="H29" s="38">
        <f t="shared" si="7"/>
        <v>5180000</v>
      </c>
      <c r="I29" s="39">
        <v>4</v>
      </c>
      <c r="J29" s="38">
        <f t="shared" si="8"/>
        <v>5180000</v>
      </c>
      <c r="K29" s="38">
        <f t="shared" si="9"/>
        <v>0</v>
      </c>
      <c r="L29" s="38">
        <f t="shared" si="10"/>
        <v>0</v>
      </c>
      <c r="M29" s="40">
        <v>2</v>
      </c>
      <c r="N29" s="99">
        <f t="shared" si="11"/>
        <v>2590000</v>
      </c>
      <c r="O29" s="42">
        <v>2</v>
      </c>
      <c r="P29" s="43">
        <f t="shared" si="12"/>
        <v>2590000</v>
      </c>
      <c r="Q29" s="43">
        <f t="shared" si="13"/>
        <v>0</v>
      </c>
      <c r="R29" s="43">
        <f t="shared" si="14"/>
        <v>0</v>
      </c>
      <c r="S29" s="44">
        <f t="shared" si="15"/>
        <v>6</v>
      </c>
      <c r="T29" s="98">
        <f t="shared" si="16"/>
        <v>7770000</v>
      </c>
      <c r="U29" s="45">
        <f t="shared" si="0"/>
        <v>6</v>
      </c>
      <c r="V29" s="46">
        <f t="shared" si="1"/>
        <v>7770000</v>
      </c>
      <c r="W29" s="46">
        <f t="shared" si="2"/>
        <v>0</v>
      </c>
      <c r="X29" s="47">
        <f t="shared" si="3"/>
        <v>0</v>
      </c>
      <c r="Y29" s="97">
        <v>6</v>
      </c>
      <c r="Z29" s="96">
        <f t="shared" si="4"/>
        <v>7770000</v>
      </c>
      <c r="AA29" s="96">
        <f t="shared" si="5"/>
        <v>0</v>
      </c>
      <c r="AB29" s="70">
        <f t="shared" si="6"/>
        <v>0</v>
      </c>
      <c r="AC29" s="157"/>
      <c r="AD29" s="162">
        <v>453250</v>
      </c>
      <c r="AE29" s="166">
        <f t="shared" si="17"/>
        <v>1813000</v>
      </c>
      <c r="AF29" s="166">
        <f t="shared" si="18"/>
        <v>2719500</v>
      </c>
      <c r="AT29" s="136"/>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c r="IN29" s="18"/>
      <c r="IO29" s="18"/>
      <c r="IP29" s="18"/>
      <c r="IQ29" s="18"/>
      <c r="IR29" s="18"/>
      <c r="IS29" s="18"/>
      <c r="IT29" s="18"/>
      <c r="IU29" s="18"/>
      <c r="IV29" s="18"/>
      <c r="IW29" s="18"/>
      <c r="IX29" s="18"/>
      <c r="IY29" s="18"/>
      <c r="IZ29" s="18"/>
      <c r="JA29" s="18"/>
      <c r="JB29" s="18"/>
      <c r="JC29" s="18"/>
      <c r="JD29" s="18"/>
      <c r="JE29" s="18"/>
      <c r="JF29" s="18"/>
      <c r="JG29" s="18"/>
      <c r="JH29" s="18"/>
      <c r="JI29" s="18"/>
      <c r="JJ29" s="18"/>
      <c r="JK29" s="18"/>
      <c r="JL29" s="18"/>
      <c r="JM29" s="18"/>
      <c r="JN29" s="18"/>
      <c r="JO29" s="18"/>
      <c r="JP29" s="18"/>
      <c r="JQ29" s="18"/>
      <c r="JR29" s="18"/>
      <c r="JS29" s="18"/>
      <c r="JT29" s="18"/>
      <c r="JU29" s="18"/>
      <c r="JV29" s="18"/>
      <c r="JW29" s="18"/>
      <c r="JX29" s="18"/>
      <c r="JY29" s="18"/>
      <c r="JZ29" s="18"/>
      <c r="KA29" s="18"/>
      <c r="KB29" s="18"/>
      <c r="KC29" s="18"/>
      <c r="KD29" s="18"/>
      <c r="KE29" s="18"/>
      <c r="KF29" s="18"/>
      <c r="KG29" s="18"/>
      <c r="KH29" s="18"/>
      <c r="KI29" s="18"/>
      <c r="KJ29" s="18"/>
      <c r="KK29" s="18"/>
      <c r="KL29" s="18"/>
      <c r="KM29" s="18"/>
      <c r="KN29" s="18"/>
      <c r="KO29" s="18"/>
      <c r="KP29" s="18"/>
      <c r="KQ29" s="18"/>
      <c r="KR29" s="18"/>
      <c r="KS29" s="18"/>
      <c r="KT29" s="18"/>
      <c r="KU29" s="18"/>
      <c r="KV29" s="18"/>
      <c r="KW29" s="18"/>
      <c r="KX29" s="18"/>
      <c r="KY29" s="18"/>
      <c r="KZ29" s="18"/>
      <c r="LA29" s="18"/>
      <c r="LB29" s="18"/>
      <c r="LC29" s="18"/>
      <c r="LD29" s="18"/>
      <c r="LE29" s="18"/>
      <c r="LF29" s="18"/>
      <c r="LG29" s="18"/>
      <c r="LH29" s="18"/>
      <c r="LI29" s="18"/>
      <c r="LJ29" s="18"/>
      <c r="LK29" s="18"/>
      <c r="LL29" s="18"/>
      <c r="LM29" s="18"/>
      <c r="LN29" s="18"/>
      <c r="LO29" s="18"/>
      <c r="LP29" s="18"/>
      <c r="LQ29" s="18"/>
      <c r="LR29" s="18"/>
      <c r="LS29" s="18"/>
      <c r="LT29" s="18"/>
      <c r="LU29" s="18"/>
      <c r="LV29" s="18"/>
      <c r="LW29" s="18"/>
      <c r="LX29" s="18"/>
      <c r="LY29" s="18"/>
      <c r="LZ29" s="18"/>
      <c r="MA29" s="18"/>
      <c r="MB29" s="18"/>
      <c r="MC29" s="18"/>
      <c r="MD29" s="18"/>
      <c r="ME29" s="18"/>
      <c r="MF29" s="18"/>
      <c r="MG29" s="18"/>
      <c r="MH29" s="18"/>
      <c r="MI29" s="18"/>
      <c r="MJ29" s="18"/>
      <c r="MK29" s="18"/>
      <c r="ML29" s="18"/>
      <c r="MM29" s="18"/>
      <c r="MN29" s="18"/>
      <c r="MO29" s="18"/>
      <c r="MP29" s="18"/>
      <c r="MQ29" s="18"/>
      <c r="MR29" s="18"/>
      <c r="MS29" s="18"/>
      <c r="MT29" s="18"/>
      <c r="MU29" s="18"/>
      <c r="MV29" s="18"/>
      <c r="MW29" s="18"/>
      <c r="MX29" s="18"/>
      <c r="MY29" s="18"/>
      <c r="MZ29" s="18"/>
      <c r="NA29" s="18"/>
      <c r="NB29" s="18"/>
      <c r="NC29" s="18"/>
      <c r="ND29" s="18"/>
      <c r="NE29" s="18"/>
      <c r="NF29" s="18"/>
      <c r="NG29" s="18"/>
      <c r="NH29" s="18"/>
      <c r="NI29" s="18"/>
      <c r="NJ29" s="18"/>
      <c r="NK29" s="18"/>
      <c r="NL29" s="18"/>
      <c r="NM29" s="18"/>
      <c r="NN29" s="18"/>
      <c r="NO29" s="18"/>
      <c r="NP29" s="18"/>
      <c r="NQ29" s="18"/>
      <c r="NR29" s="18"/>
      <c r="NS29" s="18"/>
      <c r="NT29" s="18"/>
      <c r="NU29" s="18"/>
      <c r="NV29" s="18"/>
      <c r="NW29" s="18"/>
      <c r="NX29" s="18"/>
      <c r="NY29" s="18"/>
      <c r="NZ29" s="18"/>
      <c r="OA29" s="18"/>
      <c r="OB29" s="18"/>
      <c r="OC29" s="18"/>
      <c r="OD29" s="18"/>
      <c r="OE29" s="18"/>
      <c r="OF29" s="18"/>
      <c r="OG29" s="18"/>
      <c r="OH29" s="18"/>
      <c r="OI29" s="18"/>
      <c r="OJ29" s="18"/>
      <c r="OK29" s="18"/>
      <c r="OL29" s="18"/>
      <c r="OM29" s="18"/>
      <c r="ON29" s="18"/>
      <c r="OO29" s="18"/>
      <c r="OP29" s="18"/>
      <c r="OQ29" s="18"/>
      <c r="OR29" s="18"/>
      <c r="OS29" s="18"/>
      <c r="OT29" s="18"/>
      <c r="OU29" s="18"/>
      <c r="OV29" s="18"/>
      <c r="OW29" s="18"/>
      <c r="OX29" s="18"/>
      <c r="OY29" s="18"/>
      <c r="OZ29" s="18"/>
      <c r="PA29" s="18"/>
      <c r="PB29" s="18"/>
      <c r="PC29" s="18"/>
      <c r="PD29" s="18"/>
      <c r="PE29" s="18"/>
      <c r="PF29" s="18"/>
      <c r="PG29" s="18"/>
      <c r="PH29" s="18"/>
      <c r="PI29" s="18"/>
      <c r="PJ29" s="18"/>
      <c r="PK29" s="18"/>
      <c r="PL29" s="18"/>
      <c r="PM29" s="18"/>
      <c r="PN29" s="18"/>
      <c r="PO29" s="18"/>
      <c r="PP29" s="18"/>
      <c r="PQ29" s="18"/>
      <c r="PR29" s="18"/>
      <c r="PS29" s="18"/>
      <c r="PT29" s="18"/>
      <c r="PU29" s="18"/>
      <c r="PV29" s="18"/>
      <c r="PW29" s="18"/>
      <c r="PX29" s="18"/>
      <c r="PY29" s="18"/>
      <c r="PZ29" s="18"/>
      <c r="QA29" s="18"/>
      <c r="QB29" s="18"/>
      <c r="QC29" s="18"/>
      <c r="QD29" s="18"/>
      <c r="QE29" s="18"/>
      <c r="QF29" s="18"/>
      <c r="QG29" s="18"/>
      <c r="QH29" s="18"/>
      <c r="QI29" s="18"/>
      <c r="QJ29" s="18"/>
      <c r="QK29" s="18"/>
      <c r="QL29" s="18"/>
      <c r="QM29" s="18"/>
      <c r="QN29" s="18"/>
      <c r="QO29" s="18"/>
      <c r="QP29" s="18"/>
      <c r="QQ29" s="18"/>
      <c r="QR29" s="18"/>
      <c r="QS29" s="18"/>
      <c r="QT29" s="18"/>
      <c r="QU29" s="18"/>
      <c r="QV29" s="18"/>
      <c r="QW29" s="18"/>
      <c r="QX29" s="18"/>
      <c r="QY29" s="18"/>
      <c r="QZ29" s="18"/>
      <c r="RA29" s="18"/>
      <c r="RB29" s="18"/>
      <c r="RC29" s="18"/>
      <c r="RD29" s="18"/>
      <c r="RE29" s="18"/>
      <c r="RF29" s="18"/>
      <c r="RG29" s="18"/>
      <c r="RH29" s="18"/>
      <c r="RI29" s="18"/>
      <c r="RJ29" s="18"/>
      <c r="RK29" s="18"/>
      <c r="RL29" s="18"/>
      <c r="RM29" s="18"/>
      <c r="RN29" s="18"/>
      <c r="RO29" s="18"/>
      <c r="RP29" s="18"/>
      <c r="RQ29" s="18"/>
      <c r="RR29" s="18"/>
      <c r="RS29" s="18"/>
      <c r="RT29" s="18"/>
      <c r="RU29" s="18"/>
      <c r="RV29" s="18"/>
      <c r="RW29" s="18"/>
      <c r="RX29" s="18"/>
      <c r="RY29" s="18"/>
      <c r="RZ29" s="18"/>
      <c r="SA29" s="18"/>
      <c r="SB29" s="18"/>
      <c r="SC29" s="18"/>
      <c r="SD29" s="18"/>
      <c r="SE29" s="18"/>
      <c r="SF29" s="18"/>
      <c r="SG29" s="18"/>
      <c r="SH29" s="18"/>
      <c r="SI29" s="18"/>
      <c r="SJ29" s="18"/>
      <c r="SK29" s="18"/>
      <c r="SL29" s="18"/>
      <c r="SM29" s="18"/>
      <c r="SN29" s="18"/>
      <c r="SO29" s="18"/>
      <c r="SP29" s="18"/>
      <c r="SQ29" s="18"/>
      <c r="SR29" s="18"/>
      <c r="SS29" s="18"/>
      <c r="ST29" s="18"/>
      <c r="SU29" s="18"/>
      <c r="SV29" s="18"/>
      <c r="SW29" s="18"/>
      <c r="SX29" s="18"/>
      <c r="SY29" s="18"/>
      <c r="SZ29" s="18"/>
      <c r="TA29" s="18"/>
      <c r="TB29" s="18"/>
      <c r="TC29" s="18"/>
      <c r="TD29" s="18"/>
      <c r="TE29" s="18"/>
      <c r="TF29" s="18"/>
      <c r="TG29" s="18"/>
      <c r="TH29" s="18"/>
      <c r="TI29" s="18"/>
      <c r="TJ29" s="18"/>
      <c r="TK29" s="18"/>
      <c r="TL29" s="18"/>
      <c r="TM29" s="18"/>
      <c r="TN29" s="18"/>
      <c r="TO29" s="18"/>
      <c r="TP29" s="18"/>
      <c r="TQ29" s="18"/>
      <c r="TR29" s="18"/>
      <c r="TS29" s="18"/>
      <c r="TT29" s="18"/>
      <c r="TU29" s="18"/>
      <c r="TV29" s="18"/>
      <c r="TW29" s="18"/>
      <c r="TX29" s="18"/>
      <c r="TY29" s="18"/>
      <c r="TZ29" s="18"/>
      <c r="UA29" s="18"/>
      <c r="UB29" s="18"/>
      <c r="UC29" s="18"/>
      <c r="UD29" s="18"/>
      <c r="UE29" s="18"/>
      <c r="UF29" s="18"/>
      <c r="UG29" s="18"/>
      <c r="UH29" s="18"/>
      <c r="UI29" s="18"/>
      <c r="UJ29" s="18"/>
      <c r="UK29" s="18"/>
      <c r="UL29" s="18"/>
      <c r="UM29" s="18"/>
      <c r="UN29" s="18"/>
      <c r="UO29" s="18"/>
      <c r="UP29" s="18"/>
      <c r="UQ29" s="18"/>
      <c r="UR29" s="18"/>
      <c r="US29" s="18"/>
      <c r="UT29" s="18"/>
      <c r="UU29" s="18"/>
      <c r="UV29" s="18"/>
      <c r="UW29" s="18"/>
      <c r="UX29" s="18"/>
      <c r="UY29" s="18"/>
      <c r="UZ29" s="18"/>
      <c r="VA29" s="18"/>
      <c r="VB29" s="18"/>
      <c r="VC29" s="18"/>
      <c r="VD29" s="18"/>
      <c r="VE29" s="18"/>
      <c r="VF29" s="18"/>
      <c r="VG29" s="18"/>
      <c r="VH29" s="18"/>
      <c r="VI29" s="18"/>
      <c r="VJ29" s="18"/>
      <c r="VK29" s="18"/>
      <c r="VL29" s="18"/>
      <c r="VM29" s="18"/>
      <c r="VN29" s="18"/>
      <c r="VO29" s="18"/>
      <c r="VP29" s="18"/>
      <c r="VQ29" s="18"/>
      <c r="VR29" s="18"/>
      <c r="VS29" s="18"/>
      <c r="VT29" s="18"/>
      <c r="VU29" s="18"/>
      <c r="VV29" s="18"/>
      <c r="VW29" s="18"/>
      <c r="VX29" s="18"/>
      <c r="VY29" s="18"/>
      <c r="VZ29" s="18"/>
      <c r="WA29" s="18"/>
      <c r="WB29" s="18"/>
      <c r="WC29" s="18"/>
      <c r="WD29" s="18"/>
      <c r="WE29" s="18"/>
      <c r="WF29" s="18"/>
      <c r="WG29" s="18"/>
      <c r="WH29" s="18"/>
      <c r="WI29" s="18"/>
      <c r="WJ29" s="18"/>
      <c r="WK29" s="18"/>
      <c r="WL29" s="18"/>
      <c r="WM29" s="18"/>
      <c r="WN29" s="18"/>
      <c r="WO29" s="18"/>
      <c r="WP29" s="18"/>
      <c r="WQ29" s="18"/>
      <c r="WR29" s="18"/>
      <c r="WS29" s="18"/>
      <c r="WT29" s="18"/>
      <c r="WU29" s="18"/>
      <c r="WV29" s="18"/>
      <c r="WW29" s="18"/>
      <c r="WX29" s="18"/>
      <c r="WY29" s="18"/>
      <c r="WZ29" s="18"/>
      <c r="XA29" s="18"/>
      <c r="XB29" s="18"/>
      <c r="XC29" s="18"/>
      <c r="XD29" s="18"/>
      <c r="XE29" s="18"/>
      <c r="XF29" s="18"/>
      <c r="XG29" s="18"/>
      <c r="XH29" s="18"/>
      <c r="XI29" s="18"/>
      <c r="XJ29" s="18"/>
      <c r="XK29" s="18"/>
      <c r="XL29" s="18"/>
      <c r="XM29" s="18"/>
      <c r="XN29" s="18"/>
      <c r="XO29" s="18"/>
      <c r="XP29" s="18"/>
      <c r="XQ29" s="18"/>
      <c r="XR29" s="18"/>
      <c r="XS29" s="18"/>
      <c r="XT29" s="18"/>
      <c r="XU29" s="18"/>
      <c r="XV29" s="18"/>
      <c r="XW29" s="18"/>
      <c r="XX29" s="18"/>
      <c r="XY29" s="18"/>
      <c r="XZ29" s="18"/>
      <c r="YA29" s="18"/>
      <c r="YB29" s="18"/>
      <c r="YC29" s="18"/>
      <c r="YD29" s="18"/>
      <c r="YE29" s="18"/>
      <c r="YF29" s="18"/>
      <c r="YG29" s="18"/>
      <c r="YH29" s="18"/>
      <c r="YI29" s="18"/>
      <c r="YJ29" s="18"/>
      <c r="YK29" s="18"/>
      <c r="YL29" s="18"/>
      <c r="YM29" s="18"/>
      <c r="YN29" s="18"/>
      <c r="YO29" s="18"/>
      <c r="YP29" s="18"/>
      <c r="YQ29" s="18"/>
      <c r="YR29" s="18"/>
      <c r="YS29" s="18"/>
      <c r="YT29" s="18"/>
      <c r="YU29" s="18"/>
      <c r="YV29" s="18"/>
      <c r="YW29" s="18"/>
      <c r="YX29" s="18"/>
      <c r="YY29" s="18"/>
      <c r="YZ29" s="18"/>
      <c r="ZA29" s="18"/>
      <c r="ZB29" s="18"/>
      <c r="ZC29" s="18"/>
      <c r="ZD29" s="18"/>
      <c r="ZE29" s="18"/>
      <c r="ZF29" s="18"/>
      <c r="ZG29" s="18"/>
      <c r="ZH29" s="18"/>
      <c r="ZI29" s="18"/>
      <c r="ZJ29" s="18"/>
      <c r="ZK29" s="18"/>
      <c r="ZL29" s="18"/>
      <c r="ZM29" s="18"/>
      <c r="ZN29" s="18"/>
      <c r="ZO29" s="18"/>
      <c r="ZP29" s="18"/>
      <c r="ZQ29" s="18"/>
      <c r="ZR29" s="18"/>
      <c r="ZS29" s="18"/>
      <c r="ZT29" s="18"/>
      <c r="ZU29" s="18"/>
      <c r="ZV29" s="18"/>
      <c r="ZW29" s="18"/>
      <c r="ZX29" s="18"/>
      <c r="ZY29" s="18"/>
      <c r="ZZ29" s="18"/>
      <c r="AAA29" s="18"/>
      <c r="AAB29" s="18"/>
      <c r="AAC29" s="18"/>
      <c r="AAD29" s="18"/>
      <c r="AAE29" s="18"/>
      <c r="AAF29" s="18"/>
      <c r="AAG29" s="18"/>
      <c r="AAH29" s="18"/>
      <c r="AAI29" s="18"/>
      <c r="AAJ29" s="18"/>
      <c r="AAK29" s="18"/>
      <c r="AAL29" s="18"/>
      <c r="AAM29" s="18"/>
      <c r="AAN29" s="18"/>
      <c r="AAO29" s="18"/>
      <c r="AAP29" s="18"/>
      <c r="AAQ29" s="18"/>
      <c r="AAR29" s="18"/>
      <c r="AAS29" s="18"/>
      <c r="AAT29" s="18"/>
      <c r="AAU29" s="18"/>
      <c r="AAV29" s="18"/>
      <c r="AAW29" s="18"/>
      <c r="AAX29" s="18"/>
      <c r="AAY29" s="18"/>
      <c r="AAZ29" s="18"/>
      <c r="ABA29" s="18"/>
      <c r="ABB29" s="18"/>
      <c r="ABC29" s="18"/>
      <c r="ABD29" s="18"/>
      <c r="ABE29" s="18"/>
      <c r="ABF29" s="18"/>
      <c r="ABG29" s="18"/>
      <c r="ABH29" s="18"/>
      <c r="ABI29" s="18"/>
      <c r="ABJ29" s="18"/>
      <c r="ABK29" s="18"/>
      <c r="ABL29" s="18"/>
      <c r="ABM29" s="18"/>
      <c r="ABN29" s="18"/>
      <c r="ABO29" s="18"/>
      <c r="ABP29" s="18"/>
      <c r="ABQ29" s="18"/>
      <c r="ABR29" s="18"/>
      <c r="ABS29" s="18"/>
      <c r="ABT29" s="18"/>
      <c r="ABU29" s="18"/>
      <c r="ABV29" s="18"/>
      <c r="ABW29" s="18"/>
      <c r="ABX29" s="18"/>
      <c r="ABY29" s="18"/>
      <c r="ABZ29" s="18"/>
      <c r="ACA29" s="18"/>
      <c r="ACB29" s="18"/>
      <c r="ACC29" s="18"/>
      <c r="ACD29" s="18"/>
      <c r="ACE29" s="18"/>
      <c r="ACF29" s="18"/>
      <c r="ACG29" s="18"/>
      <c r="ACH29" s="18"/>
      <c r="ACI29" s="18"/>
      <c r="ACJ29" s="18"/>
      <c r="ACK29" s="18"/>
      <c r="ACL29" s="18"/>
      <c r="ACM29" s="18"/>
      <c r="ACN29" s="18"/>
      <c r="ACO29" s="18"/>
      <c r="ACP29" s="18"/>
      <c r="ACQ29" s="18"/>
      <c r="ACR29" s="18"/>
      <c r="ACS29" s="18"/>
      <c r="ACT29" s="18"/>
      <c r="ACU29" s="18"/>
      <c r="ACV29" s="18"/>
      <c r="ACW29" s="18"/>
      <c r="ACX29" s="18"/>
      <c r="ACY29" s="18"/>
      <c r="ACZ29" s="18"/>
      <c r="ADA29" s="18"/>
      <c r="ADB29" s="18"/>
      <c r="ADC29" s="18"/>
      <c r="ADD29" s="18"/>
      <c r="ADE29" s="18"/>
      <c r="ADF29" s="18"/>
      <c r="ADG29" s="18"/>
      <c r="ADH29" s="18"/>
      <c r="ADI29" s="18"/>
      <c r="ADJ29" s="18"/>
      <c r="ADK29" s="18"/>
      <c r="ADL29" s="18"/>
      <c r="ADM29" s="18"/>
      <c r="ADN29" s="18"/>
      <c r="ADO29" s="18"/>
      <c r="ADP29" s="18"/>
      <c r="ADQ29" s="18"/>
      <c r="ADR29" s="18"/>
      <c r="ADS29" s="18"/>
      <c r="ADT29" s="18"/>
      <c r="ADU29" s="18"/>
      <c r="ADV29" s="18"/>
      <c r="ADW29" s="18"/>
      <c r="ADX29" s="18"/>
      <c r="ADY29" s="18"/>
      <c r="ADZ29" s="18"/>
      <c r="AEA29" s="18"/>
      <c r="AEB29" s="18"/>
      <c r="AEC29" s="18"/>
      <c r="AED29" s="18"/>
      <c r="AEE29" s="18"/>
      <c r="AEF29" s="18"/>
      <c r="AEG29" s="18"/>
      <c r="AEH29" s="18"/>
      <c r="AEI29" s="18"/>
      <c r="AEJ29" s="18"/>
      <c r="AEK29" s="18"/>
      <c r="AEL29" s="18"/>
      <c r="AEM29" s="18"/>
      <c r="AEN29" s="18"/>
      <c r="AEO29" s="18"/>
      <c r="AEP29" s="18"/>
      <c r="AEQ29" s="18"/>
      <c r="AER29" s="18"/>
      <c r="AES29" s="18"/>
      <c r="AET29" s="18"/>
      <c r="AEU29" s="18"/>
      <c r="AEV29" s="18"/>
      <c r="AEW29" s="18"/>
      <c r="AEX29" s="18"/>
    </row>
    <row r="30" spans="1:830" s="33" customFormat="1" ht="30">
      <c r="A30" s="34">
        <v>26</v>
      </c>
      <c r="B30" s="34" t="s">
        <v>64</v>
      </c>
      <c r="C30" s="6" t="s">
        <v>65</v>
      </c>
      <c r="D30" s="35" t="s">
        <v>20</v>
      </c>
      <c r="E30" s="36">
        <v>495000.00000000006</v>
      </c>
      <c r="F30" s="37">
        <v>2</v>
      </c>
      <c r="G30" s="38">
        <v>419491.52542372886</v>
      </c>
      <c r="H30" s="38">
        <f t="shared" si="7"/>
        <v>990000.00000000012</v>
      </c>
      <c r="I30" s="39">
        <v>2</v>
      </c>
      <c r="J30" s="38">
        <f t="shared" si="8"/>
        <v>990000.00000000012</v>
      </c>
      <c r="K30" s="38">
        <f t="shared" si="9"/>
        <v>0</v>
      </c>
      <c r="L30" s="38">
        <f t="shared" si="10"/>
        <v>0</v>
      </c>
      <c r="M30" s="40"/>
      <c r="N30" s="99">
        <f t="shared" si="11"/>
        <v>0</v>
      </c>
      <c r="O30" s="42"/>
      <c r="P30" s="43">
        <f t="shared" si="12"/>
        <v>0</v>
      </c>
      <c r="Q30" s="43">
        <f t="shared" si="13"/>
        <v>0</v>
      </c>
      <c r="R30" s="43">
        <f t="shared" si="14"/>
        <v>0</v>
      </c>
      <c r="S30" s="44">
        <f t="shared" si="15"/>
        <v>2</v>
      </c>
      <c r="T30" s="98">
        <f t="shared" si="16"/>
        <v>990000.00000000012</v>
      </c>
      <c r="U30" s="45">
        <f t="shared" si="0"/>
        <v>2</v>
      </c>
      <c r="V30" s="46">
        <f t="shared" si="1"/>
        <v>990000.00000000012</v>
      </c>
      <c r="W30" s="46">
        <f t="shared" si="2"/>
        <v>0</v>
      </c>
      <c r="X30" s="47">
        <f t="shared" si="3"/>
        <v>0</v>
      </c>
      <c r="Y30" s="97">
        <v>2</v>
      </c>
      <c r="Z30" s="96">
        <f t="shared" si="4"/>
        <v>990000.00000000012</v>
      </c>
      <c r="AA30" s="96">
        <f t="shared" si="5"/>
        <v>0</v>
      </c>
      <c r="AB30" s="70">
        <f t="shared" si="6"/>
        <v>0</v>
      </c>
      <c r="AC30" s="157"/>
      <c r="AD30" s="162">
        <v>173250</v>
      </c>
      <c r="AE30" s="166">
        <f t="shared" si="17"/>
        <v>346500</v>
      </c>
      <c r="AF30" s="166">
        <f t="shared" si="18"/>
        <v>346500</v>
      </c>
      <c r="AT30" s="136"/>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IS30" s="18"/>
      <c r="IT30" s="18"/>
      <c r="IU30" s="18"/>
      <c r="IV30" s="18"/>
      <c r="IW30" s="18"/>
      <c r="IX30" s="18"/>
      <c r="IY30" s="18"/>
      <c r="IZ30" s="18"/>
      <c r="JA30" s="18"/>
      <c r="JB30" s="18"/>
      <c r="JC30" s="18"/>
      <c r="JD30" s="18"/>
      <c r="JE30" s="18"/>
      <c r="JF30" s="18"/>
      <c r="JG30" s="18"/>
      <c r="JH30" s="18"/>
      <c r="JI30" s="18"/>
      <c r="JJ30" s="18"/>
      <c r="JK30" s="18"/>
      <c r="JL30" s="18"/>
      <c r="JM30" s="18"/>
      <c r="JN30" s="18"/>
      <c r="JO30" s="18"/>
      <c r="JP30" s="18"/>
      <c r="JQ30" s="18"/>
      <c r="JR30" s="18"/>
      <c r="JS30" s="18"/>
      <c r="JT30" s="18"/>
      <c r="JU30" s="18"/>
      <c r="JV30" s="18"/>
      <c r="JW30" s="18"/>
      <c r="JX30" s="18"/>
      <c r="JY30" s="18"/>
      <c r="JZ30" s="18"/>
      <c r="KA30" s="18"/>
      <c r="KB30" s="18"/>
      <c r="KC30" s="18"/>
      <c r="KD30" s="18"/>
      <c r="KE30" s="18"/>
      <c r="KF30" s="18"/>
      <c r="KG30" s="18"/>
      <c r="KH30" s="18"/>
      <c r="KI30" s="18"/>
      <c r="KJ30" s="18"/>
      <c r="KK30" s="18"/>
      <c r="KL30" s="18"/>
      <c r="KM30" s="18"/>
      <c r="KN30" s="18"/>
      <c r="KO30" s="18"/>
      <c r="KP30" s="18"/>
      <c r="KQ30" s="18"/>
      <c r="KR30" s="18"/>
      <c r="KS30" s="18"/>
      <c r="KT30" s="18"/>
      <c r="KU30" s="18"/>
      <c r="KV30" s="18"/>
      <c r="KW30" s="18"/>
      <c r="KX30" s="18"/>
      <c r="KY30" s="18"/>
      <c r="KZ30" s="18"/>
      <c r="LA30" s="18"/>
      <c r="LB30" s="18"/>
      <c r="LC30" s="18"/>
      <c r="LD30" s="18"/>
      <c r="LE30" s="18"/>
      <c r="LF30" s="18"/>
      <c r="LG30" s="18"/>
      <c r="LH30" s="18"/>
      <c r="LI30" s="18"/>
      <c r="LJ30" s="18"/>
      <c r="LK30" s="18"/>
      <c r="LL30" s="18"/>
      <c r="LM30" s="18"/>
      <c r="LN30" s="18"/>
      <c r="LO30" s="18"/>
      <c r="LP30" s="18"/>
      <c r="LQ30" s="18"/>
      <c r="LR30" s="18"/>
      <c r="LS30" s="18"/>
      <c r="LT30" s="18"/>
      <c r="LU30" s="18"/>
      <c r="LV30" s="18"/>
      <c r="LW30" s="18"/>
      <c r="LX30" s="18"/>
      <c r="LY30" s="18"/>
      <c r="LZ30" s="18"/>
      <c r="MA30" s="18"/>
      <c r="MB30" s="18"/>
      <c r="MC30" s="18"/>
      <c r="MD30" s="18"/>
      <c r="ME30" s="18"/>
      <c r="MF30" s="18"/>
      <c r="MG30" s="18"/>
      <c r="MH30" s="18"/>
      <c r="MI30" s="18"/>
      <c r="MJ30" s="18"/>
      <c r="MK30" s="18"/>
      <c r="ML30" s="18"/>
      <c r="MM30" s="18"/>
      <c r="MN30" s="18"/>
      <c r="MO30" s="18"/>
      <c r="MP30" s="18"/>
      <c r="MQ30" s="18"/>
      <c r="MR30" s="18"/>
      <c r="MS30" s="18"/>
      <c r="MT30" s="18"/>
      <c r="MU30" s="18"/>
      <c r="MV30" s="18"/>
      <c r="MW30" s="18"/>
      <c r="MX30" s="18"/>
      <c r="MY30" s="18"/>
      <c r="MZ30" s="18"/>
      <c r="NA30" s="18"/>
      <c r="NB30" s="18"/>
      <c r="NC30" s="18"/>
      <c r="ND30" s="18"/>
      <c r="NE30" s="18"/>
      <c r="NF30" s="18"/>
      <c r="NG30" s="18"/>
      <c r="NH30" s="18"/>
      <c r="NI30" s="18"/>
      <c r="NJ30" s="18"/>
      <c r="NK30" s="18"/>
      <c r="NL30" s="18"/>
      <c r="NM30" s="18"/>
      <c r="NN30" s="18"/>
      <c r="NO30" s="18"/>
      <c r="NP30" s="18"/>
      <c r="NQ30" s="18"/>
      <c r="NR30" s="18"/>
      <c r="NS30" s="18"/>
      <c r="NT30" s="18"/>
      <c r="NU30" s="18"/>
      <c r="NV30" s="18"/>
      <c r="NW30" s="18"/>
      <c r="NX30" s="18"/>
      <c r="NY30" s="18"/>
      <c r="NZ30" s="18"/>
      <c r="OA30" s="18"/>
      <c r="OB30" s="18"/>
      <c r="OC30" s="18"/>
      <c r="OD30" s="18"/>
      <c r="OE30" s="18"/>
      <c r="OF30" s="18"/>
      <c r="OG30" s="18"/>
      <c r="OH30" s="18"/>
      <c r="OI30" s="18"/>
      <c r="OJ30" s="18"/>
      <c r="OK30" s="18"/>
      <c r="OL30" s="18"/>
      <c r="OM30" s="18"/>
      <c r="ON30" s="18"/>
      <c r="OO30" s="18"/>
      <c r="OP30" s="18"/>
      <c r="OQ30" s="18"/>
      <c r="OR30" s="18"/>
      <c r="OS30" s="18"/>
      <c r="OT30" s="18"/>
      <c r="OU30" s="18"/>
      <c r="OV30" s="18"/>
      <c r="OW30" s="18"/>
      <c r="OX30" s="18"/>
      <c r="OY30" s="18"/>
      <c r="OZ30" s="18"/>
      <c r="PA30" s="18"/>
      <c r="PB30" s="18"/>
      <c r="PC30" s="18"/>
      <c r="PD30" s="18"/>
      <c r="PE30" s="18"/>
      <c r="PF30" s="18"/>
      <c r="PG30" s="18"/>
      <c r="PH30" s="18"/>
      <c r="PI30" s="18"/>
      <c r="PJ30" s="18"/>
      <c r="PK30" s="18"/>
      <c r="PL30" s="18"/>
      <c r="PM30" s="18"/>
      <c r="PN30" s="18"/>
      <c r="PO30" s="18"/>
      <c r="PP30" s="18"/>
      <c r="PQ30" s="18"/>
      <c r="PR30" s="18"/>
      <c r="PS30" s="18"/>
      <c r="PT30" s="18"/>
      <c r="PU30" s="18"/>
      <c r="PV30" s="18"/>
      <c r="PW30" s="18"/>
      <c r="PX30" s="18"/>
      <c r="PY30" s="18"/>
      <c r="PZ30" s="18"/>
      <c r="QA30" s="18"/>
      <c r="QB30" s="18"/>
      <c r="QC30" s="18"/>
      <c r="QD30" s="18"/>
      <c r="QE30" s="18"/>
      <c r="QF30" s="18"/>
      <c r="QG30" s="18"/>
      <c r="QH30" s="18"/>
      <c r="QI30" s="18"/>
      <c r="QJ30" s="18"/>
      <c r="QK30" s="18"/>
      <c r="QL30" s="18"/>
      <c r="QM30" s="18"/>
      <c r="QN30" s="18"/>
      <c r="QO30" s="18"/>
      <c r="QP30" s="18"/>
      <c r="QQ30" s="18"/>
      <c r="QR30" s="18"/>
      <c r="QS30" s="18"/>
      <c r="QT30" s="18"/>
      <c r="QU30" s="18"/>
      <c r="QV30" s="18"/>
      <c r="QW30" s="18"/>
      <c r="QX30" s="18"/>
      <c r="QY30" s="18"/>
      <c r="QZ30" s="18"/>
      <c r="RA30" s="18"/>
      <c r="RB30" s="18"/>
      <c r="RC30" s="18"/>
      <c r="RD30" s="18"/>
      <c r="RE30" s="18"/>
      <c r="RF30" s="18"/>
      <c r="RG30" s="18"/>
      <c r="RH30" s="18"/>
      <c r="RI30" s="18"/>
      <c r="RJ30" s="18"/>
      <c r="RK30" s="18"/>
      <c r="RL30" s="18"/>
      <c r="RM30" s="18"/>
      <c r="RN30" s="18"/>
      <c r="RO30" s="18"/>
      <c r="RP30" s="18"/>
      <c r="RQ30" s="18"/>
      <c r="RR30" s="18"/>
      <c r="RS30" s="18"/>
      <c r="RT30" s="18"/>
      <c r="RU30" s="18"/>
      <c r="RV30" s="18"/>
      <c r="RW30" s="18"/>
      <c r="RX30" s="18"/>
      <c r="RY30" s="18"/>
      <c r="RZ30" s="18"/>
      <c r="SA30" s="18"/>
      <c r="SB30" s="18"/>
      <c r="SC30" s="18"/>
      <c r="SD30" s="18"/>
      <c r="SE30" s="18"/>
      <c r="SF30" s="18"/>
      <c r="SG30" s="18"/>
      <c r="SH30" s="18"/>
      <c r="SI30" s="18"/>
      <c r="SJ30" s="18"/>
      <c r="SK30" s="18"/>
      <c r="SL30" s="18"/>
      <c r="SM30" s="18"/>
      <c r="SN30" s="18"/>
      <c r="SO30" s="18"/>
      <c r="SP30" s="18"/>
      <c r="SQ30" s="18"/>
      <c r="SR30" s="18"/>
      <c r="SS30" s="18"/>
      <c r="ST30" s="18"/>
      <c r="SU30" s="18"/>
      <c r="SV30" s="18"/>
      <c r="SW30" s="18"/>
      <c r="SX30" s="18"/>
      <c r="SY30" s="18"/>
      <c r="SZ30" s="18"/>
      <c r="TA30" s="18"/>
      <c r="TB30" s="18"/>
      <c r="TC30" s="18"/>
      <c r="TD30" s="18"/>
      <c r="TE30" s="18"/>
      <c r="TF30" s="18"/>
      <c r="TG30" s="18"/>
      <c r="TH30" s="18"/>
      <c r="TI30" s="18"/>
      <c r="TJ30" s="18"/>
      <c r="TK30" s="18"/>
      <c r="TL30" s="18"/>
      <c r="TM30" s="18"/>
      <c r="TN30" s="18"/>
      <c r="TO30" s="18"/>
      <c r="TP30" s="18"/>
      <c r="TQ30" s="18"/>
      <c r="TR30" s="18"/>
      <c r="TS30" s="18"/>
      <c r="TT30" s="18"/>
      <c r="TU30" s="18"/>
      <c r="TV30" s="18"/>
      <c r="TW30" s="18"/>
      <c r="TX30" s="18"/>
      <c r="TY30" s="18"/>
      <c r="TZ30" s="18"/>
      <c r="UA30" s="18"/>
      <c r="UB30" s="18"/>
      <c r="UC30" s="18"/>
      <c r="UD30" s="18"/>
      <c r="UE30" s="18"/>
      <c r="UF30" s="18"/>
      <c r="UG30" s="18"/>
      <c r="UH30" s="18"/>
      <c r="UI30" s="18"/>
      <c r="UJ30" s="18"/>
      <c r="UK30" s="18"/>
      <c r="UL30" s="18"/>
      <c r="UM30" s="18"/>
      <c r="UN30" s="18"/>
      <c r="UO30" s="18"/>
      <c r="UP30" s="18"/>
      <c r="UQ30" s="18"/>
      <c r="UR30" s="18"/>
      <c r="US30" s="18"/>
      <c r="UT30" s="18"/>
      <c r="UU30" s="18"/>
      <c r="UV30" s="18"/>
      <c r="UW30" s="18"/>
      <c r="UX30" s="18"/>
      <c r="UY30" s="18"/>
      <c r="UZ30" s="18"/>
      <c r="VA30" s="18"/>
      <c r="VB30" s="18"/>
      <c r="VC30" s="18"/>
      <c r="VD30" s="18"/>
      <c r="VE30" s="18"/>
      <c r="VF30" s="18"/>
      <c r="VG30" s="18"/>
      <c r="VH30" s="18"/>
      <c r="VI30" s="18"/>
      <c r="VJ30" s="18"/>
      <c r="VK30" s="18"/>
      <c r="VL30" s="18"/>
      <c r="VM30" s="18"/>
      <c r="VN30" s="18"/>
      <c r="VO30" s="18"/>
      <c r="VP30" s="18"/>
      <c r="VQ30" s="18"/>
      <c r="VR30" s="18"/>
      <c r="VS30" s="18"/>
      <c r="VT30" s="18"/>
      <c r="VU30" s="18"/>
      <c r="VV30" s="18"/>
      <c r="VW30" s="18"/>
      <c r="VX30" s="18"/>
      <c r="VY30" s="18"/>
      <c r="VZ30" s="18"/>
      <c r="WA30" s="18"/>
      <c r="WB30" s="18"/>
      <c r="WC30" s="18"/>
      <c r="WD30" s="18"/>
      <c r="WE30" s="18"/>
      <c r="WF30" s="18"/>
      <c r="WG30" s="18"/>
      <c r="WH30" s="18"/>
      <c r="WI30" s="18"/>
      <c r="WJ30" s="18"/>
      <c r="WK30" s="18"/>
      <c r="WL30" s="18"/>
      <c r="WM30" s="18"/>
      <c r="WN30" s="18"/>
      <c r="WO30" s="18"/>
      <c r="WP30" s="18"/>
      <c r="WQ30" s="18"/>
      <c r="WR30" s="18"/>
      <c r="WS30" s="18"/>
      <c r="WT30" s="18"/>
      <c r="WU30" s="18"/>
      <c r="WV30" s="18"/>
      <c r="WW30" s="18"/>
      <c r="WX30" s="18"/>
      <c r="WY30" s="18"/>
      <c r="WZ30" s="18"/>
      <c r="XA30" s="18"/>
      <c r="XB30" s="18"/>
      <c r="XC30" s="18"/>
      <c r="XD30" s="18"/>
      <c r="XE30" s="18"/>
      <c r="XF30" s="18"/>
      <c r="XG30" s="18"/>
      <c r="XH30" s="18"/>
      <c r="XI30" s="18"/>
      <c r="XJ30" s="18"/>
      <c r="XK30" s="18"/>
      <c r="XL30" s="18"/>
      <c r="XM30" s="18"/>
      <c r="XN30" s="18"/>
      <c r="XO30" s="18"/>
      <c r="XP30" s="18"/>
      <c r="XQ30" s="18"/>
      <c r="XR30" s="18"/>
      <c r="XS30" s="18"/>
      <c r="XT30" s="18"/>
      <c r="XU30" s="18"/>
      <c r="XV30" s="18"/>
      <c r="XW30" s="18"/>
      <c r="XX30" s="18"/>
      <c r="XY30" s="18"/>
      <c r="XZ30" s="18"/>
      <c r="YA30" s="18"/>
      <c r="YB30" s="18"/>
      <c r="YC30" s="18"/>
      <c r="YD30" s="18"/>
      <c r="YE30" s="18"/>
      <c r="YF30" s="18"/>
      <c r="YG30" s="18"/>
      <c r="YH30" s="18"/>
      <c r="YI30" s="18"/>
      <c r="YJ30" s="18"/>
      <c r="YK30" s="18"/>
      <c r="YL30" s="18"/>
      <c r="YM30" s="18"/>
      <c r="YN30" s="18"/>
      <c r="YO30" s="18"/>
      <c r="YP30" s="18"/>
      <c r="YQ30" s="18"/>
      <c r="YR30" s="18"/>
      <c r="YS30" s="18"/>
      <c r="YT30" s="18"/>
      <c r="YU30" s="18"/>
      <c r="YV30" s="18"/>
      <c r="YW30" s="18"/>
      <c r="YX30" s="18"/>
      <c r="YY30" s="18"/>
      <c r="YZ30" s="18"/>
      <c r="ZA30" s="18"/>
      <c r="ZB30" s="18"/>
      <c r="ZC30" s="18"/>
      <c r="ZD30" s="18"/>
      <c r="ZE30" s="18"/>
      <c r="ZF30" s="18"/>
      <c r="ZG30" s="18"/>
      <c r="ZH30" s="18"/>
      <c r="ZI30" s="18"/>
      <c r="ZJ30" s="18"/>
      <c r="ZK30" s="18"/>
      <c r="ZL30" s="18"/>
      <c r="ZM30" s="18"/>
      <c r="ZN30" s="18"/>
      <c r="ZO30" s="18"/>
      <c r="ZP30" s="18"/>
      <c r="ZQ30" s="18"/>
      <c r="ZR30" s="18"/>
      <c r="ZS30" s="18"/>
      <c r="ZT30" s="18"/>
      <c r="ZU30" s="18"/>
      <c r="ZV30" s="18"/>
      <c r="ZW30" s="18"/>
      <c r="ZX30" s="18"/>
      <c r="ZY30" s="18"/>
      <c r="ZZ30" s="18"/>
      <c r="AAA30" s="18"/>
      <c r="AAB30" s="18"/>
      <c r="AAC30" s="18"/>
      <c r="AAD30" s="18"/>
      <c r="AAE30" s="18"/>
      <c r="AAF30" s="18"/>
      <c r="AAG30" s="18"/>
      <c r="AAH30" s="18"/>
      <c r="AAI30" s="18"/>
      <c r="AAJ30" s="18"/>
      <c r="AAK30" s="18"/>
      <c r="AAL30" s="18"/>
      <c r="AAM30" s="18"/>
      <c r="AAN30" s="18"/>
      <c r="AAO30" s="18"/>
      <c r="AAP30" s="18"/>
      <c r="AAQ30" s="18"/>
      <c r="AAR30" s="18"/>
      <c r="AAS30" s="18"/>
      <c r="AAT30" s="18"/>
      <c r="AAU30" s="18"/>
      <c r="AAV30" s="18"/>
      <c r="AAW30" s="18"/>
      <c r="AAX30" s="18"/>
      <c r="AAY30" s="18"/>
      <c r="AAZ30" s="18"/>
      <c r="ABA30" s="18"/>
      <c r="ABB30" s="18"/>
      <c r="ABC30" s="18"/>
      <c r="ABD30" s="18"/>
      <c r="ABE30" s="18"/>
      <c r="ABF30" s="18"/>
      <c r="ABG30" s="18"/>
      <c r="ABH30" s="18"/>
      <c r="ABI30" s="18"/>
      <c r="ABJ30" s="18"/>
      <c r="ABK30" s="18"/>
      <c r="ABL30" s="18"/>
      <c r="ABM30" s="18"/>
      <c r="ABN30" s="18"/>
      <c r="ABO30" s="18"/>
      <c r="ABP30" s="18"/>
      <c r="ABQ30" s="18"/>
      <c r="ABR30" s="18"/>
      <c r="ABS30" s="18"/>
      <c r="ABT30" s="18"/>
      <c r="ABU30" s="18"/>
      <c r="ABV30" s="18"/>
      <c r="ABW30" s="18"/>
      <c r="ABX30" s="18"/>
      <c r="ABY30" s="18"/>
      <c r="ABZ30" s="18"/>
      <c r="ACA30" s="18"/>
      <c r="ACB30" s="18"/>
      <c r="ACC30" s="18"/>
      <c r="ACD30" s="18"/>
      <c r="ACE30" s="18"/>
      <c r="ACF30" s="18"/>
      <c r="ACG30" s="18"/>
      <c r="ACH30" s="18"/>
      <c r="ACI30" s="18"/>
      <c r="ACJ30" s="18"/>
      <c r="ACK30" s="18"/>
      <c r="ACL30" s="18"/>
      <c r="ACM30" s="18"/>
      <c r="ACN30" s="18"/>
      <c r="ACO30" s="18"/>
      <c r="ACP30" s="18"/>
      <c r="ACQ30" s="18"/>
      <c r="ACR30" s="18"/>
      <c r="ACS30" s="18"/>
      <c r="ACT30" s="18"/>
      <c r="ACU30" s="18"/>
      <c r="ACV30" s="18"/>
      <c r="ACW30" s="18"/>
      <c r="ACX30" s="18"/>
      <c r="ACY30" s="18"/>
      <c r="ACZ30" s="18"/>
      <c r="ADA30" s="18"/>
      <c r="ADB30" s="18"/>
      <c r="ADC30" s="18"/>
      <c r="ADD30" s="18"/>
      <c r="ADE30" s="18"/>
      <c r="ADF30" s="18"/>
      <c r="ADG30" s="18"/>
      <c r="ADH30" s="18"/>
      <c r="ADI30" s="18"/>
      <c r="ADJ30" s="18"/>
      <c r="ADK30" s="18"/>
      <c r="ADL30" s="18"/>
      <c r="ADM30" s="18"/>
      <c r="ADN30" s="18"/>
      <c r="ADO30" s="18"/>
      <c r="ADP30" s="18"/>
      <c r="ADQ30" s="18"/>
      <c r="ADR30" s="18"/>
      <c r="ADS30" s="18"/>
      <c r="ADT30" s="18"/>
      <c r="ADU30" s="18"/>
      <c r="ADV30" s="18"/>
      <c r="ADW30" s="18"/>
      <c r="ADX30" s="18"/>
      <c r="ADY30" s="18"/>
      <c r="ADZ30" s="18"/>
      <c r="AEA30" s="18"/>
      <c r="AEB30" s="18"/>
      <c r="AEC30" s="18"/>
      <c r="AED30" s="18"/>
      <c r="AEE30" s="18"/>
      <c r="AEF30" s="18"/>
      <c r="AEG30" s="18"/>
      <c r="AEH30" s="18"/>
      <c r="AEI30" s="18"/>
      <c r="AEJ30" s="18"/>
      <c r="AEK30" s="18"/>
      <c r="AEL30" s="18"/>
      <c r="AEM30" s="18"/>
      <c r="AEN30" s="18"/>
      <c r="AEO30" s="18"/>
      <c r="AEP30" s="18"/>
      <c r="AEQ30" s="18"/>
      <c r="AER30" s="18"/>
      <c r="AES30" s="18"/>
      <c r="AET30" s="18"/>
      <c r="AEU30" s="18"/>
      <c r="AEV30" s="18"/>
      <c r="AEW30" s="18"/>
      <c r="AEX30" s="18"/>
    </row>
    <row r="31" spans="1:830" s="33" customFormat="1" ht="30">
      <c r="A31" s="34">
        <v>27</v>
      </c>
      <c r="B31" s="34" t="s">
        <v>66</v>
      </c>
      <c r="C31" s="7" t="s">
        <v>67</v>
      </c>
      <c r="D31" s="35" t="s">
        <v>68</v>
      </c>
      <c r="E31" s="36">
        <v>997500</v>
      </c>
      <c r="F31" s="37">
        <v>4</v>
      </c>
      <c r="G31" s="38">
        <v>845338.98305084754</v>
      </c>
      <c r="H31" s="38">
        <f t="shared" si="7"/>
        <v>3990000</v>
      </c>
      <c r="I31" s="39">
        <v>4</v>
      </c>
      <c r="J31" s="38">
        <f t="shared" si="8"/>
        <v>3990000</v>
      </c>
      <c r="K31" s="38">
        <f t="shared" si="9"/>
        <v>0</v>
      </c>
      <c r="L31" s="38">
        <f t="shared" si="10"/>
        <v>0</v>
      </c>
      <c r="M31" s="40">
        <v>2</v>
      </c>
      <c r="N31" s="99">
        <f t="shared" si="11"/>
        <v>1995000</v>
      </c>
      <c r="O31" s="42">
        <v>2</v>
      </c>
      <c r="P31" s="43">
        <f t="shared" si="12"/>
        <v>1995000</v>
      </c>
      <c r="Q31" s="43">
        <f t="shared" si="13"/>
        <v>0</v>
      </c>
      <c r="R31" s="43">
        <f t="shared" si="14"/>
        <v>0</v>
      </c>
      <c r="S31" s="44">
        <f t="shared" si="15"/>
        <v>6</v>
      </c>
      <c r="T31" s="98">
        <f t="shared" si="16"/>
        <v>5985000</v>
      </c>
      <c r="U31" s="45">
        <f t="shared" si="0"/>
        <v>6</v>
      </c>
      <c r="V31" s="46">
        <f t="shared" si="1"/>
        <v>5985000</v>
      </c>
      <c r="W31" s="46">
        <f t="shared" si="2"/>
        <v>0</v>
      </c>
      <c r="X31" s="47">
        <f t="shared" si="3"/>
        <v>0</v>
      </c>
      <c r="Y31" s="97">
        <v>6</v>
      </c>
      <c r="Z31" s="96">
        <f t="shared" si="4"/>
        <v>5985000</v>
      </c>
      <c r="AA31" s="96">
        <f t="shared" si="5"/>
        <v>0</v>
      </c>
      <c r="AB31" s="70">
        <f t="shared" si="6"/>
        <v>0</v>
      </c>
      <c r="AC31" s="157"/>
      <c r="AD31" s="162">
        <v>349125</v>
      </c>
      <c r="AE31" s="166">
        <f t="shared" si="17"/>
        <v>1396500</v>
      </c>
      <c r="AF31" s="166">
        <f t="shared" si="18"/>
        <v>2094750</v>
      </c>
      <c r="AT31" s="136"/>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8"/>
      <c r="IU31" s="18"/>
      <c r="IV31" s="18"/>
      <c r="IW31" s="18"/>
      <c r="IX31" s="18"/>
      <c r="IY31" s="18"/>
      <c r="IZ31" s="18"/>
      <c r="JA31" s="18"/>
      <c r="JB31" s="18"/>
      <c r="JC31" s="18"/>
      <c r="JD31" s="18"/>
      <c r="JE31" s="18"/>
      <c r="JF31" s="18"/>
      <c r="JG31" s="18"/>
      <c r="JH31" s="18"/>
      <c r="JI31" s="18"/>
      <c r="JJ31" s="18"/>
      <c r="JK31" s="18"/>
      <c r="JL31" s="18"/>
      <c r="JM31" s="18"/>
      <c r="JN31" s="18"/>
      <c r="JO31" s="18"/>
      <c r="JP31" s="18"/>
      <c r="JQ31" s="18"/>
      <c r="JR31" s="18"/>
      <c r="JS31" s="18"/>
      <c r="JT31" s="18"/>
      <c r="JU31" s="18"/>
      <c r="JV31" s="18"/>
      <c r="JW31" s="18"/>
      <c r="JX31" s="18"/>
      <c r="JY31" s="18"/>
      <c r="JZ31" s="18"/>
      <c r="KA31" s="18"/>
      <c r="KB31" s="18"/>
      <c r="KC31" s="18"/>
      <c r="KD31" s="18"/>
      <c r="KE31" s="18"/>
      <c r="KF31" s="18"/>
      <c r="KG31" s="18"/>
      <c r="KH31" s="18"/>
      <c r="KI31" s="18"/>
      <c r="KJ31" s="18"/>
      <c r="KK31" s="18"/>
      <c r="KL31" s="18"/>
      <c r="KM31" s="18"/>
      <c r="KN31" s="18"/>
      <c r="KO31" s="18"/>
      <c r="KP31" s="18"/>
      <c r="KQ31" s="18"/>
      <c r="KR31" s="18"/>
      <c r="KS31" s="18"/>
      <c r="KT31" s="18"/>
      <c r="KU31" s="18"/>
      <c r="KV31" s="18"/>
      <c r="KW31" s="18"/>
      <c r="KX31" s="18"/>
      <c r="KY31" s="18"/>
      <c r="KZ31" s="18"/>
      <c r="LA31" s="18"/>
      <c r="LB31" s="18"/>
      <c r="LC31" s="18"/>
      <c r="LD31" s="18"/>
      <c r="LE31" s="18"/>
      <c r="LF31" s="18"/>
      <c r="LG31" s="18"/>
      <c r="LH31" s="18"/>
      <c r="LI31" s="18"/>
      <c r="LJ31" s="18"/>
      <c r="LK31" s="18"/>
      <c r="LL31" s="18"/>
      <c r="LM31" s="18"/>
      <c r="LN31" s="18"/>
      <c r="LO31" s="18"/>
      <c r="LP31" s="18"/>
      <c r="LQ31" s="18"/>
      <c r="LR31" s="18"/>
      <c r="LS31" s="18"/>
      <c r="LT31" s="18"/>
      <c r="LU31" s="18"/>
      <c r="LV31" s="18"/>
      <c r="LW31" s="18"/>
      <c r="LX31" s="18"/>
      <c r="LY31" s="18"/>
      <c r="LZ31" s="18"/>
      <c r="MA31" s="18"/>
      <c r="MB31" s="18"/>
      <c r="MC31" s="18"/>
      <c r="MD31" s="18"/>
      <c r="ME31" s="18"/>
      <c r="MF31" s="18"/>
      <c r="MG31" s="18"/>
      <c r="MH31" s="18"/>
      <c r="MI31" s="18"/>
      <c r="MJ31" s="18"/>
      <c r="MK31" s="18"/>
      <c r="ML31" s="18"/>
      <c r="MM31" s="18"/>
      <c r="MN31" s="18"/>
      <c r="MO31" s="18"/>
      <c r="MP31" s="18"/>
      <c r="MQ31" s="18"/>
      <c r="MR31" s="18"/>
      <c r="MS31" s="18"/>
      <c r="MT31" s="18"/>
      <c r="MU31" s="18"/>
      <c r="MV31" s="18"/>
      <c r="MW31" s="18"/>
      <c r="MX31" s="18"/>
      <c r="MY31" s="18"/>
      <c r="MZ31" s="18"/>
      <c r="NA31" s="18"/>
      <c r="NB31" s="18"/>
      <c r="NC31" s="18"/>
      <c r="ND31" s="18"/>
      <c r="NE31" s="18"/>
      <c r="NF31" s="18"/>
      <c r="NG31" s="18"/>
      <c r="NH31" s="18"/>
      <c r="NI31" s="18"/>
      <c r="NJ31" s="18"/>
      <c r="NK31" s="18"/>
      <c r="NL31" s="18"/>
      <c r="NM31" s="18"/>
      <c r="NN31" s="18"/>
      <c r="NO31" s="18"/>
      <c r="NP31" s="18"/>
      <c r="NQ31" s="18"/>
      <c r="NR31" s="18"/>
      <c r="NS31" s="18"/>
      <c r="NT31" s="18"/>
      <c r="NU31" s="18"/>
      <c r="NV31" s="18"/>
      <c r="NW31" s="18"/>
      <c r="NX31" s="18"/>
      <c r="NY31" s="18"/>
      <c r="NZ31" s="18"/>
      <c r="OA31" s="18"/>
      <c r="OB31" s="18"/>
      <c r="OC31" s="18"/>
      <c r="OD31" s="18"/>
      <c r="OE31" s="18"/>
      <c r="OF31" s="18"/>
      <c r="OG31" s="18"/>
      <c r="OH31" s="18"/>
      <c r="OI31" s="18"/>
      <c r="OJ31" s="18"/>
      <c r="OK31" s="18"/>
      <c r="OL31" s="18"/>
      <c r="OM31" s="18"/>
      <c r="ON31" s="18"/>
      <c r="OO31" s="18"/>
      <c r="OP31" s="18"/>
      <c r="OQ31" s="18"/>
      <c r="OR31" s="18"/>
      <c r="OS31" s="18"/>
      <c r="OT31" s="18"/>
      <c r="OU31" s="18"/>
      <c r="OV31" s="18"/>
      <c r="OW31" s="18"/>
      <c r="OX31" s="18"/>
      <c r="OY31" s="18"/>
      <c r="OZ31" s="18"/>
      <c r="PA31" s="18"/>
      <c r="PB31" s="18"/>
      <c r="PC31" s="18"/>
      <c r="PD31" s="18"/>
      <c r="PE31" s="18"/>
      <c r="PF31" s="18"/>
      <c r="PG31" s="18"/>
      <c r="PH31" s="18"/>
      <c r="PI31" s="18"/>
      <c r="PJ31" s="18"/>
      <c r="PK31" s="18"/>
      <c r="PL31" s="18"/>
      <c r="PM31" s="18"/>
      <c r="PN31" s="18"/>
      <c r="PO31" s="18"/>
      <c r="PP31" s="18"/>
      <c r="PQ31" s="18"/>
      <c r="PR31" s="18"/>
      <c r="PS31" s="18"/>
      <c r="PT31" s="18"/>
      <c r="PU31" s="18"/>
      <c r="PV31" s="18"/>
      <c r="PW31" s="18"/>
      <c r="PX31" s="18"/>
      <c r="PY31" s="18"/>
      <c r="PZ31" s="18"/>
      <c r="QA31" s="18"/>
      <c r="QB31" s="18"/>
      <c r="QC31" s="18"/>
      <c r="QD31" s="18"/>
      <c r="QE31" s="18"/>
      <c r="QF31" s="18"/>
      <c r="QG31" s="18"/>
      <c r="QH31" s="18"/>
      <c r="QI31" s="18"/>
      <c r="QJ31" s="18"/>
      <c r="QK31" s="18"/>
      <c r="QL31" s="18"/>
      <c r="QM31" s="18"/>
      <c r="QN31" s="18"/>
      <c r="QO31" s="18"/>
      <c r="QP31" s="18"/>
      <c r="QQ31" s="18"/>
      <c r="QR31" s="18"/>
      <c r="QS31" s="18"/>
      <c r="QT31" s="18"/>
      <c r="QU31" s="18"/>
      <c r="QV31" s="18"/>
      <c r="QW31" s="18"/>
      <c r="QX31" s="18"/>
      <c r="QY31" s="18"/>
      <c r="QZ31" s="18"/>
      <c r="RA31" s="18"/>
      <c r="RB31" s="18"/>
      <c r="RC31" s="18"/>
      <c r="RD31" s="18"/>
      <c r="RE31" s="18"/>
      <c r="RF31" s="18"/>
      <c r="RG31" s="18"/>
      <c r="RH31" s="18"/>
      <c r="RI31" s="18"/>
      <c r="RJ31" s="18"/>
      <c r="RK31" s="18"/>
      <c r="RL31" s="18"/>
      <c r="RM31" s="18"/>
      <c r="RN31" s="18"/>
      <c r="RO31" s="18"/>
      <c r="RP31" s="18"/>
      <c r="RQ31" s="18"/>
      <c r="RR31" s="18"/>
      <c r="RS31" s="18"/>
      <c r="RT31" s="18"/>
      <c r="RU31" s="18"/>
      <c r="RV31" s="18"/>
      <c r="RW31" s="18"/>
      <c r="RX31" s="18"/>
      <c r="RY31" s="18"/>
      <c r="RZ31" s="18"/>
      <c r="SA31" s="18"/>
      <c r="SB31" s="18"/>
      <c r="SC31" s="18"/>
      <c r="SD31" s="18"/>
      <c r="SE31" s="18"/>
      <c r="SF31" s="18"/>
      <c r="SG31" s="18"/>
      <c r="SH31" s="18"/>
      <c r="SI31" s="18"/>
      <c r="SJ31" s="18"/>
      <c r="SK31" s="18"/>
      <c r="SL31" s="18"/>
      <c r="SM31" s="18"/>
      <c r="SN31" s="18"/>
      <c r="SO31" s="18"/>
      <c r="SP31" s="18"/>
      <c r="SQ31" s="18"/>
      <c r="SR31" s="18"/>
      <c r="SS31" s="18"/>
      <c r="ST31" s="18"/>
      <c r="SU31" s="18"/>
      <c r="SV31" s="18"/>
      <c r="SW31" s="18"/>
      <c r="SX31" s="18"/>
      <c r="SY31" s="18"/>
      <c r="SZ31" s="18"/>
      <c r="TA31" s="18"/>
      <c r="TB31" s="18"/>
      <c r="TC31" s="18"/>
      <c r="TD31" s="18"/>
      <c r="TE31" s="18"/>
      <c r="TF31" s="18"/>
      <c r="TG31" s="18"/>
      <c r="TH31" s="18"/>
      <c r="TI31" s="18"/>
      <c r="TJ31" s="18"/>
      <c r="TK31" s="18"/>
      <c r="TL31" s="18"/>
      <c r="TM31" s="18"/>
      <c r="TN31" s="18"/>
      <c r="TO31" s="18"/>
      <c r="TP31" s="18"/>
      <c r="TQ31" s="18"/>
      <c r="TR31" s="18"/>
      <c r="TS31" s="18"/>
      <c r="TT31" s="18"/>
      <c r="TU31" s="18"/>
      <c r="TV31" s="18"/>
      <c r="TW31" s="18"/>
      <c r="TX31" s="18"/>
      <c r="TY31" s="18"/>
      <c r="TZ31" s="18"/>
      <c r="UA31" s="18"/>
      <c r="UB31" s="18"/>
      <c r="UC31" s="18"/>
      <c r="UD31" s="18"/>
      <c r="UE31" s="18"/>
      <c r="UF31" s="18"/>
      <c r="UG31" s="18"/>
      <c r="UH31" s="18"/>
      <c r="UI31" s="18"/>
      <c r="UJ31" s="18"/>
      <c r="UK31" s="18"/>
      <c r="UL31" s="18"/>
      <c r="UM31" s="18"/>
      <c r="UN31" s="18"/>
      <c r="UO31" s="18"/>
      <c r="UP31" s="18"/>
      <c r="UQ31" s="18"/>
      <c r="UR31" s="18"/>
      <c r="US31" s="18"/>
      <c r="UT31" s="18"/>
      <c r="UU31" s="18"/>
      <c r="UV31" s="18"/>
      <c r="UW31" s="18"/>
      <c r="UX31" s="18"/>
      <c r="UY31" s="18"/>
      <c r="UZ31" s="18"/>
      <c r="VA31" s="18"/>
      <c r="VB31" s="18"/>
      <c r="VC31" s="18"/>
      <c r="VD31" s="18"/>
      <c r="VE31" s="18"/>
      <c r="VF31" s="18"/>
      <c r="VG31" s="18"/>
      <c r="VH31" s="18"/>
      <c r="VI31" s="18"/>
      <c r="VJ31" s="18"/>
      <c r="VK31" s="18"/>
      <c r="VL31" s="18"/>
      <c r="VM31" s="18"/>
      <c r="VN31" s="18"/>
      <c r="VO31" s="18"/>
      <c r="VP31" s="18"/>
      <c r="VQ31" s="18"/>
      <c r="VR31" s="18"/>
      <c r="VS31" s="18"/>
      <c r="VT31" s="18"/>
      <c r="VU31" s="18"/>
      <c r="VV31" s="18"/>
      <c r="VW31" s="18"/>
      <c r="VX31" s="18"/>
      <c r="VY31" s="18"/>
      <c r="VZ31" s="18"/>
      <c r="WA31" s="18"/>
      <c r="WB31" s="18"/>
      <c r="WC31" s="18"/>
      <c r="WD31" s="18"/>
      <c r="WE31" s="18"/>
      <c r="WF31" s="18"/>
      <c r="WG31" s="18"/>
      <c r="WH31" s="18"/>
      <c r="WI31" s="18"/>
      <c r="WJ31" s="18"/>
      <c r="WK31" s="18"/>
      <c r="WL31" s="18"/>
      <c r="WM31" s="18"/>
      <c r="WN31" s="18"/>
      <c r="WO31" s="18"/>
      <c r="WP31" s="18"/>
      <c r="WQ31" s="18"/>
      <c r="WR31" s="18"/>
      <c r="WS31" s="18"/>
      <c r="WT31" s="18"/>
      <c r="WU31" s="18"/>
      <c r="WV31" s="18"/>
      <c r="WW31" s="18"/>
      <c r="WX31" s="18"/>
      <c r="WY31" s="18"/>
      <c r="WZ31" s="18"/>
      <c r="XA31" s="18"/>
      <c r="XB31" s="18"/>
      <c r="XC31" s="18"/>
      <c r="XD31" s="18"/>
      <c r="XE31" s="18"/>
      <c r="XF31" s="18"/>
      <c r="XG31" s="18"/>
      <c r="XH31" s="18"/>
      <c r="XI31" s="18"/>
      <c r="XJ31" s="18"/>
      <c r="XK31" s="18"/>
      <c r="XL31" s="18"/>
      <c r="XM31" s="18"/>
      <c r="XN31" s="18"/>
      <c r="XO31" s="18"/>
      <c r="XP31" s="18"/>
      <c r="XQ31" s="18"/>
      <c r="XR31" s="18"/>
      <c r="XS31" s="18"/>
      <c r="XT31" s="18"/>
      <c r="XU31" s="18"/>
      <c r="XV31" s="18"/>
      <c r="XW31" s="18"/>
      <c r="XX31" s="18"/>
      <c r="XY31" s="18"/>
      <c r="XZ31" s="18"/>
      <c r="YA31" s="18"/>
      <c r="YB31" s="18"/>
      <c r="YC31" s="18"/>
      <c r="YD31" s="18"/>
      <c r="YE31" s="18"/>
      <c r="YF31" s="18"/>
      <c r="YG31" s="18"/>
      <c r="YH31" s="18"/>
      <c r="YI31" s="18"/>
      <c r="YJ31" s="18"/>
      <c r="YK31" s="18"/>
      <c r="YL31" s="18"/>
      <c r="YM31" s="18"/>
      <c r="YN31" s="18"/>
      <c r="YO31" s="18"/>
      <c r="YP31" s="18"/>
      <c r="YQ31" s="18"/>
      <c r="YR31" s="18"/>
      <c r="YS31" s="18"/>
      <c r="YT31" s="18"/>
      <c r="YU31" s="18"/>
      <c r="YV31" s="18"/>
      <c r="YW31" s="18"/>
      <c r="YX31" s="18"/>
      <c r="YY31" s="18"/>
      <c r="YZ31" s="18"/>
      <c r="ZA31" s="18"/>
      <c r="ZB31" s="18"/>
      <c r="ZC31" s="18"/>
      <c r="ZD31" s="18"/>
      <c r="ZE31" s="18"/>
      <c r="ZF31" s="18"/>
      <c r="ZG31" s="18"/>
      <c r="ZH31" s="18"/>
      <c r="ZI31" s="18"/>
      <c r="ZJ31" s="18"/>
      <c r="ZK31" s="18"/>
      <c r="ZL31" s="18"/>
      <c r="ZM31" s="18"/>
      <c r="ZN31" s="18"/>
      <c r="ZO31" s="18"/>
      <c r="ZP31" s="18"/>
      <c r="ZQ31" s="18"/>
      <c r="ZR31" s="18"/>
      <c r="ZS31" s="18"/>
      <c r="ZT31" s="18"/>
      <c r="ZU31" s="18"/>
      <c r="ZV31" s="18"/>
      <c r="ZW31" s="18"/>
      <c r="ZX31" s="18"/>
      <c r="ZY31" s="18"/>
      <c r="ZZ31" s="18"/>
      <c r="AAA31" s="18"/>
      <c r="AAB31" s="18"/>
      <c r="AAC31" s="18"/>
      <c r="AAD31" s="18"/>
      <c r="AAE31" s="18"/>
      <c r="AAF31" s="18"/>
      <c r="AAG31" s="18"/>
      <c r="AAH31" s="18"/>
      <c r="AAI31" s="18"/>
      <c r="AAJ31" s="18"/>
      <c r="AAK31" s="18"/>
      <c r="AAL31" s="18"/>
      <c r="AAM31" s="18"/>
      <c r="AAN31" s="18"/>
      <c r="AAO31" s="18"/>
      <c r="AAP31" s="18"/>
      <c r="AAQ31" s="18"/>
      <c r="AAR31" s="18"/>
      <c r="AAS31" s="18"/>
      <c r="AAT31" s="18"/>
      <c r="AAU31" s="18"/>
      <c r="AAV31" s="18"/>
      <c r="AAW31" s="18"/>
      <c r="AAX31" s="18"/>
      <c r="AAY31" s="18"/>
      <c r="AAZ31" s="18"/>
      <c r="ABA31" s="18"/>
      <c r="ABB31" s="18"/>
      <c r="ABC31" s="18"/>
      <c r="ABD31" s="18"/>
      <c r="ABE31" s="18"/>
      <c r="ABF31" s="18"/>
      <c r="ABG31" s="18"/>
      <c r="ABH31" s="18"/>
      <c r="ABI31" s="18"/>
      <c r="ABJ31" s="18"/>
      <c r="ABK31" s="18"/>
      <c r="ABL31" s="18"/>
      <c r="ABM31" s="18"/>
      <c r="ABN31" s="18"/>
      <c r="ABO31" s="18"/>
      <c r="ABP31" s="18"/>
      <c r="ABQ31" s="18"/>
      <c r="ABR31" s="18"/>
      <c r="ABS31" s="18"/>
      <c r="ABT31" s="18"/>
      <c r="ABU31" s="18"/>
      <c r="ABV31" s="18"/>
      <c r="ABW31" s="18"/>
      <c r="ABX31" s="18"/>
      <c r="ABY31" s="18"/>
      <c r="ABZ31" s="18"/>
      <c r="ACA31" s="18"/>
      <c r="ACB31" s="18"/>
      <c r="ACC31" s="18"/>
      <c r="ACD31" s="18"/>
      <c r="ACE31" s="18"/>
      <c r="ACF31" s="18"/>
      <c r="ACG31" s="18"/>
      <c r="ACH31" s="18"/>
      <c r="ACI31" s="18"/>
      <c r="ACJ31" s="18"/>
      <c r="ACK31" s="18"/>
      <c r="ACL31" s="18"/>
      <c r="ACM31" s="18"/>
      <c r="ACN31" s="18"/>
      <c r="ACO31" s="18"/>
      <c r="ACP31" s="18"/>
      <c r="ACQ31" s="18"/>
      <c r="ACR31" s="18"/>
      <c r="ACS31" s="18"/>
      <c r="ACT31" s="18"/>
      <c r="ACU31" s="18"/>
      <c r="ACV31" s="18"/>
      <c r="ACW31" s="18"/>
      <c r="ACX31" s="18"/>
      <c r="ACY31" s="18"/>
      <c r="ACZ31" s="18"/>
      <c r="ADA31" s="18"/>
      <c r="ADB31" s="18"/>
      <c r="ADC31" s="18"/>
      <c r="ADD31" s="18"/>
      <c r="ADE31" s="18"/>
      <c r="ADF31" s="18"/>
      <c r="ADG31" s="18"/>
      <c r="ADH31" s="18"/>
      <c r="ADI31" s="18"/>
      <c r="ADJ31" s="18"/>
      <c r="ADK31" s="18"/>
      <c r="ADL31" s="18"/>
      <c r="ADM31" s="18"/>
      <c r="ADN31" s="18"/>
      <c r="ADO31" s="18"/>
      <c r="ADP31" s="18"/>
      <c r="ADQ31" s="18"/>
      <c r="ADR31" s="18"/>
      <c r="ADS31" s="18"/>
      <c r="ADT31" s="18"/>
      <c r="ADU31" s="18"/>
      <c r="ADV31" s="18"/>
      <c r="ADW31" s="18"/>
      <c r="ADX31" s="18"/>
      <c r="ADY31" s="18"/>
      <c r="ADZ31" s="18"/>
      <c r="AEA31" s="18"/>
      <c r="AEB31" s="18"/>
      <c r="AEC31" s="18"/>
      <c r="AED31" s="18"/>
      <c r="AEE31" s="18"/>
      <c r="AEF31" s="18"/>
      <c r="AEG31" s="18"/>
      <c r="AEH31" s="18"/>
      <c r="AEI31" s="18"/>
      <c r="AEJ31" s="18"/>
      <c r="AEK31" s="18"/>
      <c r="AEL31" s="18"/>
      <c r="AEM31" s="18"/>
      <c r="AEN31" s="18"/>
      <c r="AEO31" s="18"/>
      <c r="AEP31" s="18"/>
      <c r="AEQ31" s="18"/>
      <c r="AER31" s="18"/>
      <c r="AES31" s="18"/>
      <c r="AET31" s="18"/>
      <c r="AEU31" s="18"/>
      <c r="AEV31" s="18"/>
      <c r="AEW31" s="18"/>
      <c r="AEX31" s="18"/>
    </row>
    <row r="32" spans="1:830" s="33" customFormat="1">
      <c r="A32" s="34">
        <v>28</v>
      </c>
      <c r="B32" s="34" t="s">
        <v>69</v>
      </c>
      <c r="C32" s="6" t="s">
        <v>70</v>
      </c>
      <c r="D32" s="35" t="s">
        <v>20</v>
      </c>
      <c r="E32" s="36">
        <v>255000</v>
      </c>
      <c r="F32" s="37">
        <v>1</v>
      </c>
      <c r="G32" s="38">
        <v>216101.69491525425</v>
      </c>
      <c r="H32" s="38">
        <f t="shared" si="7"/>
        <v>255000</v>
      </c>
      <c r="I32" s="39">
        <v>1</v>
      </c>
      <c r="J32" s="38">
        <f t="shared" si="8"/>
        <v>255000</v>
      </c>
      <c r="K32" s="38">
        <f t="shared" si="9"/>
        <v>0</v>
      </c>
      <c r="L32" s="38">
        <f t="shared" si="10"/>
        <v>0</v>
      </c>
      <c r="M32" s="40"/>
      <c r="N32" s="99">
        <f t="shared" si="11"/>
        <v>0</v>
      </c>
      <c r="O32" s="42"/>
      <c r="P32" s="43">
        <f t="shared" si="12"/>
        <v>0</v>
      </c>
      <c r="Q32" s="43">
        <f t="shared" si="13"/>
        <v>0</v>
      </c>
      <c r="R32" s="43">
        <f t="shared" si="14"/>
        <v>0</v>
      </c>
      <c r="S32" s="44">
        <f t="shared" si="15"/>
        <v>1</v>
      </c>
      <c r="T32" s="98">
        <f t="shared" si="16"/>
        <v>255000</v>
      </c>
      <c r="U32" s="45">
        <f t="shared" si="0"/>
        <v>1</v>
      </c>
      <c r="V32" s="46">
        <f t="shared" si="1"/>
        <v>255000</v>
      </c>
      <c r="W32" s="46">
        <f t="shared" si="2"/>
        <v>0</v>
      </c>
      <c r="X32" s="47">
        <f t="shared" si="3"/>
        <v>0</v>
      </c>
      <c r="Y32" s="97">
        <v>1</v>
      </c>
      <c r="Z32" s="96">
        <f t="shared" si="4"/>
        <v>255000</v>
      </c>
      <c r="AA32" s="96">
        <f t="shared" si="5"/>
        <v>0</v>
      </c>
      <c r="AB32" s="70">
        <f t="shared" si="6"/>
        <v>0</v>
      </c>
      <c r="AC32" s="157"/>
      <c r="AD32" s="162">
        <v>89250</v>
      </c>
      <c r="AE32" s="166">
        <f t="shared" si="17"/>
        <v>89250</v>
      </c>
      <c r="AF32" s="166">
        <f t="shared" si="18"/>
        <v>89250</v>
      </c>
      <c r="AT32" s="136"/>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c r="IV32" s="18"/>
      <c r="IW32" s="18"/>
      <c r="IX32" s="18"/>
      <c r="IY32" s="18"/>
      <c r="IZ32" s="18"/>
      <c r="JA32" s="18"/>
      <c r="JB32" s="18"/>
      <c r="JC32" s="18"/>
      <c r="JD32" s="18"/>
      <c r="JE32" s="18"/>
      <c r="JF32" s="18"/>
      <c r="JG32" s="18"/>
      <c r="JH32" s="18"/>
      <c r="JI32" s="18"/>
      <c r="JJ32" s="18"/>
      <c r="JK32" s="18"/>
      <c r="JL32" s="18"/>
      <c r="JM32" s="18"/>
      <c r="JN32" s="18"/>
      <c r="JO32" s="18"/>
      <c r="JP32" s="18"/>
      <c r="JQ32" s="18"/>
      <c r="JR32" s="18"/>
      <c r="JS32" s="18"/>
      <c r="JT32" s="18"/>
      <c r="JU32" s="18"/>
      <c r="JV32" s="18"/>
      <c r="JW32" s="18"/>
      <c r="JX32" s="18"/>
      <c r="JY32" s="18"/>
      <c r="JZ32" s="18"/>
      <c r="KA32" s="18"/>
      <c r="KB32" s="18"/>
      <c r="KC32" s="18"/>
      <c r="KD32" s="18"/>
      <c r="KE32" s="18"/>
      <c r="KF32" s="18"/>
      <c r="KG32" s="18"/>
      <c r="KH32" s="18"/>
      <c r="KI32" s="18"/>
      <c r="KJ32" s="18"/>
      <c r="KK32" s="18"/>
      <c r="KL32" s="18"/>
      <c r="KM32" s="18"/>
      <c r="KN32" s="18"/>
      <c r="KO32" s="18"/>
      <c r="KP32" s="18"/>
      <c r="KQ32" s="18"/>
      <c r="KR32" s="18"/>
      <c r="KS32" s="18"/>
      <c r="KT32" s="18"/>
      <c r="KU32" s="18"/>
      <c r="KV32" s="18"/>
      <c r="KW32" s="18"/>
      <c r="KX32" s="18"/>
      <c r="KY32" s="18"/>
      <c r="KZ32" s="18"/>
      <c r="LA32" s="18"/>
      <c r="LB32" s="18"/>
      <c r="LC32" s="18"/>
      <c r="LD32" s="18"/>
      <c r="LE32" s="18"/>
      <c r="LF32" s="18"/>
      <c r="LG32" s="18"/>
      <c r="LH32" s="18"/>
      <c r="LI32" s="18"/>
      <c r="LJ32" s="18"/>
      <c r="LK32" s="18"/>
      <c r="LL32" s="18"/>
      <c r="LM32" s="18"/>
      <c r="LN32" s="18"/>
      <c r="LO32" s="18"/>
      <c r="LP32" s="18"/>
      <c r="LQ32" s="18"/>
      <c r="LR32" s="18"/>
      <c r="LS32" s="18"/>
      <c r="LT32" s="18"/>
      <c r="LU32" s="18"/>
      <c r="LV32" s="18"/>
      <c r="LW32" s="18"/>
      <c r="LX32" s="18"/>
      <c r="LY32" s="18"/>
      <c r="LZ32" s="18"/>
      <c r="MA32" s="18"/>
      <c r="MB32" s="18"/>
      <c r="MC32" s="18"/>
      <c r="MD32" s="18"/>
      <c r="ME32" s="18"/>
      <c r="MF32" s="18"/>
      <c r="MG32" s="18"/>
      <c r="MH32" s="18"/>
      <c r="MI32" s="18"/>
      <c r="MJ32" s="18"/>
      <c r="MK32" s="18"/>
      <c r="ML32" s="18"/>
      <c r="MM32" s="18"/>
      <c r="MN32" s="18"/>
      <c r="MO32" s="18"/>
      <c r="MP32" s="18"/>
      <c r="MQ32" s="18"/>
      <c r="MR32" s="18"/>
      <c r="MS32" s="18"/>
      <c r="MT32" s="18"/>
      <c r="MU32" s="18"/>
      <c r="MV32" s="18"/>
      <c r="MW32" s="18"/>
      <c r="MX32" s="18"/>
      <c r="MY32" s="18"/>
      <c r="MZ32" s="18"/>
      <c r="NA32" s="18"/>
      <c r="NB32" s="18"/>
      <c r="NC32" s="18"/>
      <c r="ND32" s="18"/>
      <c r="NE32" s="18"/>
      <c r="NF32" s="18"/>
      <c r="NG32" s="18"/>
      <c r="NH32" s="18"/>
      <c r="NI32" s="18"/>
      <c r="NJ32" s="18"/>
      <c r="NK32" s="18"/>
      <c r="NL32" s="18"/>
      <c r="NM32" s="18"/>
      <c r="NN32" s="18"/>
      <c r="NO32" s="18"/>
      <c r="NP32" s="18"/>
      <c r="NQ32" s="18"/>
      <c r="NR32" s="18"/>
      <c r="NS32" s="18"/>
      <c r="NT32" s="18"/>
      <c r="NU32" s="18"/>
      <c r="NV32" s="18"/>
      <c r="NW32" s="18"/>
      <c r="NX32" s="18"/>
      <c r="NY32" s="18"/>
      <c r="NZ32" s="18"/>
      <c r="OA32" s="18"/>
      <c r="OB32" s="18"/>
      <c r="OC32" s="18"/>
      <c r="OD32" s="18"/>
      <c r="OE32" s="18"/>
      <c r="OF32" s="18"/>
      <c r="OG32" s="18"/>
      <c r="OH32" s="18"/>
      <c r="OI32" s="18"/>
      <c r="OJ32" s="18"/>
      <c r="OK32" s="18"/>
      <c r="OL32" s="18"/>
      <c r="OM32" s="18"/>
      <c r="ON32" s="18"/>
      <c r="OO32" s="18"/>
      <c r="OP32" s="18"/>
      <c r="OQ32" s="18"/>
      <c r="OR32" s="18"/>
      <c r="OS32" s="18"/>
      <c r="OT32" s="18"/>
      <c r="OU32" s="18"/>
      <c r="OV32" s="18"/>
      <c r="OW32" s="18"/>
      <c r="OX32" s="18"/>
      <c r="OY32" s="18"/>
      <c r="OZ32" s="18"/>
      <c r="PA32" s="18"/>
      <c r="PB32" s="18"/>
      <c r="PC32" s="18"/>
      <c r="PD32" s="18"/>
      <c r="PE32" s="18"/>
      <c r="PF32" s="18"/>
      <c r="PG32" s="18"/>
      <c r="PH32" s="18"/>
      <c r="PI32" s="18"/>
      <c r="PJ32" s="18"/>
      <c r="PK32" s="18"/>
      <c r="PL32" s="18"/>
      <c r="PM32" s="18"/>
      <c r="PN32" s="18"/>
      <c r="PO32" s="18"/>
      <c r="PP32" s="18"/>
      <c r="PQ32" s="18"/>
      <c r="PR32" s="18"/>
      <c r="PS32" s="18"/>
      <c r="PT32" s="18"/>
      <c r="PU32" s="18"/>
      <c r="PV32" s="18"/>
      <c r="PW32" s="18"/>
      <c r="PX32" s="18"/>
      <c r="PY32" s="18"/>
      <c r="PZ32" s="18"/>
      <c r="QA32" s="18"/>
      <c r="QB32" s="18"/>
      <c r="QC32" s="18"/>
      <c r="QD32" s="18"/>
      <c r="QE32" s="18"/>
      <c r="QF32" s="18"/>
      <c r="QG32" s="18"/>
      <c r="QH32" s="18"/>
      <c r="QI32" s="18"/>
      <c r="QJ32" s="18"/>
      <c r="QK32" s="18"/>
      <c r="QL32" s="18"/>
      <c r="QM32" s="18"/>
      <c r="QN32" s="18"/>
      <c r="QO32" s="18"/>
      <c r="QP32" s="18"/>
      <c r="QQ32" s="18"/>
      <c r="QR32" s="18"/>
      <c r="QS32" s="18"/>
      <c r="QT32" s="18"/>
      <c r="QU32" s="18"/>
      <c r="QV32" s="18"/>
      <c r="QW32" s="18"/>
      <c r="QX32" s="18"/>
      <c r="QY32" s="18"/>
      <c r="QZ32" s="18"/>
      <c r="RA32" s="18"/>
      <c r="RB32" s="18"/>
      <c r="RC32" s="18"/>
      <c r="RD32" s="18"/>
      <c r="RE32" s="18"/>
      <c r="RF32" s="18"/>
      <c r="RG32" s="18"/>
      <c r="RH32" s="18"/>
      <c r="RI32" s="18"/>
      <c r="RJ32" s="18"/>
      <c r="RK32" s="18"/>
      <c r="RL32" s="18"/>
      <c r="RM32" s="18"/>
      <c r="RN32" s="18"/>
      <c r="RO32" s="18"/>
      <c r="RP32" s="18"/>
      <c r="RQ32" s="18"/>
      <c r="RR32" s="18"/>
      <c r="RS32" s="18"/>
      <c r="RT32" s="18"/>
      <c r="RU32" s="18"/>
      <c r="RV32" s="18"/>
      <c r="RW32" s="18"/>
      <c r="RX32" s="18"/>
      <c r="RY32" s="18"/>
      <c r="RZ32" s="18"/>
      <c r="SA32" s="18"/>
      <c r="SB32" s="18"/>
      <c r="SC32" s="18"/>
      <c r="SD32" s="18"/>
      <c r="SE32" s="18"/>
      <c r="SF32" s="18"/>
      <c r="SG32" s="18"/>
      <c r="SH32" s="18"/>
      <c r="SI32" s="18"/>
      <c r="SJ32" s="18"/>
      <c r="SK32" s="18"/>
      <c r="SL32" s="18"/>
      <c r="SM32" s="18"/>
      <c r="SN32" s="18"/>
      <c r="SO32" s="18"/>
      <c r="SP32" s="18"/>
      <c r="SQ32" s="18"/>
      <c r="SR32" s="18"/>
      <c r="SS32" s="18"/>
      <c r="ST32" s="18"/>
      <c r="SU32" s="18"/>
      <c r="SV32" s="18"/>
      <c r="SW32" s="18"/>
      <c r="SX32" s="18"/>
      <c r="SY32" s="18"/>
      <c r="SZ32" s="18"/>
      <c r="TA32" s="18"/>
      <c r="TB32" s="18"/>
      <c r="TC32" s="18"/>
      <c r="TD32" s="18"/>
      <c r="TE32" s="18"/>
      <c r="TF32" s="18"/>
      <c r="TG32" s="18"/>
      <c r="TH32" s="18"/>
      <c r="TI32" s="18"/>
      <c r="TJ32" s="18"/>
      <c r="TK32" s="18"/>
      <c r="TL32" s="18"/>
      <c r="TM32" s="18"/>
      <c r="TN32" s="18"/>
      <c r="TO32" s="18"/>
      <c r="TP32" s="18"/>
      <c r="TQ32" s="18"/>
      <c r="TR32" s="18"/>
      <c r="TS32" s="18"/>
      <c r="TT32" s="18"/>
      <c r="TU32" s="18"/>
      <c r="TV32" s="18"/>
      <c r="TW32" s="18"/>
      <c r="TX32" s="18"/>
      <c r="TY32" s="18"/>
      <c r="TZ32" s="18"/>
      <c r="UA32" s="18"/>
      <c r="UB32" s="18"/>
      <c r="UC32" s="18"/>
      <c r="UD32" s="18"/>
      <c r="UE32" s="18"/>
      <c r="UF32" s="18"/>
      <c r="UG32" s="18"/>
      <c r="UH32" s="18"/>
      <c r="UI32" s="18"/>
      <c r="UJ32" s="18"/>
      <c r="UK32" s="18"/>
      <c r="UL32" s="18"/>
      <c r="UM32" s="18"/>
      <c r="UN32" s="18"/>
      <c r="UO32" s="18"/>
      <c r="UP32" s="18"/>
      <c r="UQ32" s="18"/>
      <c r="UR32" s="18"/>
      <c r="US32" s="18"/>
      <c r="UT32" s="18"/>
      <c r="UU32" s="18"/>
      <c r="UV32" s="18"/>
      <c r="UW32" s="18"/>
      <c r="UX32" s="18"/>
      <c r="UY32" s="18"/>
      <c r="UZ32" s="18"/>
      <c r="VA32" s="18"/>
      <c r="VB32" s="18"/>
      <c r="VC32" s="18"/>
      <c r="VD32" s="18"/>
      <c r="VE32" s="18"/>
      <c r="VF32" s="18"/>
      <c r="VG32" s="18"/>
      <c r="VH32" s="18"/>
      <c r="VI32" s="18"/>
      <c r="VJ32" s="18"/>
      <c r="VK32" s="18"/>
      <c r="VL32" s="18"/>
      <c r="VM32" s="18"/>
      <c r="VN32" s="18"/>
      <c r="VO32" s="18"/>
      <c r="VP32" s="18"/>
      <c r="VQ32" s="18"/>
      <c r="VR32" s="18"/>
      <c r="VS32" s="18"/>
      <c r="VT32" s="18"/>
      <c r="VU32" s="18"/>
      <c r="VV32" s="18"/>
      <c r="VW32" s="18"/>
      <c r="VX32" s="18"/>
      <c r="VY32" s="18"/>
      <c r="VZ32" s="18"/>
      <c r="WA32" s="18"/>
      <c r="WB32" s="18"/>
      <c r="WC32" s="18"/>
      <c r="WD32" s="18"/>
      <c r="WE32" s="18"/>
      <c r="WF32" s="18"/>
      <c r="WG32" s="18"/>
      <c r="WH32" s="18"/>
      <c r="WI32" s="18"/>
      <c r="WJ32" s="18"/>
      <c r="WK32" s="18"/>
      <c r="WL32" s="18"/>
      <c r="WM32" s="18"/>
      <c r="WN32" s="18"/>
      <c r="WO32" s="18"/>
      <c r="WP32" s="18"/>
      <c r="WQ32" s="18"/>
      <c r="WR32" s="18"/>
      <c r="WS32" s="18"/>
      <c r="WT32" s="18"/>
      <c r="WU32" s="18"/>
      <c r="WV32" s="18"/>
      <c r="WW32" s="18"/>
      <c r="WX32" s="18"/>
      <c r="WY32" s="18"/>
      <c r="WZ32" s="18"/>
      <c r="XA32" s="18"/>
      <c r="XB32" s="18"/>
      <c r="XC32" s="18"/>
      <c r="XD32" s="18"/>
      <c r="XE32" s="18"/>
      <c r="XF32" s="18"/>
      <c r="XG32" s="18"/>
      <c r="XH32" s="18"/>
      <c r="XI32" s="18"/>
      <c r="XJ32" s="18"/>
      <c r="XK32" s="18"/>
      <c r="XL32" s="18"/>
      <c r="XM32" s="18"/>
      <c r="XN32" s="18"/>
      <c r="XO32" s="18"/>
      <c r="XP32" s="18"/>
      <c r="XQ32" s="18"/>
      <c r="XR32" s="18"/>
      <c r="XS32" s="18"/>
      <c r="XT32" s="18"/>
      <c r="XU32" s="18"/>
      <c r="XV32" s="18"/>
      <c r="XW32" s="18"/>
      <c r="XX32" s="18"/>
      <c r="XY32" s="18"/>
      <c r="XZ32" s="18"/>
      <c r="YA32" s="18"/>
      <c r="YB32" s="18"/>
      <c r="YC32" s="18"/>
      <c r="YD32" s="18"/>
      <c r="YE32" s="18"/>
      <c r="YF32" s="18"/>
      <c r="YG32" s="18"/>
      <c r="YH32" s="18"/>
      <c r="YI32" s="18"/>
      <c r="YJ32" s="18"/>
      <c r="YK32" s="18"/>
      <c r="YL32" s="18"/>
      <c r="YM32" s="18"/>
      <c r="YN32" s="18"/>
      <c r="YO32" s="18"/>
      <c r="YP32" s="18"/>
      <c r="YQ32" s="18"/>
      <c r="YR32" s="18"/>
      <c r="YS32" s="18"/>
      <c r="YT32" s="18"/>
      <c r="YU32" s="18"/>
      <c r="YV32" s="18"/>
      <c r="YW32" s="18"/>
      <c r="YX32" s="18"/>
      <c r="YY32" s="18"/>
      <c r="YZ32" s="18"/>
      <c r="ZA32" s="18"/>
      <c r="ZB32" s="18"/>
      <c r="ZC32" s="18"/>
      <c r="ZD32" s="18"/>
      <c r="ZE32" s="18"/>
      <c r="ZF32" s="18"/>
      <c r="ZG32" s="18"/>
      <c r="ZH32" s="18"/>
      <c r="ZI32" s="18"/>
      <c r="ZJ32" s="18"/>
      <c r="ZK32" s="18"/>
      <c r="ZL32" s="18"/>
      <c r="ZM32" s="18"/>
      <c r="ZN32" s="18"/>
      <c r="ZO32" s="18"/>
      <c r="ZP32" s="18"/>
      <c r="ZQ32" s="18"/>
      <c r="ZR32" s="18"/>
      <c r="ZS32" s="18"/>
      <c r="ZT32" s="18"/>
      <c r="ZU32" s="18"/>
      <c r="ZV32" s="18"/>
      <c r="ZW32" s="18"/>
      <c r="ZX32" s="18"/>
      <c r="ZY32" s="18"/>
      <c r="ZZ32" s="18"/>
      <c r="AAA32" s="18"/>
      <c r="AAB32" s="18"/>
      <c r="AAC32" s="18"/>
      <c r="AAD32" s="18"/>
      <c r="AAE32" s="18"/>
      <c r="AAF32" s="18"/>
      <c r="AAG32" s="18"/>
      <c r="AAH32" s="18"/>
      <c r="AAI32" s="18"/>
      <c r="AAJ32" s="18"/>
      <c r="AAK32" s="18"/>
      <c r="AAL32" s="18"/>
      <c r="AAM32" s="18"/>
      <c r="AAN32" s="18"/>
      <c r="AAO32" s="18"/>
      <c r="AAP32" s="18"/>
      <c r="AAQ32" s="18"/>
      <c r="AAR32" s="18"/>
      <c r="AAS32" s="18"/>
      <c r="AAT32" s="18"/>
      <c r="AAU32" s="18"/>
      <c r="AAV32" s="18"/>
      <c r="AAW32" s="18"/>
      <c r="AAX32" s="18"/>
      <c r="AAY32" s="18"/>
      <c r="AAZ32" s="18"/>
      <c r="ABA32" s="18"/>
      <c r="ABB32" s="18"/>
      <c r="ABC32" s="18"/>
      <c r="ABD32" s="18"/>
      <c r="ABE32" s="18"/>
      <c r="ABF32" s="18"/>
      <c r="ABG32" s="18"/>
      <c r="ABH32" s="18"/>
      <c r="ABI32" s="18"/>
      <c r="ABJ32" s="18"/>
      <c r="ABK32" s="18"/>
      <c r="ABL32" s="18"/>
      <c r="ABM32" s="18"/>
      <c r="ABN32" s="18"/>
      <c r="ABO32" s="18"/>
      <c r="ABP32" s="18"/>
      <c r="ABQ32" s="18"/>
      <c r="ABR32" s="18"/>
      <c r="ABS32" s="18"/>
      <c r="ABT32" s="18"/>
      <c r="ABU32" s="18"/>
      <c r="ABV32" s="18"/>
      <c r="ABW32" s="18"/>
      <c r="ABX32" s="18"/>
      <c r="ABY32" s="18"/>
      <c r="ABZ32" s="18"/>
      <c r="ACA32" s="18"/>
      <c r="ACB32" s="18"/>
      <c r="ACC32" s="18"/>
      <c r="ACD32" s="18"/>
      <c r="ACE32" s="18"/>
      <c r="ACF32" s="18"/>
      <c r="ACG32" s="18"/>
      <c r="ACH32" s="18"/>
      <c r="ACI32" s="18"/>
      <c r="ACJ32" s="18"/>
      <c r="ACK32" s="18"/>
      <c r="ACL32" s="18"/>
      <c r="ACM32" s="18"/>
      <c r="ACN32" s="18"/>
      <c r="ACO32" s="18"/>
      <c r="ACP32" s="18"/>
      <c r="ACQ32" s="18"/>
      <c r="ACR32" s="18"/>
      <c r="ACS32" s="18"/>
      <c r="ACT32" s="18"/>
      <c r="ACU32" s="18"/>
      <c r="ACV32" s="18"/>
      <c r="ACW32" s="18"/>
      <c r="ACX32" s="18"/>
      <c r="ACY32" s="18"/>
      <c r="ACZ32" s="18"/>
      <c r="ADA32" s="18"/>
      <c r="ADB32" s="18"/>
      <c r="ADC32" s="18"/>
      <c r="ADD32" s="18"/>
      <c r="ADE32" s="18"/>
      <c r="ADF32" s="18"/>
      <c r="ADG32" s="18"/>
      <c r="ADH32" s="18"/>
      <c r="ADI32" s="18"/>
      <c r="ADJ32" s="18"/>
      <c r="ADK32" s="18"/>
      <c r="ADL32" s="18"/>
      <c r="ADM32" s="18"/>
      <c r="ADN32" s="18"/>
      <c r="ADO32" s="18"/>
      <c r="ADP32" s="18"/>
      <c r="ADQ32" s="18"/>
      <c r="ADR32" s="18"/>
      <c r="ADS32" s="18"/>
      <c r="ADT32" s="18"/>
      <c r="ADU32" s="18"/>
      <c r="ADV32" s="18"/>
      <c r="ADW32" s="18"/>
      <c r="ADX32" s="18"/>
      <c r="ADY32" s="18"/>
      <c r="ADZ32" s="18"/>
      <c r="AEA32" s="18"/>
      <c r="AEB32" s="18"/>
      <c r="AEC32" s="18"/>
      <c r="AED32" s="18"/>
      <c r="AEE32" s="18"/>
      <c r="AEF32" s="18"/>
      <c r="AEG32" s="18"/>
      <c r="AEH32" s="18"/>
      <c r="AEI32" s="18"/>
      <c r="AEJ32" s="18"/>
      <c r="AEK32" s="18"/>
      <c r="AEL32" s="18"/>
      <c r="AEM32" s="18"/>
      <c r="AEN32" s="18"/>
      <c r="AEO32" s="18"/>
      <c r="AEP32" s="18"/>
      <c r="AEQ32" s="18"/>
      <c r="AER32" s="18"/>
      <c r="AES32" s="18"/>
      <c r="AET32" s="18"/>
      <c r="AEU32" s="18"/>
      <c r="AEV32" s="18"/>
      <c r="AEW32" s="18"/>
      <c r="AEX32" s="18"/>
    </row>
    <row r="33" spans="1:830" s="33" customFormat="1">
      <c r="A33" s="34">
        <v>29</v>
      </c>
      <c r="B33" s="34" t="s">
        <v>71</v>
      </c>
      <c r="C33" s="6" t="s">
        <v>72</v>
      </c>
      <c r="D33" s="35" t="s">
        <v>20</v>
      </c>
      <c r="E33" s="36">
        <v>245000</v>
      </c>
      <c r="F33" s="37">
        <v>1</v>
      </c>
      <c r="G33" s="38">
        <v>207627.11864406781</v>
      </c>
      <c r="H33" s="38">
        <f t="shared" si="7"/>
        <v>245000</v>
      </c>
      <c r="I33" s="39">
        <v>1</v>
      </c>
      <c r="J33" s="38">
        <f t="shared" si="8"/>
        <v>245000</v>
      </c>
      <c r="K33" s="38">
        <f t="shared" si="9"/>
        <v>0</v>
      </c>
      <c r="L33" s="38">
        <f t="shared" si="10"/>
        <v>0</v>
      </c>
      <c r="M33" s="40"/>
      <c r="N33" s="99">
        <f t="shared" si="11"/>
        <v>0</v>
      </c>
      <c r="O33" s="42"/>
      <c r="P33" s="43">
        <f t="shared" si="12"/>
        <v>0</v>
      </c>
      <c r="Q33" s="43">
        <f t="shared" si="13"/>
        <v>0</v>
      </c>
      <c r="R33" s="43">
        <f t="shared" si="14"/>
        <v>0</v>
      </c>
      <c r="S33" s="44">
        <f t="shared" si="15"/>
        <v>1</v>
      </c>
      <c r="T33" s="98">
        <f t="shared" si="16"/>
        <v>245000</v>
      </c>
      <c r="U33" s="45">
        <f t="shared" si="0"/>
        <v>1</v>
      </c>
      <c r="V33" s="46">
        <f t="shared" si="1"/>
        <v>245000</v>
      </c>
      <c r="W33" s="46">
        <f t="shared" si="2"/>
        <v>0</v>
      </c>
      <c r="X33" s="47">
        <f t="shared" si="3"/>
        <v>0</v>
      </c>
      <c r="Y33" s="97">
        <v>1</v>
      </c>
      <c r="Z33" s="96">
        <f t="shared" si="4"/>
        <v>245000</v>
      </c>
      <c r="AA33" s="96">
        <f t="shared" si="5"/>
        <v>0</v>
      </c>
      <c r="AB33" s="70">
        <f t="shared" si="6"/>
        <v>0</v>
      </c>
      <c r="AC33" s="157"/>
      <c r="AD33" s="162">
        <v>85750</v>
      </c>
      <c r="AE33" s="166">
        <f t="shared" si="17"/>
        <v>85750</v>
      </c>
      <c r="AF33" s="166">
        <f t="shared" si="18"/>
        <v>85750</v>
      </c>
      <c r="AT33" s="136"/>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IU33" s="18"/>
      <c r="IV33" s="18"/>
      <c r="IW33" s="18"/>
      <c r="IX33" s="18"/>
      <c r="IY33" s="18"/>
      <c r="IZ33" s="18"/>
      <c r="JA33" s="18"/>
      <c r="JB33" s="18"/>
      <c r="JC33" s="18"/>
      <c r="JD33" s="18"/>
      <c r="JE33" s="18"/>
      <c r="JF33" s="18"/>
      <c r="JG33" s="18"/>
      <c r="JH33" s="18"/>
      <c r="JI33" s="18"/>
      <c r="JJ33" s="18"/>
      <c r="JK33" s="18"/>
      <c r="JL33" s="18"/>
      <c r="JM33" s="18"/>
      <c r="JN33" s="18"/>
      <c r="JO33" s="18"/>
      <c r="JP33" s="18"/>
      <c r="JQ33" s="18"/>
      <c r="JR33" s="18"/>
      <c r="JS33" s="18"/>
      <c r="JT33" s="18"/>
      <c r="JU33" s="18"/>
      <c r="JV33" s="18"/>
      <c r="JW33" s="18"/>
      <c r="JX33" s="18"/>
      <c r="JY33" s="18"/>
      <c r="JZ33" s="18"/>
      <c r="KA33" s="18"/>
      <c r="KB33" s="18"/>
      <c r="KC33" s="18"/>
      <c r="KD33" s="18"/>
      <c r="KE33" s="18"/>
      <c r="KF33" s="18"/>
      <c r="KG33" s="18"/>
      <c r="KH33" s="18"/>
      <c r="KI33" s="18"/>
      <c r="KJ33" s="18"/>
      <c r="KK33" s="18"/>
      <c r="KL33" s="18"/>
      <c r="KM33" s="18"/>
      <c r="KN33" s="18"/>
      <c r="KO33" s="18"/>
      <c r="KP33" s="18"/>
      <c r="KQ33" s="18"/>
      <c r="KR33" s="18"/>
      <c r="KS33" s="18"/>
      <c r="KT33" s="18"/>
      <c r="KU33" s="18"/>
      <c r="KV33" s="18"/>
      <c r="KW33" s="18"/>
      <c r="KX33" s="18"/>
      <c r="KY33" s="18"/>
      <c r="KZ33" s="18"/>
      <c r="LA33" s="18"/>
      <c r="LB33" s="18"/>
      <c r="LC33" s="18"/>
      <c r="LD33" s="18"/>
      <c r="LE33" s="18"/>
      <c r="LF33" s="18"/>
      <c r="LG33" s="18"/>
      <c r="LH33" s="18"/>
      <c r="LI33" s="18"/>
      <c r="LJ33" s="18"/>
      <c r="LK33" s="18"/>
      <c r="LL33" s="18"/>
      <c r="LM33" s="18"/>
      <c r="LN33" s="18"/>
      <c r="LO33" s="18"/>
      <c r="LP33" s="18"/>
      <c r="LQ33" s="18"/>
      <c r="LR33" s="18"/>
      <c r="LS33" s="18"/>
      <c r="LT33" s="18"/>
      <c r="LU33" s="18"/>
      <c r="LV33" s="18"/>
      <c r="LW33" s="18"/>
      <c r="LX33" s="18"/>
      <c r="LY33" s="18"/>
      <c r="LZ33" s="18"/>
      <c r="MA33" s="18"/>
      <c r="MB33" s="18"/>
      <c r="MC33" s="18"/>
      <c r="MD33" s="18"/>
      <c r="ME33" s="18"/>
      <c r="MF33" s="18"/>
      <c r="MG33" s="18"/>
      <c r="MH33" s="18"/>
      <c r="MI33" s="18"/>
      <c r="MJ33" s="18"/>
      <c r="MK33" s="18"/>
      <c r="ML33" s="18"/>
      <c r="MM33" s="18"/>
      <c r="MN33" s="18"/>
      <c r="MO33" s="18"/>
      <c r="MP33" s="18"/>
      <c r="MQ33" s="18"/>
      <c r="MR33" s="18"/>
      <c r="MS33" s="18"/>
      <c r="MT33" s="18"/>
      <c r="MU33" s="18"/>
      <c r="MV33" s="18"/>
      <c r="MW33" s="18"/>
      <c r="MX33" s="18"/>
      <c r="MY33" s="18"/>
      <c r="MZ33" s="18"/>
      <c r="NA33" s="18"/>
      <c r="NB33" s="18"/>
      <c r="NC33" s="18"/>
      <c r="ND33" s="18"/>
      <c r="NE33" s="18"/>
      <c r="NF33" s="18"/>
      <c r="NG33" s="18"/>
      <c r="NH33" s="18"/>
      <c r="NI33" s="18"/>
      <c r="NJ33" s="18"/>
      <c r="NK33" s="18"/>
      <c r="NL33" s="18"/>
      <c r="NM33" s="18"/>
      <c r="NN33" s="18"/>
      <c r="NO33" s="18"/>
      <c r="NP33" s="18"/>
      <c r="NQ33" s="18"/>
      <c r="NR33" s="18"/>
      <c r="NS33" s="18"/>
      <c r="NT33" s="18"/>
      <c r="NU33" s="18"/>
      <c r="NV33" s="18"/>
      <c r="NW33" s="18"/>
      <c r="NX33" s="18"/>
      <c r="NY33" s="18"/>
      <c r="NZ33" s="18"/>
      <c r="OA33" s="18"/>
      <c r="OB33" s="18"/>
      <c r="OC33" s="18"/>
      <c r="OD33" s="18"/>
      <c r="OE33" s="18"/>
      <c r="OF33" s="18"/>
      <c r="OG33" s="18"/>
      <c r="OH33" s="18"/>
      <c r="OI33" s="18"/>
      <c r="OJ33" s="18"/>
      <c r="OK33" s="18"/>
      <c r="OL33" s="18"/>
      <c r="OM33" s="18"/>
      <c r="ON33" s="18"/>
      <c r="OO33" s="18"/>
      <c r="OP33" s="18"/>
      <c r="OQ33" s="18"/>
      <c r="OR33" s="18"/>
      <c r="OS33" s="18"/>
      <c r="OT33" s="18"/>
      <c r="OU33" s="18"/>
      <c r="OV33" s="18"/>
      <c r="OW33" s="18"/>
      <c r="OX33" s="18"/>
      <c r="OY33" s="18"/>
      <c r="OZ33" s="18"/>
      <c r="PA33" s="18"/>
      <c r="PB33" s="18"/>
      <c r="PC33" s="18"/>
      <c r="PD33" s="18"/>
      <c r="PE33" s="18"/>
      <c r="PF33" s="18"/>
      <c r="PG33" s="18"/>
      <c r="PH33" s="18"/>
      <c r="PI33" s="18"/>
      <c r="PJ33" s="18"/>
      <c r="PK33" s="18"/>
      <c r="PL33" s="18"/>
      <c r="PM33" s="18"/>
      <c r="PN33" s="18"/>
      <c r="PO33" s="18"/>
      <c r="PP33" s="18"/>
      <c r="PQ33" s="18"/>
      <c r="PR33" s="18"/>
      <c r="PS33" s="18"/>
      <c r="PT33" s="18"/>
      <c r="PU33" s="18"/>
      <c r="PV33" s="18"/>
      <c r="PW33" s="18"/>
      <c r="PX33" s="18"/>
      <c r="PY33" s="18"/>
      <c r="PZ33" s="18"/>
      <c r="QA33" s="18"/>
      <c r="QB33" s="18"/>
      <c r="QC33" s="18"/>
      <c r="QD33" s="18"/>
      <c r="QE33" s="18"/>
      <c r="QF33" s="18"/>
      <c r="QG33" s="18"/>
      <c r="QH33" s="18"/>
      <c r="QI33" s="18"/>
      <c r="QJ33" s="18"/>
      <c r="QK33" s="18"/>
      <c r="QL33" s="18"/>
      <c r="QM33" s="18"/>
      <c r="QN33" s="18"/>
      <c r="QO33" s="18"/>
      <c r="QP33" s="18"/>
      <c r="QQ33" s="18"/>
      <c r="QR33" s="18"/>
      <c r="QS33" s="18"/>
      <c r="QT33" s="18"/>
      <c r="QU33" s="18"/>
      <c r="QV33" s="18"/>
      <c r="QW33" s="18"/>
      <c r="QX33" s="18"/>
      <c r="QY33" s="18"/>
      <c r="QZ33" s="18"/>
      <c r="RA33" s="18"/>
      <c r="RB33" s="18"/>
      <c r="RC33" s="18"/>
      <c r="RD33" s="18"/>
      <c r="RE33" s="18"/>
      <c r="RF33" s="18"/>
      <c r="RG33" s="18"/>
      <c r="RH33" s="18"/>
      <c r="RI33" s="18"/>
      <c r="RJ33" s="18"/>
      <c r="RK33" s="18"/>
      <c r="RL33" s="18"/>
      <c r="RM33" s="18"/>
      <c r="RN33" s="18"/>
      <c r="RO33" s="18"/>
      <c r="RP33" s="18"/>
      <c r="RQ33" s="18"/>
      <c r="RR33" s="18"/>
      <c r="RS33" s="18"/>
      <c r="RT33" s="18"/>
      <c r="RU33" s="18"/>
      <c r="RV33" s="18"/>
      <c r="RW33" s="18"/>
      <c r="RX33" s="18"/>
      <c r="RY33" s="18"/>
      <c r="RZ33" s="18"/>
      <c r="SA33" s="18"/>
      <c r="SB33" s="18"/>
      <c r="SC33" s="18"/>
      <c r="SD33" s="18"/>
      <c r="SE33" s="18"/>
      <c r="SF33" s="18"/>
      <c r="SG33" s="18"/>
      <c r="SH33" s="18"/>
      <c r="SI33" s="18"/>
      <c r="SJ33" s="18"/>
      <c r="SK33" s="18"/>
      <c r="SL33" s="18"/>
      <c r="SM33" s="18"/>
      <c r="SN33" s="18"/>
      <c r="SO33" s="18"/>
      <c r="SP33" s="18"/>
      <c r="SQ33" s="18"/>
      <c r="SR33" s="18"/>
      <c r="SS33" s="18"/>
      <c r="ST33" s="18"/>
      <c r="SU33" s="18"/>
      <c r="SV33" s="18"/>
      <c r="SW33" s="18"/>
      <c r="SX33" s="18"/>
      <c r="SY33" s="18"/>
      <c r="SZ33" s="18"/>
      <c r="TA33" s="18"/>
      <c r="TB33" s="18"/>
      <c r="TC33" s="18"/>
      <c r="TD33" s="18"/>
      <c r="TE33" s="18"/>
      <c r="TF33" s="18"/>
      <c r="TG33" s="18"/>
      <c r="TH33" s="18"/>
      <c r="TI33" s="18"/>
      <c r="TJ33" s="18"/>
      <c r="TK33" s="18"/>
      <c r="TL33" s="18"/>
      <c r="TM33" s="18"/>
      <c r="TN33" s="18"/>
      <c r="TO33" s="18"/>
      <c r="TP33" s="18"/>
      <c r="TQ33" s="18"/>
      <c r="TR33" s="18"/>
      <c r="TS33" s="18"/>
      <c r="TT33" s="18"/>
      <c r="TU33" s="18"/>
      <c r="TV33" s="18"/>
      <c r="TW33" s="18"/>
      <c r="TX33" s="18"/>
      <c r="TY33" s="18"/>
      <c r="TZ33" s="18"/>
      <c r="UA33" s="18"/>
      <c r="UB33" s="18"/>
      <c r="UC33" s="18"/>
      <c r="UD33" s="18"/>
      <c r="UE33" s="18"/>
      <c r="UF33" s="18"/>
      <c r="UG33" s="18"/>
      <c r="UH33" s="18"/>
      <c r="UI33" s="18"/>
      <c r="UJ33" s="18"/>
      <c r="UK33" s="18"/>
      <c r="UL33" s="18"/>
      <c r="UM33" s="18"/>
      <c r="UN33" s="18"/>
      <c r="UO33" s="18"/>
      <c r="UP33" s="18"/>
      <c r="UQ33" s="18"/>
      <c r="UR33" s="18"/>
      <c r="US33" s="18"/>
      <c r="UT33" s="18"/>
      <c r="UU33" s="18"/>
      <c r="UV33" s="18"/>
      <c r="UW33" s="18"/>
      <c r="UX33" s="18"/>
      <c r="UY33" s="18"/>
      <c r="UZ33" s="18"/>
      <c r="VA33" s="18"/>
      <c r="VB33" s="18"/>
      <c r="VC33" s="18"/>
      <c r="VD33" s="18"/>
      <c r="VE33" s="18"/>
      <c r="VF33" s="18"/>
      <c r="VG33" s="18"/>
      <c r="VH33" s="18"/>
      <c r="VI33" s="18"/>
      <c r="VJ33" s="18"/>
      <c r="VK33" s="18"/>
      <c r="VL33" s="18"/>
      <c r="VM33" s="18"/>
      <c r="VN33" s="18"/>
      <c r="VO33" s="18"/>
      <c r="VP33" s="18"/>
      <c r="VQ33" s="18"/>
      <c r="VR33" s="18"/>
      <c r="VS33" s="18"/>
      <c r="VT33" s="18"/>
      <c r="VU33" s="18"/>
      <c r="VV33" s="18"/>
      <c r="VW33" s="18"/>
      <c r="VX33" s="18"/>
      <c r="VY33" s="18"/>
      <c r="VZ33" s="18"/>
      <c r="WA33" s="18"/>
      <c r="WB33" s="18"/>
      <c r="WC33" s="18"/>
      <c r="WD33" s="18"/>
      <c r="WE33" s="18"/>
      <c r="WF33" s="18"/>
      <c r="WG33" s="18"/>
      <c r="WH33" s="18"/>
      <c r="WI33" s="18"/>
      <c r="WJ33" s="18"/>
      <c r="WK33" s="18"/>
      <c r="WL33" s="18"/>
      <c r="WM33" s="18"/>
      <c r="WN33" s="18"/>
      <c r="WO33" s="18"/>
      <c r="WP33" s="18"/>
      <c r="WQ33" s="18"/>
      <c r="WR33" s="18"/>
      <c r="WS33" s="18"/>
      <c r="WT33" s="18"/>
      <c r="WU33" s="18"/>
      <c r="WV33" s="18"/>
      <c r="WW33" s="18"/>
      <c r="WX33" s="18"/>
      <c r="WY33" s="18"/>
      <c r="WZ33" s="18"/>
      <c r="XA33" s="18"/>
      <c r="XB33" s="18"/>
      <c r="XC33" s="18"/>
      <c r="XD33" s="18"/>
      <c r="XE33" s="18"/>
      <c r="XF33" s="18"/>
      <c r="XG33" s="18"/>
      <c r="XH33" s="18"/>
      <c r="XI33" s="18"/>
      <c r="XJ33" s="18"/>
      <c r="XK33" s="18"/>
      <c r="XL33" s="18"/>
      <c r="XM33" s="18"/>
      <c r="XN33" s="18"/>
      <c r="XO33" s="18"/>
      <c r="XP33" s="18"/>
      <c r="XQ33" s="18"/>
      <c r="XR33" s="18"/>
      <c r="XS33" s="18"/>
      <c r="XT33" s="18"/>
      <c r="XU33" s="18"/>
      <c r="XV33" s="18"/>
      <c r="XW33" s="18"/>
      <c r="XX33" s="18"/>
      <c r="XY33" s="18"/>
      <c r="XZ33" s="18"/>
      <c r="YA33" s="18"/>
      <c r="YB33" s="18"/>
      <c r="YC33" s="18"/>
      <c r="YD33" s="18"/>
      <c r="YE33" s="18"/>
      <c r="YF33" s="18"/>
      <c r="YG33" s="18"/>
      <c r="YH33" s="18"/>
      <c r="YI33" s="18"/>
      <c r="YJ33" s="18"/>
      <c r="YK33" s="18"/>
      <c r="YL33" s="18"/>
      <c r="YM33" s="18"/>
      <c r="YN33" s="18"/>
      <c r="YO33" s="18"/>
      <c r="YP33" s="18"/>
      <c r="YQ33" s="18"/>
      <c r="YR33" s="18"/>
      <c r="YS33" s="18"/>
      <c r="YT33" s="18"/>
      <c r="YU33" s="18"/>
      <c r="YV33" s="18"/>
      <c r="YW33" s="18"/>
      <c r="YX33" s="18"/>
      <c r="YY33" s="18"/>
      <c r="YZ33" s="18"/>
      <c r="ZA33" s="18"/>
      <c r="ZB33" s="18"/>
      <c r="ZC33" s="18"/>
      <c r="ZD33" s="18"/>
      <c r="ZE33" s="18"/>
      <c r="ZF33" s="18"/>
      <c r="ZG33" s="18"/>
      <c r="ZH33" s="18"/>
      <c r="ZI33" s="18"/>
      <c r="ZJ33" s="18"/>
      <c r="ZK33" s="18"/>
      <c r="ZL33" s="18"/>
      <c r="ZM33" s="18"/>
      <c r="ZN33" s="18"/>
      <c r="ZO33" s="18"/>
      <c r="ZP33" s="18"/>
      <c r="ZQ33" s="18"/>
      <c r="ZR33" s="18"/>
      <c r="ZS33" s="18"/>
      <c r="ZT33" s="18"/>
      <c r="ZU33" s="18"/>
      <c r="ZV33" s="18"/>
      <c r="ZW33" s="18"/>
      <c r="ZX33" s="18"/>
      <c r="ZY33" s="18"/>
      <c r="ZZ33" s="18"/>
      <c r="AAA33" s="18"/>
      <c r="AAB33" s="18"/>
      <c r="AAC33" s="18"/>
      <c r="AAD33" s="18"/>
      <c r="AAE33" s="18"/>
      <c r="AAF33" s="18"/>
      <c r="AAG33" s="18"/>
      <c r="AAH33" s="18"/>
      <c r="AAI33" s="18"/>
      <c r="AAJ33" s="18"/>
      <c r="AAK33" s="18"/>
      <c r="AAL33" s="18"/>
      <c r="AAM33" s="18"/>
      <c r="AAN33" s="18"/>
      <c r="AAO33" s="18"/>
      <c r="AAP33" s="18"/>
      <c r="AAQ33" s="18"/>
      <c r="AAR33" s="18"/>
      <c r="AAS33" s="18"/>
      <c r="AAT33" s="18"/>
      <c r="AAU33" s="18"/>
      <c r="AAV33" s="18"/>
      <c r="AAW33" s="18"/>
      <c r="AAX33" s="18"/>
      <c r="AAY33" s="18"/>
      <c r="AAZ33" s="18"/>
      <c r="ABA33" s="18"/>
      <c r="ABB33" s="18"/>
      <c r="ABC33" s="18"/>
      <c r="ABD33" s="18"/>
      <c r="ABE33" s="18"/>
      <c r="ABF33" s="18"/>
      <c r="ABG33" s="18"/>
      <c r="ABH33" s="18"/>
      <c r="ABI33" s="18"/>
      <c r="ABJ33" s="18"/>
      <c r="ABK33" s="18"/>
      <c r="ABL33" s="18"/>
      <c r="ABM33" s="18"/>
      <c r="ABN33" s="18"/>
      <c r="ABO33" s="18"/>
      <c r="ABP33" s="18"/>
      <c r="ABQ33" s="18"/>
      <c r="ABR33" s="18"/>
      <c r="ABS33" s="18"/>
      <c r="ABT33" s="18"/>
      <c r="ABU33" s="18"/>
      <c r="ABV33" s="18"/>
      <c r="ABW33" s="18"/>
      <c r="ABX33" s="18"/>
      <c r="ABY33" s="18"/>
      <c r="ABZ33" s="18"/>
      <c r="ACA33" s="18"/>
      <c r="ACB33" s="18"/>
      <c r="ACC33" s="18"/>
      <c r="ACD33" s="18"/>
      <c r="ACE33" s="18"/>
      <c r="ACF33" s="18"/>
      <c r="ACG33" s="18"/>
      <c r="ACH33" s="18"/>
      <c r="ACI33" s="18"/>
      <c r="ACJ33" s="18"/>
      <c r="ACK33" s="18"/>
      <c r="ACL33" s="18"/>
      <c r="ACM33" s="18"/>
      <c r="ACN33" s="18"/>
      <c r="ACO33" s="18"/>
      <c r="ACP33" s="18"/>
      <c r="ACQ33" s="18"/>
      <c r="ACR33" s="18"/>
      <c r="ACS33" s="18"/>
      <c r="ACT33" s="18"/>
      <c r="ACU33" s="18"/>
      <c r="ACV33" s="18"/>
      <c r="ACW33" s="18"/>
      <c r="ACX33" s="18"/>
      <c r="ACY33" s="18"/>
      <c r="ACZ33" s="18"/>
      <c r="ADA33" s="18"/>
      <c r="ADB33" s="18"/>
      <c r="ADC33" s="18"/>
      <c r="ADD33" s="18"/>
      <c r="ADE33" s="18"/>
      <c r="ADF33" s="18"/>
      <c r="ADG33" s="18"/>
      <c r="ADH33" s="18"/>
      <c r="ADI33" s="18"/>
      <c r="ADJ33" s="18"/>
      <c r="ADK33" s="18"/>
      <c r="ADL33" s="18"/>
      <c r="ADM33" s="18"/>
      <c r="ADN33" s="18"/>
      <c r="ADO33" s="18"/>
      <c r="ADP33" s="18"/>
      <c r="ADQ33" s="18"/>
      <c r="ADR33" s="18"/>
      <c r="ADS33" s="18"/>
      <c r="ADT33" s="18"/>
      <c r="ADU33" s="18"/>
      <c r="ADV33" s="18"/>
      <c r="ADW33" s="18"/>
      <c r="ADX33" s="18"/>
      <c r="ADY33" s="18"/>
      <c r="ADZ33" s="18"/>
      <c r="AEA33" s="18"/>
      <c r="AEB33" s="18"/>
      <c r="AEC33" s="18"/>
      <c r="AED33" s="18"/>
      <c r="AEE33" s="18"/>
      <c r="AEF33" s="18"/>
      <c r="AEG33" s="18"/>
      <c r="AEH33" s="18"/>
      <c r="AEI33" s="18"/>
      <c r="AEJ33" s="18"/>
      <c r="AEK33" s="18"/>
      <c r="AEL33" s="18"/>
      <c r="AEM33" s="18"/>
      <c r="AEN33" s="18"/>
      <c r="AEO33" s="18"/>
      <c r="AEP33" s="18"/>
      <c r="AEQ33" s="18"/>
      <c r="AER33" s="18"/>
      <c r="AES33" s="18"/>
      <c r="AET33" s="18"/>
      <c r="AEU33" s="18"/>
      <c r="AEV33" s="18"/>
      <c r="AEW33" s="18"/>
      <c r="AEX33" s="18"/>
    </row>
    <row r="34" spans="1:830" s="33" customFormat="1">
      <c r="A34" s="34">
        <v>30</v>
      </c>
      <c r="B34" s="34" t="s">
        <v>73</v>
      </c>
      <c r="C34" s="6" t="s">
        <v>74</v>
      </c>
      <c r="D34" s="35" t="s">
        <v>20</v>
      </c>
      <c r="E34" s="36">
        <v>15000</v>
      </c>
      <c r="F34" s="37">
        <v>4</v>
      </c>
      <c r="G34" s="38">
        <v>12711.864406779661</v>
      </c>
      <c r="H34" s="38">
        <f t="shared" si="7"/>
        <v>60000</v>
      </c>
      <c r="I34" s="39">
        <v>4</v>
      </c>
      <c r="J34" s="38">
        <f t="shared" si="8"/>
        <v>60000</v>
      </c>
      <c r="K34" s="38">
        <f t="shared" si="9"/>
        <v>0</v>
      </c>
      <c r="L34" s="38">
        <f t="shared" si="10"/>
        <v>0</v>
      </c>
      <c r="M34" s="40">
        <v>2</v>
      </c>
      <c r="N34" s="99">
        <f t="shared" si="11"/>
        <v>30000</v>
      </c>
      <c r="O34" s="42">
        <v>2</v>
      </c>
      <c r="P34" s="43">
        <f t="shared" si="12"/>
        <v>30000</v>
      </c>
      <c r="Q34" s="43">
        <f t="shared" si="13"/>
        <v>0</v>
      </c>
      <c r="R34" s="43">
        <f t="shared" si="14"/>
        <v>0</v>
      </c>
      <c r="S34" s="44">
        <f t="shared" si="15"/>
        <v>6</v>
      </c>
      <c r="T34" s="98">
        <f t="shared" si="16"/>
        <v>90000</v>
      </c>
      <c r="U34" s="45">
        <f t="shared" si="0"/>
        <v>6</v>
      </c>
      <c r="V34" s="46">
        <f t="shared" si="1"/>
        <v>90000</v>
      </c>
      <c r="W34" s="46">
        <f t="shared" si="2"/>
        <v>0</v>
      </c>
      <c r="X34" s="47">
        <f t="shared" si="3"/>
        <v>0</v>
      </c>
      <c r="Y34" s="97">
        <v>6</v>
      </c>
      <c r="Z34" s="96">
        <f t="shared" si="4"/>
        <v>90000</v>
      </c>
      <c r="AA34" s="96">
        <f t="shared" si="5"/>
        <v>0</v>
      </c>
      <c r="AB34" s="70">
        <f t="shared" si="6"/>
        <v>0</v>
      </c>
      <c r="AC34" s="157"/>
      <c r="AD34" s="162">
        <v>5250</v>
      </c>
      <c r="AE34" s="166">
        <f t="shared" si="17"/>
        <v>21000</v>
      </c>
      <c r="AF34" s="166">
        <f t="shared" si="18"/>
        <v>31500</v>
      </c>
      <c r="AT34" s="136"/>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IS34" s="18"/>
      <c r="IT34" s="18"/>
      <c r="IU34" s="18"/>
      <c r="IV34" s="18"/>
      <c r="IW34" s="18"/>
      <c r="IX34" s="18"/>
      <c r="IY34" s="18"/>
      <c r="IZ34" s="18"/>
      <c r="JA34" s="18"/>
      <c r="JB34" s="18"/>
      <c r="JC34" s="18"/>
      <c r="JD34" s="18"/>
      <c r="JE34" s="18"/>
      <c r="JF34" s="18"/>
      <c r="JG34" s="18"/>
      <c r="JH34" s="18"/>
      <c r="JI34" s="18"/>
      <c r="JJ34" s="18"/>
      <c r="JK34" s="18"/>
      <c r="JL34" s="18"/>
      <c r="JM34" s="18"/>
      <c r="JN34" s="18"/>
      <c r="JO34" s="18"/>
      <c r="JP34" s="18"/>
      <c r="JQ34" s="18"/>
      <c r="JR34" s="18"/>
      <c r="JS34" s="18"/>
      <c r="JT34" s="18"/>
      <c r="JU34" s="18"/>
      <c r="JV34" s="18"/>
      <c r="JW34" s="18"/>
      <c r="JX34" s="18"/>
      <c r="JY34" s="18"/>
      <c r="JZ34" s="18"/>
      <c r="KA34" s="18"/>
      <c r="KB34" s="18"/>
      <c r="KC34" s="18"/>
      <c r="KD34" s="18"/>
      <c r="KE34" s="18"/>
      <c r="KF34" s="18"/>
      <c r="KG34" s="18"/>
      <c r="KH34" s="18"/>
      <c r="KI34" s="18"/>
      <c r="KJ34" s="18"/>
      <c r="KK34" s="18"/>
      <c r="KL34" s="18"/>
      <c r="KM34" s="18"/>
      <c r="KN34" s="18"/>
      <c r="KO34" s="18"/>
      <c r="KP34" s="18"/>
      <c r="KQ34" s="18"/>
      <c r="KR34" s="18"/>
      <c r="KS34" s="18"/>
      <c r="KT34" s="18"/>
      <c r="KU34" s="18"/>
      <c r="KV34" s="18"/>
      <c r="KW34" s="18"/>
      <c r="KX34" s="18"/>
      <c r="KY34" s="18"/>
      <c r="KZ34" s="18"/>
      <c r="LA34" s="18"/>
      <c r="LB34" s="18"/>
      <c r="LC34" s="18"/>
      <c r="LD34" s="18"/>
      <c r="LE34" s="18"/>
      <c r="LF34" s="18"/>
      <c r="LG34" s="18"/>
      <c r="LH34" s="18"/>
      <c r="LI34" s="18"/>
      <c r="LJ34" s="18"/>
      <c r="LK34" s="18"/>
      <c r="LL34" s="18"/>
      <c r="LM34" s="18"/>
      <c r="LN34" s="18"/>
      <c r="LO34" s="18"/>
      <c r="LP34" s="18"/>
      <c r="LQ34" s="18"/>
      <c r="LR34" s="18"/>
      <c r="LS34" s="18"/>
      <c r="LT34" s="18"/>
      <c r="LU34" s="18"/>
      <c r="LV34" s="18"/>
      <c r="LW34" s="18"/>
      <c r="LX34" s="18"/>
      <c r="LY34" s="18"/>
      <c r="LZ34" s="18"/>
      <c r="MA34" s="18"/>
      <c r="MB34" s="18"/>
      <c r="MC34" s="18"/>
      <c r="MD34" s="18"/>
      <c r="ME34" s="18"/>
      <c r="MF34" s="18"/>
      <c r="MG34" s="18"/>
      <c r="MH34" s="18"/>
      <c r="MI34" s="18"/>
      <c r="MJ34" s="18"/>
      <c r="MK34" s="18"/>
      <c r="ML34" s="18"/>
      <c r="MM34" s="18"/>
      <c r="MN34" s="18"/>
      <c r="MO34" s="18"/>
      <c r="MP34" s="18"/>
      <c r="MQ34" s="18"/>
      <c r="MR34" s="18"/>
      <c r="MS34" s="18"/>
      <c r="MT34" s="18"/>
      <c r="MU34" s="18"/>
      <c r="MV34" s="18"/>
      <c r="MW34" s="18"/>
      <c r="MX34" s="18"/>
      <c r="MY34" s="18"/>
      <c r="MZ34" s="18"/>
      <c r="NA34" s="18"/>
      <c r="NB34" s="18"/>
      <c r="NC34" s="18"/>
      <c r="ND34" s="18"/>
      <c r="NE34" s="18"/>
      <c r="NF34" s="18"/>
      <c r="NG34" s="18"/>
      <c r="NH34" s="18"/>
      <c r="NI34" s="18"/>
      <c r="NJ34" s="18"/>
      <c r="NK34" s="18"/>
      <c r="NL34" s="18"/>
      <c r="NM34" s="18"/>
      <c r="NN34" s="18"/>
      <c r="NO34" s="18"/>
      <c r="NP34" s="18"/>
      <c r="NQ34" s="18"/>
      <c r="NR34" s="18"/>
      <c r="NS34" s="18"/>
      <c r="NT34" s="18"/>
      <c r="NU34" s="18"/>
      <c r="NV34" s="18"/>
      <c r="NW34" s="18"/>
      <c r="NX34" s="18"/>
      <c r="NY34" s="18"/>
      <c r="NZ34" s="18"/>
      <c r="OA34" s="18"/>
      <c r="OB34" s="18"/>
      <c r="OC34" s="18"/>
      <c r="OD34" s="18"/>
      <c r="OE34" s="18"/>
      <c r="OF34" s="18"/>
      <c r="OG34" s="18"/>
      <c r="OH34" s="18"/>
      <c r="OI34" s="18"/>
      <c r="OJ34" s="18"/>
      <c r="OK34" s="18"/>
      <c r="OL34" s="18"/>
      <c r="OM34" s="18"/>
      <c r="ON34" s="18"/>
      <c r="OO34" s="18"/>
      <c r="OP34" s="18"/>
      <c r="OQ34" s="18"/>
      <c r="OR34" s="18"/>
      <c r="OS34" s="18"/>
      <c r="OT34" s="18"/>
      <c r="OU34" s="18"/>
      <c r="OV34" s="18"/>
      <c r="OW34" s="18"/>
      <c r="OX34" s="18"/>
      <c r="OY34" s="18"/>
      <c r="OZ34" s="18"/>
      <c r="PA34" s="18"/>
      <c r="PB34" s="18"/>
      <c r="PC34" s="18"/>
      <c r="PD34" s="18"/>
      <c r="PE34" s="18"/>
      <c r="PF34" s="18"/>
      <c r="PG34" s="18"/>
      <c r="PH34" s="18"/>
      <c r="PI34" s="18"/>
      <c r="PJ34" s="18"/>
      <c r="PK34" s="18"/>
      <c r="PL34" s="18"/>
      <c r="PM34" s="18"/>
      <c r="PN34" s="18"/>
      <c r="PO34" s="18"/>
      <c r="PP34" s="18"/>
      <c r="PQ34" s="18"/>
      <c r="PR34" s="18"/>
      <c r="PS34" s="18"/>
      <c r="PT34" s="18"/>
      <c r="PU34" s="18"/>
      <c r="PV34" s="18"/>
      <c r="PW34" s="18"/>
      <c r="PX34" s="18"/>
      <c r="PY34" s="18"/>
      <c r="PZ34" s="18"/>
      <c r="QA34" s="18"/>
      <c r="QB34" s="18"/>
      <c r="QC34" s="18"/>
      <c r="QD34" s="18"/>
      <c r="QE34" s="18"/>
      <c r="QF34" s="18"/>
      <c r="QG34" s="18"/>
      <c r="QH34" s="18"/>
      <c r="QI34" s="18"/>
      <c r="QJ34" s="18"/>
      <c r="QK34" s="18"/>
      <c r="QL34" s="18"/>
      <c r="QM34" s="18"/>
      <c r="QN34" s="18"/>
      <c r="QO34" s="18"/>
      <c r="QP34" s="18"/>
      <c r="QQ34" s="18"/>
      <c r="QR34" s="18"/>
      <c r="QS34" s="18"/>
      <c r="QT34" s="18"/>
      <c r="QU34" s="18"/>
      <c r="QV34" s="18"/>
      <c r="QW34" s="18"/>
      <c r="QX34" s="18"/>
      <c r="QY34" s="18"/>
      <c r="QZ34" s="18"/>
      <c r="RA34" s="18"/>
      <c r="RB34" s="18"/>
      <c r="RC34" s="18"/>
      <c r="RD34" s="18"/>
      <c r="RE34" s="18"/>
      <c r="RF34" s="18"/>
      <c r="RG34" s="18"/>
      <c r="RH34" s="18"/>
      <c r="RI34" s="18"/>
      <c r="RJ34" s="18"/>
      <c r="RK34" s="18"/>
      <c r="RL34" s="18"/>
      <c r="RM34" s="18"/>
      <c r="RN34" s="18"/>
      <c r="RO34" s="18"/>
      <c r="RP34" s="18"/>
      <c r="RQ34" s="18"/>
      <c r="RR34" s="18"/>
      <c r="RS34" s="18"/>
      <c r="RT34" s="18"/>
      <c r="RU34" s="18"/>
      <c r="RV34" s="18"/>
      <c r="RW34" s="18"/>
      <c r="RX34" s="18"/>
      <c r="RY34" s="18"/>
      <c r="RZ34" s="18"/>
      <c r="SA34" s="18"/>
      <c r="SB34" s="18"/>
      <c r="SC34" s="18"/>
      <c r="SD34" s="18"/>
      <c r="SE34" s="18"/>
      <c r="SF34" s="18"/>
      <c r="SG34" s="18"/>
      <c r="SH34" s="18"/>
      <c r="SI34" s="18"/>
      <c r="SJ34" s="18"/>
      <c r="SK34" s="18"/>
      <c r="SL34" s="18"/>
      <c r="SM34" s="18"/>
      <c r="SN34" s="18"/>
      <c r="SO34" s="18"/>
      <c r="SP34" s="18"/>
      <c r="SQ34" s="18"/>
      <c r="SR34" s="18"/>
      <c r="SS34" s="18"/>
      <c r="ST34" s="18"/>
      <c r="SU34" s="18"/>
      <c r="SV34" s="18"/>
      <c r="SW34" s="18"/>
      <c r="SX34" s="18"/>
      <c r="SY34" s="18"/>
      <c r="SZ34" s="18"/>
      <c r="TA34" s="18"/>
      <c r="TB34" s="18"/>
      <c r="TC34" s="18"/>
      <c r="TD34" s="18"/>
      <c r="TE34" s="18"/>
      <c r="TF34" s="18"/>
      <c r="TG34" s="18"/>
      <c r="TH34" s="18"/>
      <c r="TI34" s="18"/>
      <c r="TJ34" s="18"/>
      <c r="TK34" s="18"/>
      <c r="TL34" s="18"/>
      <c r="TM34" s="18"/>
      <c r="TN34" s="18"/>
      <c r="TO34" s="18"/>
      <c r="TP34" s="18"/>
      <c r="TQ34" s="18"/>
      <c r="TR34" s="18"/>
      <c r="TS34" s="18"/>
      <c r="TT34" s="18"/>
      <c r="TU34" s="18"/>
      <c r="TV34" s="18"/>
      <c r="TW34" s="18"/>
      <c r="TX34" s="18"/>
      <c r="TY34" s="18"/>
      <c r="TZ34" s="18"/>
      <c r="UA34" s="18"/>
      <c r="UB34" s="18"/>
      <c r="UC34" s="18"/>
      <c r="UD34" s="18"/>
      <c r="UE34" s="18"/>
      <c r="UF34" s="18"/>
      <c r="UG34" s="18"/>
      <c r="UH34" s="18"/>
      <c r="UI34" s="18"/>
      <c r="UJ34" s="18"/>
      <c r="UK34" s="18"/>
      <c r="UL34" s="18"/>
      <c r="UM34" s="18"/>
      <c r="UN34" s="18"/>
      <c r="UO34" s="18"/>
      <c r="UP34" s="18"/>
      <c r="UQ34" s="18"/>
      <c r="UR34" s="18"/>
      <c r="US34" s="18"/>
      <c r="UT34" s="18"/>
      <c r="UU34" s="18"/>
      <c r="UV34" s="18"/>
      <c r="UW34" s="18"/>
      <c r="UX34" s="18"/>
      <c r="UY34" s="18"/>
      <c r="UZ34" s="18"/>
      <c r="VA34" s="18"/>
      <c r="VB34" s="18"/>
      <c r="VC34" s="18"/>
      <c r="VD34" s="18"/>
      <c r="VE34" s="18"/>
      <c r="VF34" s="18"/>
      <c r="VG34" s="18"/>
      <c r="VH34" s="18"/>
      <c r="VI34" s="18"/>
      <c r="VJ34" s="18"/>
      <c r="VK34" s="18"/>
      <c r="VL34" s="18"/>
      <c r="VM34" s="18"/>
      <c r="VN34" s="18"/>
      <c r="VO34" s="18"/>
      <c r="VP34" s="18"/>
      <c r="VQ34" s="18"/>
      <c r="VR34" s="18"/>
      <c r="VS34" s="18"/>
      <c r="VT34" s="18"/>
      <c r="VU34" s="18"/>
      <c r="VV34" s="18"/>
      <c r="VW34" s="18"/>
      <c r="VX34" s="18"/>
      <c r="VY34" s="18"/>
      <c r="VZ34" s="18"/>
      <c r="WA34" s="18"/>
      <c r="WB34" s="18"/>
      <c r="WC34" s="18"/>
      <c r="WD34" s="18"/>
      <c r="WE34" s="18"/>
      <c r="WF34" s="18"/>
      <c r="WG34" s="18"/>
      <c r="WH34" s="18"/>
      <c r="WI34" s="18"/>
      <c r="WJ34" s="18"/>
      <c r="WK34" s="18"/>
      <c r="WL34" s="18"/>
      <c r="WM34" s="18"/>
      <c r="WN34" s="18"/>
      <c r="WO34" s="18"/>
      <c r="WP34" s="18"/>
      <c r="WQ34" s="18"/>
      <c r="WR34" s="18"/>
      <c r="WS34" s="18"/>
      <c r="WT34" s="18"/>
      <c r="WU34" s="18"/>
      <c r="WV34" s="18"/>
      <c r="WW34" s="18"/>
      <c r="WX34" s="18"/>
      <c r="WY34" s="18"/>
      <c r="WZ34" s="18"/>
      <c r="XA34" s="18"/>
      <c r="XB34" s="18"/>
      <c r="XC34" s="18"/>
      <c r="XD34" s="18"/>
      <c r="XE34" s="18"/>
      <c r="XF34" s="18"/>
      <c r="XG34" s="18"/>
      <c r="XH34" s="18"/>
      <c r="XI34" s="18"/>
      <c r="XJ34" s="18"/>
      <c r="XK34" s="18"/>
      <c r="XL34" s="18"/>
      <c r="XM34" s="18"/>
      <c r="XN34" s="18"/>
      <c r="XO34" s="18"/>
      <c r="XP34" s="18"/>
      <c r="XQ34" s="18"/>
      <c r="XR34" s="18"/>
      <c r="XS34" s="18"/>
      <c r="XT34" s="18"/>
      <c r="XU34" s="18"/>
      <c r="XV34" s="18"/>
      <c r="XW34" s="18"/>
      <c r="XX34" s="18"/>
      <c r="XY34" s="18"/>
      <c r="XZ34" s="18"/>
      <c r="YA34" s="18"/>
      <c r="YB34" s="18"/>
      <c r="YC34" s="18"/>
      <c r="YD34" s="18"/>
      <c r="YE34" s="18"/>
      <c r="YF34" s="18"/>
      <c r="YG34" s="18"/>
      <c r="YH34" s="18"/>
      <c r="YI34" s="18"/>
      <c r="YJ34" s="18"/>
      <c r="YK34" s="18"/>
      <c r="YL34" s="18"/>
      <c r="YM34" s="18"/>
      <c r="YN34" s="18"/>
      <c r="YO34" s="18"/>
      <c r="YP34" s="18"/>
      <c r="YQ34" s="18"/>
      <c r="YR34" s="18"/>
      <c r="YS34" s="18"/>
      <c r="YT34" s="18"/>
      <c r="YU34" s="18"/>
      <c r="YV34" s="18"/>
      <c r="YW34" s="18"/>
      <c r="YX34" s="18"/>
      <c r="YY34" s="18"/>
      <c r="YZ34" s="18"/>
      <c r="ZA34" s="18"/>
      <c r="ZB34" s="18"/>
      <c r="ZC34" s="18"/>
      <c r="ZD34" s="18"/>
      <c r="ZE34" s="18"/>
      <c r="ZF34" s="18"/>
      <c r="ZG34" s="18"/>
      <c r="ZH34" s="18"/>
      <c r="ZI34" s="18"/>
      <c r="ZJ34" s="18"/>
      <c r="ZK34" s="18"/>
      <c r="ZL34" s="18"/>
      <c r="ZM34" s="18"/>
      <c r="ZN34" s="18"/>
      <c r="ZO34" s="18"/>
      <c r="ZP34" s="18"/>
      <c r="ZQ34" s="18"/>
      <c r="ZR34" s="18"/>
      <c r="ZS34" s="18"/>
      <c r="ZT34" s="18"/>
      <c r="ZU34" s="18"/>
      <c r="ZV34" s="18"/>
      <c r="ZW34" s="18"/>
      <c r="ZX34" s="18"/>
      <c r="ZY34" s="18"/>
      <c r="ZZ34" s="18"/>
      <c r="AAA34" s="18"/>
      <c r="AAB34" s="18"/>
      <c r="AAC34" s="18"/>
      <c r="AAD34" s="18"/>
      <c r="AAE34" s="18"/>
      <c r="AAF34" s="18"/>
      <c r="AAG34" s="18"/>
      <c r="AAH34" s="18"/>
      <c r="AAI34" s="18"/>
      <c r="AAJ34" s="18"/>
      <c r="AAK34" s="18"/>
      <c r="AAL34" s="18"/>
      <c r="AAM34" s="18"/>
      <c r="AAN34" s="18"/>
      <c r="AAO34" s="18"/>
      <c r="AAP34" s="18"/>
      <c r="AAQ34" s="18"/>
      <c r="AAR34" s="18"/>
      <c r="AAS34" s="18"/>
      <c r="AAT34" s="18"/>
      <c r="AAU34" s="18"/>
      <c r="AAV34" s="18"/>
      <c r="AAW34" s="18"/>
      <c r="AAX34" s="18"/>
      <c r="AAY34" s="18"/>
      <c r="AAZ34" s="18"/>
      <c r="ABA34" s="18"/>
      <c r="ABB34" s="18"/>
      <c r="ABC34" s="18"/>
      <c r="ABD34" s="18"/>
      <c r="ABE34" s="18"/>
      <c r="ABF34" s="18"/>
      <c r="ABG34" s="18"/>
      <c r="ABH34" s="18"/>
      <c r="ABI34" s="18"/>
      <c r="ABJ34" s="18"/>
      <c r="ABK34" s="18"/>
      <c r="ABL34" s="18"/>
      <c r="ABM34" s="18"/>
      <c r="ABN34" s="18"/>
      <c r="ABO34" s="18"/>
      <c r="ABP34" s="18"/>
      <c r="ABQ34" s="18"/>
      <c r="ABR34" s="18"/>
      <c r="ABS34" s="18"/>
      <c r="ABT34" s="18"/>
      <c r="ABU34" s="18"/>
      <c r="ABV34" s="18"/>
      <c r="ABW34" s="18"/>
      <c r="ABX34" s="18"/>
      <c r="ABY34" s="18"/>
      <c r="ABZ34" s="18"/>
      <c r="ACA34" s="18"/>
      <c r="ACB34" s="18"/>
      <c r="ACC34" s="18"/>
      <c r="ACD34" s="18"/>
      <c r="ACE34" s="18"/>
      <c r="ACF34" s="18"/>
      <c r="ACG34" s="18"/>
      <c r="ACH34" s="18"/>
      <c r="ACI34" s="18"/>
      <c r="ACJ34" s="18"/>
      <c r="ACK34" s="18"/>
      <c r="ACL34" s="18"/>
      <c r="ACM34" s="18"/>
      <c r="ACN34" s="18"/>
      <c r="ACO34" s="18"/>
      <c r="ACP34" s="18"/>
      <c r="ACQ34" s="18"/>
      <c r="ACR34" s="18"/>
      <c r="ACS34" s="18"/>
      <c r="ACT34" s="18"/>
      <c r="ACU34" s="18"/>
      <c r="ACV34" s="18"/>
      <c r="ACW34" s="18"/>
      <c r="ACX34" s="18"/>
      <c r="ACY34" s="18"/>
      <c r="ACZ34" s="18"/>
      <c r="ADA34" s="18"/>
      <c r="ADB34" s="18"/>
      <c r="ADC34" s="18"/>
      <c r="ADD34" s="18"/>
      <c r="ADE34" s="18"/>
      <c r="ADF34" s="18"/>
      <c r="ADG34" s="18"/>
      <c r="ADH34" s="18"/>
      <c r="ADI34" s="18"/>
      <c r="ADJ34" s="18"/>
      <c r="ADK34" s="18"/>
      <c r="ADL34" s="18"/>
      <c r="ADM34" s="18"/>
      <c r="ADN34" s="18"/>
      <c r="ADO34" s="18"/>
      <c r="ADP34" s="18"/>
      <c r="ADQ34" s="18"/>
      <c r="ADR34" s="18"/>
      <c r="ADS34" s="18"/>
      <c r="ADT34" s="18"/>
      <c r="ADU34" s="18"/>
      <c r="ADV34" s="18"/>
      <c r="ADW34" s="18"/>
      <c r="ADX34" s="18"/>
      <c r="ADY34" s="18"/>
      <c r="ADZ34" s="18"/>
      <c r="AEA34" s="18"/>
      <c r="AEB34" s="18"/>
      <c r="AEC34" s="18"/>
      <c r="AED34" s="18"/>
      <c r="AEE34" s="18"/>
      <c r="AEF34" s="18"/>
      <c r="AEG34" s="18"/>
      <c r="AEH34" s="18"/>
      <c r="AEI34" s="18"/>
      <c r="AEJ34" s="18"/>
      <c r="AEK34" s="18"/>
      <c r="AEL34" s="18"/>
      <c r="AEM34" s="18"/>
      <c r="AEN34" s="18"/>
      <c r="AEO34" s="18"/>
      <c r="AEP34" s="18"/>
      <c r="AEQ34" s="18"/>
      <c r="AER34" s="18"/>
      <c r="AES34" s="18"/>
      <c r="AET34" s="18"/>
      <c r="AEU34" s="18"/>
      <c r="AEV34" s="18"/>
      <c r="AEW34" s="18"/>
      <c r="AEX34" s="18"/>
    </row>
    <row r="35" spans="1:830" s="33" customFormat="1">
      <c r="A35" s="34">
        <v>31</v>
      </c>
      <c r="B35" s="34" t="s">
        <v>75</v>
      </c>
      <c r="C35" s="6" t="s">
        <v>76</v>
      </c>
      <c r="D35" s="35" t="s">
        <v>20</v>
      </c>
      <c r="E35" s="36">
        <v>1195000</v>
      </c>
      <c r="F35" s="37">
        <v>1</v>
      </c>
      <c r="G35" s="38">
        <v>1012711.8644067798</v>
      </c>
      <c r="H35" s="38">
        <f t="shared" si="7"/>
        <v>1195000</v>
      </c>
      <c r="I35" s="39">
        <v>1</v>
      </c>
      <c r="J35" s="38">
        <f t="shared" si="8"/>
        <v>1195000</v>
      </c>
      <c r="K35" s="38">
        <f t="shared" si="9"/>
        <v>0</v>
      </c>
      <c r="L35" s="38">
        <f t="shared" si="10"/>
        <v>0</v>
      </c>
      <c r="M35" s="40"/>
      <c r="N35" s="99">
        <f t="shared" si="11"/>
        <v>0</v>
      </c>
      <c r="O35" s="42"/>
      <c r="P35" s="43">
        <f t="shared" si="12"/>
        <v>0</v>
      </c>
      <c r="Q35" s="43">
        <f t="shared" si="13"/>
        <v>0</v>
      </c>
      <c r="R35" s="43">
        <f t="shared" si="14"/>
        <v>0</v>
      </c>
      <c r="S35" s="44">
        <f t="shared" si="15"/>
        <v>1</v>
      </c>
      <c r="T35" s="98">
        <f t="shared" si="16"/>
        <v>1195000</v>
      </c>
      <c r="U35" s="45">
        <f t="shared" si="0"/>
        <v>1</v>
      </c>
      <c r="V35" s="46">
        <f t="shared" si="1"/>
        <v>1195000</v>
      </c>
      <c r="W35" s="46">
        <f t="shared" si="2"/>
        <v>0</v>
      </c>
      <c r="X35" s="47">
        <f t="shared" si="3"/>
        <v>0</v>
      </c>
      <c r="Y35" s="97">
        <v>1</v>
      </c>
      <c r="Z35" s="96">
        <f t="shared" si="4"/>
        <v>1195000</v>
      </c>
      <c r="AA35" s="96">
        <f t="shared" si="5"/>
        <v>0</v>
      </c>
      <c r="AB35" s="70">
        <f t="shared" si="6"/>
        <v>0</v>
      </c>
      <c r="AC35" s="157"/>
      <c r="AD35" s="162">
        <v>418250</v>
      </c>
      <c r="AE35" s="166">
        <f t="shared" si="17"/>
        <v>418250</v>
      </c>
      <c r="AF35" s="166">
        <f t="shared" si="18"/>
        <v>418250</v>
      </c>
      <c r="AT35" s="136"/>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c r="HR35" s="18"/>
      <c r="HS35" s="18"/>
      <c r="HT35" s="18"/>
      <c r="HU35" s="18"/>
      <c r="HV35" s="18"/>
      <c r="HW35" s="18"/>
      <c r="HX35" s="18"/>
      <c r="HY35" s="18"/>
      <c r="HZ35" s="18"/>
      <c r="IA35" s="18"/>
      <c r="IB35" s="18"/>
      <c r="IC35" s="18"/>
      <c r="ID35" s="18"/>
      <c r="IE35" s="18"/>
      <c r="IF35" s="18"/>
      <c r="IG35" s="18"/>
      <c r="IH35" s="18"/>
      <c r="II35" s="18"/>
      <c r="IJ35" s="18"/>
      <c r="IK35" s="18"/>
      <c r="IL35" s="18"/>
      <c r="IM35" s="18"/>
      <c r="IN35" s="18"/>
      <c r="IO35" s="18"/>
      <c r="IP35" s="18"/>
      <c r="IQ35" s="18"/>
      <c r="IR35" s="18"/>
      <c r="IS35" s="18"/>
      <c r="IT35" s="18"/>
      <c r="IU35" s="18"/>
      <c r="IV35" s="18"/>
      <c r="IW35" s="18"/>
      <c r="IX35" s="18"/>
      <c r="IY35" s="18"/>
      <c r="IZ35" s="18"/>
      <c r="JA35" s="18"/>
      <c r="JB35" s="18"/>
      <c r="JC35" s="18"/>
      <c r="JD35" s="18"/>
      <c r="JE35" s="18"/>
      <c r="JF35" s="18"/>
      <c r="JG35" s="18"/>
      <c r="JH35" s="18"/>
      <c r="JI35" s="18"/>
      <c r="JJ35" s="18"/>
      <c r="JK35" s="18"/>
      <c r="JL35" s="18"/>
      <c r="JM35" s="18"/>
      <c r="JN35" s="18"/>
      <c r="JO35" s="18"/>
      <c r="JP35" s="18"/>
      <c r="JQ35" s="18"/>
      <c r="JR35" s="18"/>
      <c r="JS35" s="18"/>
      <c r="JT35" s="18"/>
      <c r="JU35" s="18"/>
      <c r="JV35" s="18"/>
      <c r="JW35" s="18"/>
      <c r="JX35" s="18"/>
      <c r="JY35" s="18"/>
      <c r="JZ35" s="18"/>
      <c r="KA35" s="18"/>
      <c r="KB35" s="18"/>
      <c r="KC35" s="18"/>
      <c r="KD35" s="18"/>
      <c r="KE35" s="18"/>
      <c r="KF35" s="18"/>
      <c r="KG35" s="18"/>
      <c r="KH35" s="18"/>
      <c r="KI35" s="18"/>
      <c r="KJ35" s="18"/>
      <c r="KK35" s="18"/>
      <c r="KL35" s="18"/>
      <c r="KM35" s="18"/>
      <c r="KN35" s="18"/>
      <c r="KO35" s="18"/>
      <c r="KP35" s="18"/>
      <c r="KQ35" s="18"/>
      <c r="KR35" s="18"/>
      <c r="KS35" s="18"/>
      <c r="KT35" s="18"/>
      <c r="KU35" s="18"/>
      <c r="KV35" s="18"/>
      <c r="KW35" s="18"/>
      <c r="KX35" s="18"/>
      <c r="KY35" s="18"/>
      <c r="KZ35" s="18"/>
      <c r="LA35" s="18"/>
      <c r="LB35" s="18"/>
      <c r="LC35" s="18"/>
      <c r="LD35" s="18"/>
      <c r="LE35" s="18"/>
      <c r="LF35" s="18"/>
      <c r="LG35" s="18"/>
      <c r="LH35" s="18"/>
      <c r="LI35" s="18"/>
      <c r="LJ35" s="18"/>
      <c r="LK35" s="18"/>
      <c r="LL35" s="18"/>
      <c r="LM35" s="18"/>
      <c r="LN35" s="18"/>
      <c r="LO35" s="18"/>
      <c r="LP35" s="18"/>
      <c r="LQ35" s="18"/>
      <c r="LR35" s="18"/>
      <c r="LS35" s="18"/>
      <c r="LT35" s="18"/>
      <c r="LU35" s="18"/>
      <c r="LV35" s="18"/>
      <c r="LW35" s="18"/>
      <c r="LX35" s="18"/>
      <c r="LY35" s="18"/>
      <c r="LZ35" s="18"/>
      <c r="MA35" s="18"/>
      <c r="MB35" s="18"/>
      <c r="MC35" s="18"/>
      <c r="MD35" s="18"/>
      <c r="ME35" s="18"/>
      <c r="MF35" s="18"/>
      <c r="MG35" s="18"/>
      <c r="MH35" s="18"/>
      <c r="MI35" s="18"/>
      <c r="MJ35" s="18"/>
      <c r="MK35" s="18"/>
      <c r="ML35" s="18"/>
      <c r="MM35" s="18"/>
      <c r="MN35" s="18"/>
      <c r="MO35" s="18"/>
      <c r="MP35" s="18"/>
      <c r="MQ35" s="18"/>
      <c r="MR35" s="18"/>
      <c r="MS35" s="18"/>
      <c r="MT35" s="18"/>
      <c r="MU35" s="18"/>
      <c r="MV35" s="18"/>
      <c r="MW35" s="18"/>
      <c r="MX35" s="18"/>
      <c r="MY35" s="18"/>
      <c r="MZ35" s="18"/>
      <c r="NA35" s="18"/>
      <c r="NB35" s="18"/>
      <c r="NC35" s="18"/>
      <c r="ND35" s="18"/>
      <c r="NE35" s="18"/>
      <c r="NF35" s="18"/>
      <c r="NG35" s="18"/>
      <c r="NH35" s="18"/>
      <c r="NI35" s="18"/>
      <c r="NJ35" s="18"/>
      <c r="NK35" s="18"/>
      <c r="NL35" s="18"/>
      <c r="NM35" s="18"/>
      <c r="NN35" s="18"/>
      <c r="NO35" s="18"/>
      <c r="NP35" s="18"/>
      <c r="NQ35" s="18"/>
      <c r="NR35" s="18"/>
      <c r="NS35" s="18"/>
      <c r="NT35" s="18"/>
      <c r="NU35" s="18"/>
      <c r="NV35" s="18"/>
      <c r="NW35" s="18"/>
      <c r="NX35" s="18"/>
      <c r="NY35" s="18"/>
      <c r="NZ35" s="18"/>
      <c r="OA35" s="18"/>
      <c r="OB35" s="18"/>
      <c r="OC35" s="18"/>
      <c r="OD35" s="18"/>
      <c r="OE35" s="18"/>
      <c r="OF35" s="18"/>
      <c r="OG35" s="18"/>
      <c r="OH35" s="18"/>
      <c r="OI35" s="18"/>
      <c r="OJ35" s="18"/>
      <c r="OK35" s="18"/>
      <c r="OL35" s="18"/>
      <c r="OM35" s="18"/>
      <c r="ON35" s="18"/>
      <c r="OO35" s="18"/>
      <c r="OP35" s="18"/>
      <c r="OQ35" s="18"/>
      <c r="OR35" s="18"/>
      <c r="OS35" s="18"/>
      <c r="OT35" s="18"/>
      <c r="OU35" s="18"/>
      <c r="OV35" s="18"/>
      <c r="OW35" s="18"/>
      <c r="OX35" s="18"/>
      <c r="OY35" s="18"/>
      <c r="OZ35" s="18"/>
      <c r="PA35" s="18"/>
      <c r="PB35" s="18"/>
      <c r="PC35" s="18"/>
      <c r="PD35" s="18"/>
      <c r="PE35" s="18"/>
      <c r="PF35" s="18"/>
      <c r="PG35" s="18"/>
      <c r="PH35" s="18"/>
      <c r="PI35" s="18"/>
      <c r="PJ35" s="18"/>
      <c r="PK35" s="18"/>
      <c r="PL35" s="18"/>
      <c r="PM35" s="18"/>
      <c r="PN35" s="18"/>
      <c r="PO35" s="18"/>
      <c r="PP35" s="18"/>
      <c r="PQ35" s="18"/>
      <c r="PR35" s="18"/>
      <c r="PS35" s="18"/>
      <c r="PT35" s="18"/>
      <c r="PU35" s="18"/>
      <c r="PV35" s="18"/>
      <c r="PW35" s="18"/>
      <c r="PX35" s="18"/>
      <c r="PY35" s="18"/>
      <c r="PZ35" s="18"/>
      <c r="QA35" s="18"/>
      <c r="QB35" s="18"/>
      <c r="QC35" s="18"/>
      <c r="QD35" s="18"/>
      <c r="QE35" s="18"/>
      <c r="QF35" s="18"/>
      <c r="QG35" s="18"/>
      <c r="QH35" s="18"/>
      <c r="QI35" s="18"/>
      <c r="QJ35" s="18"/>
      <c r="QK35" s="18"/>
      <c r="QL35" s="18"/>
      <c r="QM35" s="18"/>
      <c r="QN35" s="18"/>
      <c r="QO35" s="18"/>
      <c r="QP35" s="18"/>
      <c r="QQ35" s="18"/>
      <c r="QR35" s="18"/>
      <c r="QS35" s="18"/>
      <c r="QT35" s="18"/>
      <c r="QU35" s="18"/>
      <c r="QV35" s="18"/>
      <c r="QW35" s="18"/>
      <c r="QX35" s="18"/>
      <c r="QY35" s="18"/>
      <c r="QZ35" s="18"/>
      <c r="RA35" s="18"/>
      <c r="RB35" s="18"/>
      <c r="RC35" s="18"/>
      <c r="RD35" s="18"/>
      <c r="RE35" s="18"/>
      <c r="RF35" s="18"/>
      <c r="RG35" s="18"/>
      <c r="RH35" s="18"/>
      <c r="RI35" s="18"/>
      <c r="RJ35" s="18"/>
      <c r="RK35" s="18"/>
      <c r="RL35" s="18"/>
      <c r="RM35" s="18"/>
      <c r="RN35" s="18"/>
      <c r="RO35" s="18"/>
      <c r="RP35" s="18"/>
      <c r="RQ35" s="18"/>
      <c r="RR35" s="18"/>
      <c r="RS35" s="18"/>
      <c r="RT35" s="18"/>
      <c r="RU35" s="18"/>
      <c r="RV35" s="18"/>
      <c r="RW35" s="18"/>
      <c r="RX35" s="18"/>
      <c r="RY35" s="18"/>
      <c r="RZ35" s="18"/>
      <c r="SA35" s="18"/>
      <c r="SB35" s="18"/>
      <c r="SC35" s="18"/>
      <c r="SD35" s="18"/>
      <c r="SE35" s="18"/>
      <c r="SF35" s="18"/>
      <c r="SG35" s="18"/>
      <c r="SH35" s="18"/>
      <c r="SI35" s="18"/>
      <c r="SJ35" s="18"/>
      <c r="SK35" s="18"/>
      <c r="SL35" s="18"/>
      <c r="SM35" s="18"/>
      <c r="SN35" s="18"/>
      <c r="SO35" s="18"/>
      <c r="SP35" s="18"/>
      <c r="SQ35" s="18"/>
      <c r="SR35" s="18"/>
      <c r="SS35" s="18"/>
      <c r="ST35" s="18"/>
      <c r="SU35" s="18"/>
      <c r="SV35" s="18"/>
      <c r="SW35" s="18"/>
      <c r="SX35" s="18"/>
      <c r="SY35" s="18"/>
      <c r="SZ35" s="18"/>
      <c r="TA35" s="18"/>
      <c r="TB35" s="18"/>
      <c r="TC35" s="18"/>
      <c r="TD35" s="18"/>
      <c r="TE35" s="18"/>
      <c r="TF35" s="18"/>
      <c r="TG35" s="18"/>
      <c r="TH35" s="18"/>
      <c r="TI35" s="18"/>
      <c r="TJ35" s="18"/>
      <c r="TK35" s="18"/>
      <c r="TL35" s="18"/>
      <c r="TM35" s="18"/>
      <c r="TN35" s="18"/>
      <c r="TO35" s="18"/>
      <c r="TP35" s="18"/>
      <c r="TQ35" s="18"/>
      <c r="TR35" s="18"/>
      <c r="TS35" s="18"/>
      <c r="TT35" s="18"/>
      <c r="TU35" s="18"/>
      <c r="TV35" s="18"/>
      <c r="TW35" s="18"/>
      <c r="TX35" s="18"/>
      <c r="TY35" s="18"/>
      <c r="TZ35" s="18"/>
      <c r="UA35" s="18"/>
      <c r="UB35" s="18"/>
      <c r="UC35" s="18"/>
      <c r="UD35" s="18"/>
      <c r="UE35" s="18"/>
      <c r="UF35" s="18"/>
      <c r="UG35" s="18"/>
      <c r="UH35" s="18"/>
      <c r="UI35" s="18"/>
      <c r="UJ35" s="18"/>
      <c r="UK35" s="18"/>
      <c r="UL35" s="18"/>
      <c r="UM35" s="18"/>
      <c r="UN35" s="18"/>
      <c r="UO35" s="18"/>
      <c r="UP35" s="18"/>
      <c r="UQ35" s="18"/>
      <c r="UR35" s="18"/>
      <c r="US35" s="18"/>
      <c r="UT35" s="18"/>
      <c r="UU35" s="18"/>
      <c r="UV35" s="18"/>
      <c r="UW35" s="18"/>
      <c r="UX35" s="18"/>
      <c r="UY35" s="18"/>
      <c r="UZ35" s="18"/>
      <c r="VA35" s="18"/>
      <c r="VB35" s="18"/>
      <c r="VC35" s="18"/>
      <c r="VD35" s="18"/>
      <c r="VE35" s="18"/>
      <c r="VF35" s="18"/>
      <c r="VG35" s="18"/>
      <c r="VH35" s="18"/>
      <c r="VI35" s="18"/>
      <c r="VJ35" s="18"/>
      <c r="VK35" s="18"/>
      <c r="VL35" s="18"/>
      <c r="VM35" s="18"/>
      <c r="VN35" s="18"/>
      <c r="VO35" s="18"/>
      <c r="VP35" s="18"/>
      <c r="VQ35" s="18"/>
      <c r="VR35" s="18"/>
      <c r="VS35" s="18"/>
      <c r="VT35" s="18"/>
      <c r="VU35" s="18"/>
      <c r="VV35" s="18"/>
      <c r="VW35" s="18"/>
      <c r="VX35" s="18"/>
      <c r="VY35" s="18"/>
      <c r="VZ35" s="18"/>
      <c r="WA35" s="18"/>
      <c r="WB35" s="18"/>
      <c r="WC35" s="18"/>
      <c r="WD35" s="18"/>
      <c r="WE35" s="18"/>
      <c r="WF35" s="18"/>
      <c r="WG35" s="18"/>
      <c r="WH35" s="18"/>
      <c r="WI35" s="18"/>
      <c r="WJ35" s="18"/>
      <c r="WK35" s="18"/>
      <c r="WL35" s="18"/>
      <c r="WM35" s="18"/>
      <c r="WN35" s="18"/>
      <c r="WO35" s="18"/>
      <c r="WP35" s="18"/>
      <c r="WQ35" s="18"/>
      <c r="WR35" s="18"/>
      <c r="WS35" s="18"/>
      <c r="WT35" s="18"/>
      <c r="WU35" s="18"/>
      <c r="WV35" s="18"/>
      <c r="WW35" s="18"/>
      <c r="WX35" s="18"/>
      <c r="WY35" s="18"/>
      <c r="WZ35" s="18"/>
      <c r="XA35" s="18"/>
      <c r="XB35" s="18"/>
      <c r="XC35" s="18"/>
      <c r="XD35" s="18"/>
      <c r="XE35" s="18"/>
      <c r="XF35" s="18"/>
      <c r="XG35" s="18"/>
      <c r="XH35" s="18"/>
      <c r="XI35" s="18"/>
      <c r="XJ35" s="18"/>
      <c r="XK35" s="18"/>
      <c r="XL35" s="18"/>
      <c r="XM35" s="18"/>
      <c r="XN35" s="18"/>
      <c r="XO35" s="18"/>
      <c r="XP35" s="18"/>
      <c r="XQ35" s="18"/>
      <c r="XR35" s="18"/>
      <c r="XS35" s="18"/>
      <c r="XT35" s="18"/>
      <c r="XU35" s="18"/>
      <c r="XV35" s="18"/>
      <c r="XW35" s="18"/>
      <c r="XX35" s="18"/>
      <c r="XY35" s="18"/>
      <c r="XZ35" s="18"/>
      <c r="YA35" s="18"/>
      <c r="YB35" s="18"/>
      <c r="YC35" s="18"/>
      <c r="YD35" s="18"/>
      <c r="YE35" s="18"/>
      <c r="YF35" s="18"/>
      <c r="YG35" s="18"/>
      <c r="YH35" s="18"/>
      <c r="YI35" s="18"/>
      <c r="YJ35" s="18"/>
      <c r="YK35" s="18"/>
      <c r="YL35" s="18"/>
      <c r="YM35" s="18"/>
      <c r="YN35" s="18"/>
      <c r="YO35" s="18"/>
      <c r="YP35" s="18"/>
      <c r="YQ35" s="18"/>
      <c r="YR35" s="18"/>
      <c r="YS35" s="18"/>
      <c r="YT35" s="18"/>
      <c r="YU35" s="18"/>
      <c r="YV35" s="18"/>
      <c r="YW35" s="18"/>
      <c r="YX35" s="18"/>
      <c r="YY35" s="18"/>
      <c r="YZ35" s="18"/>
      <c r="ZA35" s="18"/>
      <c r="ZB35" s="18"/>
      <c r="ZC35" s="18"/>
      <c r="ZD35" s="18"/>
      <c r="ZE35" s="18"/>
      <c r="ZF35" s="18"/>
      <c r="ZG35" s="18"/>
      <c r="ZH35" s="18"/>
      <c r="ZI35" s="18"/>
      <c r="ZJ35" s="18"/>
      <c r="ZK35" s="18"/>
      <c r="ZL35" s="18"/>
      <c r="ZM35" s="18"/>
      <c r="ZN35" s="18"/>
      <c r="ZO35" s="18"/>
      <c r="ZP35" s="18"/>
      <c r="ZQ35" s="18"/>
      <c r="ZR35" s="18"/>
      <c r="ZS35" s="18"/>
      <c r="ZT35" s="18"/>
      <c r="ZU35" s="18"/>
      <c r="ZV35" s="18"/>
      <c r="ZW35" s="18"/>
      <c r="ZX35" s="18"/>
      <c r="ZY35" s="18"/>
      <c r="ZZ35" s="18"/>
      <c r="AAA35" s="18"/>
      <c r="AAB35" s="18"/>
      <c r="AAC35" s="18"/>
      <c r="AAD35" s="18"/>
      <c r="AAE35" s="18"/>
      <c r="AAF35" s="18"/>
      <c r="AAG35" s="18"/>
      <c r="AAH35" s="18"/>
      <c r="AAI35" s="18"/>
      <c r="AAJ35" s="18"/>
      <c r="AAK35" s="18"/>
      <c r="AAL35" s="18"/>
      <c r="AAM35" s="18"/>
      <c r="AAN35" s="18"/>
      <c r="AAO35" s="18"/>
      <c r="AAP35" s="18"/>
      <c r="AAQ35" s="18"/>
      <c r="AAR35" s="18"/>
      <c r="AAS35" s="18"/>
      <c r="AAT35" s="18"/>
      <c r="AAU35" s="18"/>
      <c r="AAV35" s="18"/>
      <c r="AAW35" s="18"/>
      <c r="AAX35" s="18"/>
      <c r="AAY35" s="18"/>
      <c r="AAZ35" s="18"/>
      <c r="ABA35" s="18"/>
      <c r="ABB35" s="18"/>
      <c r="ABC35" s="18"/>
      <c r="ABD35" s="18"/>
      <c r="ABE35" s="18"/>
      <c r="ABF35" s="18"/>
      <c r="ABG35" s="18"/>
      <c r="ABH35" s="18"/>
      <c r="ABI35" s="18"/>
      <c r="ABJ35" s="18"/>
      <c r="ABK35" s="18"/>
      <c r="ABL35" s="18"/>
      <c r="ABM35" s="18"/>
      <c r="ABN35" s="18"/>
      <c r="ABO35" s="18"/>
      <c r="ABP35" s="18"/>
      <c r="ABQ35" s="18"/>
      <c r="ABR35" s="18"/>
      <c r="ABS35" s="18"/>
      <c r="ABT35" s="18"/>
      <c r="ABU35" s="18"/>
      <c r="ABV35" s="18"/>
      <c r="ABW35" s="18"/>
      <c r="ABX35" s="18"/>
      <c r="ABY35" s="18"/>
      <c r="ABZ35" s="18"/>
      <c r="ACA35" s="18"/>
      <c r="ACB35" s="18"/>
      <c r="ACC35" s="18"/>
      <c r="ACD35" s="18"/>
      <c r="ACE35" s="18"/>
      <c r="ACF35" s="18"/>
      <c r="ACG35" s="18"/>
      <c r="ACH35" s="18"/>
      <c r="ACI35" s="18"/>
      <c r="ACJ35" s="18"/>
      <c r="ACK35" s="18"/>
      <c r="ACL35" s="18"/>
      <c r="ACM35" s="18"/>
      <c r="ACN35" s="18"/>
      <c r="ACO35" s="18"/>
      <c r="ACP35" s="18"/>
      <c r="ACQ35" s="18"/>
      <c r="ACR35" s="18"/>
      <c r="ACS35" s="18"/>
      <c r="ACT35" s="18"/>
      <c r="ACU35" s="18"/>
      <c r="ACV35" s="18"/>
      <c r="ACW35" s="18"/>
      <c r="ACX35" s="18"/>
      <c r="ACY35" s="18"/>
      <c r="ACZ35" s="18"/>
      <c r="ADA35" s="18"/>
      <c r="ADB35" s="18"/>
      <c r="ADC35" s="18"/>
      <c r="ADD35" s="18"/>
      <c r="ADE35" s="18"/>
      <c r="ADF35" s="18"/>
      <c r="ADG35" s="18"/>
      <c r="ADH35" s="18"/>
      <c r="ADI35" s="18"/>
      <c r="ADJ35" s="18"/>
      <c r="ADK35" s="18"/>
      <c r="ADL35" s="18"/>
      <c r="ADM35" s="18"/>
      <c r="ADN35" s="18"/>
      <c r="ADO35" s="18"/>
      <c r="ADP35" s="18"/>
      <c r="ADQ35" s="18"/>
      <c r="ADR35" s="18"/>
      <c r="ADS35" s="18"/>
      <c r="ADT35" s="18"/>
      <c r="ADU35" s="18"/>
      <c r="ADV35" s="18"/>
      <c r="ADW35" s="18"/>
      <c r="ADX35" s="18"/>
      <c r="ADY35" s="18"/>
      <c r="ADZ35" s="18"/>
      <c r="AEA35" s="18"/>
      <c r="AEB35" s="18"/>
      <c r="AEC35" s="18"/>
      <c r="AED35" s="18"/>
      <c r="AEE35" s="18"/>
      <c r="AEF35" s="18"/>
      <c r="AEG35" s="18"/>
      <c r="AEH35" s="18"/>
      <c r="AEI35" s="18"/>
      <c r="AEJ35" s="18"/>
      <c r="AEK35" s="18"/>
      <c r="AEL35" s="18"/>
      <c r="AEM35" s="18"/>
      <c r="AEN35" s="18"/>
      <c r="AEO35" s="18"/>
      <c r="AEP35" s="18"/>
      <c r="AEQ35" s="18"/>
      <c r="AER35" s="18"/>
      <c r="AES35" s="18"/>
      <c r="AET35" s="18"/>
      <c r="AEU35" s="18"/>
      <c r="AEV35" s="18"/>
      <c r="AEW35" s="18"/>
      <c r="AEX35" s="18"/>
    </row>
    <row r="36" spans="1:830" s="33" customFormat="1">
      <c r="A36" s="34">
        <v>32</v>
      </c>
      <c r="B36" s="34" t="s">
        <v>77</v>
      </c>
      <c r="C36" s="6" t="s">
        <v>78</v>
      </c>
      <c r="D36" s="35" t="s">
        <v>20</v>
      </c>
      <c r="E36" s="36">
        <v>145000</v>
      </c>
      <c r="F36" s="37">
        <v>1</v>
      </c>
      <c r="G36" s="38">
        <v>122881.3559322034</v>
      </c>
      <c r="H36" s="38">
        <f t="shared" si="7"/>
        <v>145000</v>
      </c>
      <c r="I36" s="39">
        <v>1</v>
      </c>
      <c r="J36" s="38">
        <f t="shared" si="8"/>
        <v>145000</v>
      </c>
      <c r="K36" s="38">
        <f t="shared" si="9"/>
        <v>0</v>
      </c>
      <c r="L36" s="38">
        <f t="shared" si="10"/>
        <v>0</v>
      </c>
      <c r="M36" s="40"/>
      <c r="N36" s="99">
        <f t="shared" si="11"/>
        <v>0</v>
      </c>
      <c r="O36" s="42"/>
      <c r="P36" s="43">
        <f t="shared" si="12"/>
        <v>0</v>
      </c>
      <c r="Q36" s="43">
        <f t="shared" si="13"/>
        <v>0</v>
      </c>
      <c r="R36" s="43">
        <f t="shared" si="14"/>
        <v>0</v>
      </c>
      <c r="S36" s="44">
        <f t="shared" si="15"/>
        <v>1</v>
      </c>
      <c r="T36" s="98">
        <f t="shared" si="16"/>
        <v>145000</v>
      </c>
      <c r="U36" s="45">
        <f t="shared" si="0"/>
        <v>1</v>
      </c>
      <c r="V36" s="46">
        <f t="shared" si="1"/>
        <v>145000</v>
      </c>
      <c r="W36" s="46">
        <f t="shared" si="2"/>
        <v>0</v>
      </c>
      <c r="X36" s="47">
        <f t="shared" si="3"/>
        <v>0</v>
      </c>
      <c r="Y36" s="97">
        <v>1</v>
      </c>
      <c r="Z36" s="96">
        <f t="shared" si="4"/>
        <v>145000</v>
      </c>
      <c r="AA36" s="96">
        <f t="shared" si="5"/>
        <v>0</v>
      </c>
      <c r="AB36" s="70">
        <f t="shared" si="6"/>
        <v>0</v>
      </c>
      <c r="AC36" s="157"/>
      <c r="AD36" s="162">
        <v>50750</v>
      </c>
      <c r="AE36" s="166">
        <f t="shared" si="17"/>
        <v>50750</v>
      </c>
      <c r="AF36" s="166">
        <f t="shared" si="18"/>
        <v>50750</v>
      </c>
      <c r="AT36" s="136"/>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c r="HR36" s="18"/>
      <c r="HS36" s="18"/>
      <c r="HT36" s="18"/>
      <c r="HU36" s="18"/>
      <c r="HV36" s="18"/>
      <c r="HW36" s="18"/>
      <c r="HX36" s="18"/>
      <c r="HY36" s="18"/>
      <c r="HZ36" s="18"/>
      <c r="IA36" s="18"/>
      <c r="IB36" s="18"/>
      <c r="IC36" s="18"/>
      <c r="ID36" s="18"/>
      <c r="IE36" s="18"/>
      <c r="IF36" s="18"/>
      <c r="IG36" s="18"/>
      <c r="IH36" s="18"/>
      <c r="II36" s="18"/>
      <c r="IJ36" s="18"/>
      <c r="IK36" s="18"/>
      <c r="IL36" s="18"/>
      <c r="IM36" s="18"/>
      <c r="IN36" s="18"/>
      <c r="IO36" s="18"/>
      <c r="IP36" s="18"/>
      <c r="IQ36" s="18"/>
      <c r="IR36" s="18"/>
      <c r="IS36" s="18"/>
      <c r="IT36" s="18"/>
      <c r="IU36" s="18"/>
      <c r="IV36" s="18"/>
      <c r="IW36" s="18"/>
      <c r="IX36" s="18"/>
      <c r="IY36" s="18"/>
      <c r="IZ36" s="18"/>
      <c r="JA36" s="18"/>
      <c r="JB36" s="18"/>
      <c r="JC36" s="18"/>
      <c r="JD36" s="18"/>
      <c r="JE36" s="18"/>
      <c r="JF36" s="18"/>
      <c r="JG36" s="18"/>
      <c r="JH36" s="18"/>
      <c r="JI36" s="18"/>
      <c r="JJ36" s="18"/>
      <c r="JK36" s="18"/>
      <c r="JL36" s="18"/>
      <c r="JM36" s="18"/>
      <c r="JN36" s="18"/>
      <c r="JO36" s="18"/>
      <c r="JP36" s="18"/>
      <c r="JQ36" s="18"/>
      <c r="JR36" s="18"/>
      <c r="JS36" s="18"/>
      <c r="JT36" s="18"/>
      <c r="JU36" s="18"/>
      <c r="JV36" s="18"/>
      <c r="JW36" s="18"/>
      <c r="JX36" s="18"/>
      <c r="JY36" s="18"/>
      <c r="JZ36" s="18"/>
      <c r="KA36" s="18"/>
      <c r="KB36" s="18"/>
      <c r="KC36" s="18"/>
      <c r="KD36" s="18"/>
      <c r="KE36" s="18"/>
      <c r="KF36" s="18"/>
      <c r="KG36" s="18"/>
      <c r="KH36" s="18"/>
      <c r="KI36" s="18"/>
      <c r="KJ36" s="18"/>
      <c r="KK36" s="18"/>
      <c r="KL36" s="18"/>
      <c r="KM36" s="18"/>
      <c r="KN36" s="18"/>
      <c r="KO36" s="18"/>
      <c r="KP36" s="18"/>
      <c r="KQ36" s="18"/>
      <c r="KR36" s="18"/>
      <c r="KS36" s="18"/>
      <c r="KT36" s="18"/>
      <c r="KU36" s="18"/>
      <c r="KV36" s="18"/>
      <c r="KW36" s="18"/>
      <c r="KX36" s="18"/>
      <c r="KY36" s="18"/>
      <c r="KZ36" s="18"/>
      <c r="LA36" s="18"/>
      <c r="LB36" s="18"/>
      <c r="LC36" s="18"/>
      <c r="LD36" s="18"/>
      <c r="LE36" s="18"/>
      <c r="LF36" s="18"/>
      <c r="LG36" s="18"/>
      <c r="LH36" s="18"/>
      <c r="LI36" s="18"/>
      <c r="LJ36" s="18"/>
      <c r="LK36" s="18"/>
      <c r="LL36" s="18"/>
      <c r="LM36" s="18"/>
      <c r="LN36" s="18"/>
      <c r="LO36" s="18"/>
      <c r="LP36" s="18"/>
      <c r="LQ36" s="18"/>
      <c r="LR36" s="18"/>
      <c r="LS36" s="18"/>
      <c r="LT36" s="18"/>
      <c r="LU36" s="18"/>
      <c r="LV36" s="18"/>
      <c r="LW36" s="18"/>
      <c r="LX36" s="18"/>
      <c r="LY36" s="18"/>
      <c r="LZ36" s="18"/>
      <c r="MA36" s="18"/>
      <c r="MB36" s="18"/>
      <c r="MC36" s="18"/>
      <c r="MD36" s="18"/>
      <c r="ME36" s="18"/>
      <c r="MF36" s="18"/>
      <c r="MG36" s="18"/>
      <c r="MH36" s="18"/>
      <c r="MI36" s="18"/>
      <c r="MJ36" s="18"/>
      <c r="MK36" s="18"/>
      <c r="ML36" s="18"/>
      <c r="MM36" s="18"/>
      <c r="MN36" s="18"/>
      <c r="MO36" s="18"/>
      <c r="MP36" s="18"/>
      <c r="MQ36" s="18"/>
      <c r="MR36" s="18"/>
      <c r="MS36" s="18"/>
      <c r="MT36" s="18"/>
      <c r="MU36" s="18"/>
      <c r="MV36" s="18"/>
      <c r="MW36" s="18"/>
      <c r="MX36" s="18"/>
      <c r="MY36" s="18"/>
      <c r="MZ36" s="18"/>
      <c r="NA36" s="18"/>
      <c r="NB36" s="18"/>
      <c r="NC36" s="18"/>
      <c r="ND36" s="18"/>
      <c r="NE36" s="18"/>
      <c r="NF36" s="18"/>
      <c r="NG36" s="18"/>
      <c r="NH36" s="18"/>
      <c r="NI36" s="18"/>
      <c r="NJ36" s="18"/>
      <c r="NK36" s="18"/>
      <c r="NL36" s="18"/>
      <c r="NM36" s="18"/>
      <c r="NN36" s="18"/>
      <c r="NO36" s="18"/>
      <c r="NP36" s="18"/>
      <c r="NQ36" s="18"/>
      <c r="NR36" s="18"/>
      <c r="NS36" s="18"/>
      <c r="NT36" s="18"/>
      <c r="NU36" s="18"/>
      <c r="NV36" s="18"/>
      <c r="NW36" s="18"/>
      <c r="NX36" s="18"/>
      <c r="NY36" s="18"/>
      <c r="NZ36" s="18"/>
      <c r="OA36" s="18"/>
      <c r="OB36" s="18"/>
      <c r="OC36" s="18"/>
      <c r="OD36" s="18"/>
      <c r="OE36" s="18"/>
      <c r="OF36" s="18"/>
      <c r="OG36" s="18"/>
      <c r="OH36" s="18"/>
      <c r="OI36" s="18"/>
      <c r="OJ36" s="18"/>
      <c r="OK36" s="18"/>
      <c r="OL36" s="18"/>
      <c r="OM36" s="18"/>
      <c r="ON36" s="18"/>
      <c r="OO36" s="18"/>
      <c r="OP36" s="18"/>
      <c r="OQ36" s="18"/>
      <c r="OR36" s="18"/>
      <c r="OS36" s="18"/>
      <c r="OT36" s="18"/>
      <c r="OU36" s="18"/>
      <c r="OV36" s="18"/>
      <c r="OW36" s="18"/>
      <c r="OX36" s="18"/>
      <c r="OY36" s="18"/>
      <c r="OZ36" s="18"/>
      <c r="PA36" s="18"/>
      <c r="PB36" s="18"/>
      <c r="PC36" s="18"/>
      <c r="PD36" s="18"/>
      <c r="PE36" s="18"/>
      <c r="PF36" s="18"/>
      <c r="PG36" s="18"/>
      <c r="PH36" s="18"/>
      <c r="PI36" s="18"/>
      <c r="PJ36" s="18"/>
      <c r="PK36" s="18"/>
      <c r="PL36" s="18"/>
      <c r="PM36" s="18"/>
      <c r="PN36" s="18"/>
      <c r="PO36" s="18"/>
      <c r="PP36" s="18"/>
      <c r="PQ36" s="18"/>
      <c r="PR36" s="18"/>
      <c r="PS36" s="18"/>
      <c r="PT36" s="18"/>
      <c r="PU36" s="18"/>
      <c r="PV36" s="18"/>
      <c r="PW36" s="18"/>
      <c r="PX36" s="18"/>
      <c r="PY36" s="18"/>
      <c r="PZ36" s="18"/>
      <c r="QA36" s="18"/>
      <c r="QB36" s="18"/>
      <c r="QC36" s="18"/>
      <c r="QD36" s="18"/>
      <c r="QE36" s="18"/>
      <c r="QF36" s="18"/>
      <c r="QG36" s="18"/>
      <c r="QH36" s="18"/>
      <c r="QI36" s="18"/>
      <c r="QJ36" s="18"/>
      <c r="QK36" s="18"/>
      <c r="QL36" s="18"/>
      <c r="QM36" s="18"/>
      <c r="QN36" s="18"/>
      <c r="QO36" s="18"/>
      <c r="QP36" s="18"/>
      <c r="QQ36" s="18"/>
      <c r="QR36" s="18"/>
      <c r="QS36" s="18"/>
      <c r="QT36" s="18"/>
      <c r="QU36" s="18"/>
      <c r="QV36" s="18"/>
      <c r="QW36" s="18"/>
      <c r="QX36" s="18"/>
      <c r="QY36" s="18"/>
      <c r="QZ36" s="18"/>
      <c r="RA36" s="18"/>
      <c r="RB36" s="18"/>
      <c r="RC36" s="18"/>
      <c r="RD36" s="18"/>
      <c r="RE36" s="18"/>
      <c r="RF36" s="18"/>
      <c r="RG36" s="18"/>
      <c r="RH36" s="18"/>
      <c r="RI36" s="18"/>
      <c r="RJ36" s="18"/>
      <c r="RK36" s="18"/>
      <c r="RL36" s="18"/>
      <c r="RM36" s="18"/>
      <c r="RN36" s="18"/>
      <c r="RO36" s="18"/>
      <c r="RP36" s="18"/>
      <c r="RQ36" s="18"/>
      <c r="RR36" s="18"/>
      <c r="RS36" s="18"/>
      <c r="RT36" s="18"/>
      <c r="RU36" s="18"/>
      <c r="RV36" s="18"/>
      <c r="RW36" s="18"/>
      <c r="RX36" s="18"/>
      <c r="RY36" s="18"/>
      <c r="RZ36" s="18"/>
      <c r="SA36" s="18"/>
      <c r="SB36" s="18"/>
      <c r="SC36" s="18"/>
      <c r="SD36" s="18"/>
      <c r="SE36" s="18"/>
      <c r="SF36" s="18"/>
      <c r="SG36" s="18"/>
      <c r="SH36" s="18"/>
      <c r="SI36" s="18"/>
      <c r="SJ36" s="18"/>
      <c r="SK36" s="18"/>
      <c r="SL36" s="18"/>
      <c r="SM36" s="18"/>
      <c r="SN36" s="18"/>
      <c r="SO36" s="18"/>
      <c r="SP36" s="18"/>
      <c r="SQ36" s="18"/>
      <c r="SR36" s="18"/>
      <c r="SS36" s="18"/>
      <c r="ST36" s="18"/>
      <c r="SU36" s="18"/>
      <c r="SV36" s="18"/>
      <c r="SW36" s="18"/>
      <c r="SX36" s="18"/>
      <c r="SY36" s="18"/>
      <c r="SZ36" s="18"/>
      <c r="TA36" s="18"/>
      <c r="TB36" s="18"/>
      <c r="TC36" s="18"/>
      <c r="TD36" s="18"/>
      <c r="TE36" s="18"/>
      <c r="TF36" s="18"/>
      <c r="TG36" s="18"/>
      <c r="TH36" s="18"/>
      <c r="TI36" s="18"/>
      <c r="TJ36" s="18"/>
      <c r="TK36" s="18"/>
      <c r="TL36" s="18"/>
      <c r="TM36" s="18"/>
      <c r="TN36" s="18"/>
      <c r="TO36" s="18"/>
      <c r="TP36" s="18"/>
      <c r="TQ36" s="18"/>
      <c r="TR36" s="18"/>
      <c r="TS36" s="18"/>
      <c r="TT36" s="18"/>
      <c r="TU36" s="18"/>
      <c r="TV36" s="18"/>
      <c r="TW36" s="18"/>
      <c r="TX36" s="18"/>
      <c r="TY36" s="18"/>
      <c r="TZ36" s="18"/>
      <c r="UA36" s="18"/>
      <c r="UB36" s="18"/>
      <c r="UC36" s="18"/>
      <c r="UD36" s="18"/>
      <c r="UE36" s="18"/>
      <c r="UF36" s="18"/>
      <c r="UG36" s="18"/>
      <c r="UH36" s="18"/>
      <c r="UI36" s="18"/>
      <c r="UJ36" s="18"/>
      <c r="UK36" s="18"/>
      <c r="UL36" s="18"/>
      <c r="UM36" s="18"/>
      <c r="UN36" s="18"/>
      <c r="UO36" s="18"/>
      <c r="UP36" s="18"/>
      <c r="UQ36" s="18"/>
      <c r="UR36" s="18"/>
      <c r="US36" s="18"/>
      <c r="UT36" s="18"/>
      <c r="UU36" s="18"/>
      <c r="UV36" s="18"/>
      <c r="UW36" s="18"/>
      <c r="UX36" s="18"/>
      <c r="UY36" s="18"/>
      <c r="UZ36" s="18"/>
      <c r="VA36" s="18"/>
      <c r="VB36" s="18"/>
      <c r="VC36" s="18"/>
      <c r="VD36" s="18"/>
      <c r="VE36" s="18"/>
      <c r="VF36" s="18"/>
      <c r="VG36" s="18"/>
      <c r="VH36" s="18"/>
      <c r="VI36" s="18"/>
      <c r="VJ36" s="18"/>
      <c r="VK36" s="18"/>
      <c r="VL36" s="18"/>
      <c r="VM36" s="18"/>
      <c r="VN36" s="18"/>
      <c r="VO36" s="18"/>
      <c r="VP36" s="18"/>
      <c r="VQ36" s="18"/>
      <c r="VR36" s="18"/>
      <c r="VS36" s="18"/>
      <c r="VT36" s="18"/>
      <c r="VU36" s="18"/>
      <c r="VV36" s="18"/>
      <c r="VW36" s="18"/>
      <c r="VX36" s="18"/>
      <c r="VY36" s="18"/>
      <c r="VZ36" s="18"/>
      <c r="WA36" s="18"/>
      <c r="WB36" s="18"/>
      <c r="WC36" s="18"/>
      <c r="WD36" s="18"/>
      <c r="WE36" s="18"/>
      <c r="WF36" s="18"/>
      <c r="WG36" s="18"/>
      <c r="WH36" s="18"/>
      <c r="WI36" s="18"/>
      <c r="WJ36" s="18"/>
      <c r="WK36" s="18"/>
      <c r="WL36" s="18"/>
      <c r="WM36" s="18"/>
      <c r="WN36" s="18"/>
      <c r="WO36" s="18"/>
      <c r="WP36" s="18"/>
      <c r="WQ36" s="18"/>
      <c r="WR36" s="18"/>
      <c r="WS36" s="18"/>
      <c r="WT36" s="18"/>
      <c r="WU36" s="18"/>
      <c r="WV36" s="18"/>
      <c r="WW36" s="18"/>
      <c r="WX36" s="18"/>
      <c r="WY36" s="18"/>
      <c r="WZ36" s="18"/>
      <c r="XA36" s="18"/>
      <c r="XB36" s="18"/>
      <c r="XC36" s="18"/>
      <c r="XD36" s="18"/>
      <c r="XE36" s="18"/>
      <c r="XF36" s="18"/>
      <c r="XG36" s="18"/>
      <c r="XH36" s="18"/>
      <c r="XI36" s="18"/>
      <c r="XJ36" s="18"/>
      <c r="XK36" s="18"/>
      <c r="XL36" s="18"/>
      <c r="XM36" s="18"/>
      <c r="XN36" s="18"/>
      <c r="XO36" s="18"/>
      <c r="XP36" s="18"/>
      <c r="XQ36" s="18"/>
      <c r="XR36" s="18"/>
      <c r="XS36" s="18"/>
      <c r="XT36" s="18"/>
      <c r="XU36" s="18"/>
      <c r="XV36" s="18"/>
      <c r="XW36" s="18"/>
      <c r="XX36" s="18"/>
      <c r="XY36" s="18"/>
      <c r="XZ36" s="18"/>
      <c r="YA36" s="18"/>
      <c r="YB36" s="18"/>
      <c r="YC36" s="18"/>
      <c r="YD36" s="18"/>
      <c r="YE36" s="18"/>
      <c r="YF36" s="18"/>
      <c r="YG36" s="18"/>
      <c r="YH36" s="18"/>
      <c r="YI36" s="18"/>
      <c r="YJ36" s="18"/>
      <c r="YK36" s="18"/>
      <c r="YL36" s="18"/>
      <c r="YM36" s="18"/>
      <c r="YN36" s="18"/>
      <c r="YO36" s="18"/>
      <c r="YP36" s="18"/>
      <c r="YQ36" s="18"/>
      <c r="YR36" s="18"/>
      <c r="YS36" s="18"/>
      <c r="YT36" s="18"/>
      <c r="YU36" s="18"/>
      <c r="YV36" s="18"/>
      <c r="YW36" s="18"/>
      <c r="YX36" s="18"/>
      <c r="YY36" s="18"/>
      <c r="YZ36" s="18"/>
      <c r="ZA36" s="18"/>
      <c r="ZB36" s="18"/>
      <c r="ZC36" s="18"/>
      <c r="ZD36" s="18"/>
      <c r="ZE36" s="18"/>
      <c r="ZF36" s="18"/>
      <c r="ZG36" s="18"/>
      <c r="ZH36" s="18"/>
      <c r="ZI36" s="18"/>
      <c r="ZJ36" s="18"/>
      <c r="ZK36" s="18"/>
      <c r="ZL36" s="18"/>
      <c r="ZM36" s="18"/>
      <c r="ZN36" s="18"/>
      <c r="ZO36" s="18"/>
      <c r="ZP36" s="18"/>
      <c r="ZQ36" s="18"/>
      <c r="ZR36" s="18"/>
      <c r="ZS36" s="18"/>
      <c r="ZT36" s="18"/>
      <c r="ZU36" s="18"/>
      <c r="ZV36" s="18"/>
      <c r="ZW36" s="18"/>
      <c r="ZX36" s="18"/>
      <c r="ZY36" s="18"/>
      <c r="ZZ36" s="18"/>
      <c r="AAA36" s="18"/>
      <c r="AAB36" s="18"/>
      <c r="AAC36" s="18"/>
      <c r="AAD36" s="18"/>
      <c r="AAE36" s="18"/>
      <c r="AAF36" s="18"/>
      <c r="AAG36" s="18"/>
      <c r="AAH36" s="18"/>
      <c r="AAI36" s="18"/>
      <c r="AAJ36" s="18"/>
      <c r="AAK36" s="18"/>
      <c r="AAL36" s="18"/>
      <c r="AAM36" s="18"/>
      <c r="AAN36" s="18"/>
      <c r="AAO36" s="18"/>
      <c r="AAP36" s="18"/>
      <c r="AAQ36" s="18"/>
      <c r="AAR36" s="18"/>
      <c r="AAS36" s="18"/>
      <c r="AAT36" s="18"/>
      <c r="AAU36" s="18"/>
      <c r="AAV36" s="18"/>
      <c r="AAW36" s="18"/>
      <c r="AAX36" s="18"/>
      <c r="AAY36" s="18"/>
      <c r="AAZ36" s="18"/>
      <c r="ABA36" s="18"/>
      <c r="ABB36" s="18"/>
      <c r="ABC36" s="18"/>
      <c r="ABD36" s="18"/>
      <c r="ABE36" s="18"/>
      <c r="ABF36" s="18"/>
      <c r="ABG36" s="18"/>
      <c r="ABH36" s="18"/>
      <c r="ABI36" s="18"/>
      <c r="ABJ36" s="18"/>
      <c r="ABK36" s="18"/>
      <c r="ABL36" s="18"/>
      <c r="ABM36" s="18"/>
      <c r="ABN36" s="18"/>
      <c r="ABO36" s="18"/>
      <c r="ABP36" s="18"/>
      <c r="ABQ36" s="18"/>
      <c r="ABR36" s="18"/>
      <c r="ABS36" s="18"/>
      <c r="ABT36" s="18"/>
      <c r="ABU36" s="18"/>
      <c r="ABV36" s="18"/>
      <c r="ABW36" s="18"/>
      <c r="ABX36" s="18"/>
      <c r="ABY36" s="18"/>
      <c r="ABZ36" s="18"/>
      <c r="ACA36" s="18"/>
      <c r="ACB36" s="18"/>
      <c r="ACC36" s="18"/>
      <c r="ACD36" s="18"/>
      <c r="ACE36" s="18"/>
      <c r="ACF36" s="18"/>
      <c r="ACG36" s="18"/>
      <c r="ACH36" s="18"/>
      <c r="ACI36" s="18"/>
      <c r="ACJ36" s="18"/>
      <c r="ACK36" s="18"/>
      <c r="ACL36" s="18"/>
      <c r="ACM36" s="18"/>
      <c r="ACN36" s="18"/>
      <c r="ACO36" s="18"/>
      <c r="ACP36" s="18"/>
      <c r="ACQ36" s="18"/>
      <c r="ACR36" s="18"/>
      <c r="ACS36" s="18"/>
      <c r="ACT36" s="18"/>
      <c r="ACU36" s="18"/>
      <c r="ACV36" s="18"/>
      <c r="ACW36" s="18"/>
      <c r="ACX36" s="18"/>
      <c r="ACY36" s="18"/>
      <c r="ACZ36" s="18"/>
      <c r="ADA36" s="18"/>
      <c r="ADB36" s="18"/>
      <c r="ADC36" s="18"/>
      <c r="ADD36" s="18"/>
      <c r="ADE36" s="18"/>
      <c r="ADF36" s="18"/>
      <c r="ADG36" s="18"/>
      <c r="ADH36" s="18"/>
      <c r="ADI36" s="18"/>
      <c r="ADJ36" s="18"/>
      <c r="ADK36" s="18"/>
      <c r="ADL36" s="18"/>
      <c r="ADM36" s="18"/>
      <c r="ADN36" s="18"/>
      <c r="ADO36" s="18"/>
      <c r="ADP36" s="18"/>
      <c r="ADQ36" s="18"/>
      <c r="ADR36" s="18"/>
      <c r="ADS36" s="18"/>
      <c r="ADT36" s="18"/>
      <c r="ADU36" s="18"/>
      <c r="ADV36" s="18"/>
      <c r="ADW36" s="18"/>
      <c r="ADX36" s="18"/>
      <c r="ADY36" s="18"/>
      <c r="ADZ36" s="18"/>
      <c r="AEA36" s="18"/>
      <c r="AEB36" s="18"/>
      <c r="AEC36" s="18"/>
      <c r="AED36" s="18"/>
      <c r="AEE36" s="18"/>
      <c r="AEF36" s="18"/>
      <c r="AEG36" s="18"/>
      <c r="AEH36" s="18"/>
      <c r="AEI36" s="18"/>
      <c r="AEJ36" s="18"/>
      <c r="AEK36" s="18"/>
      <c r="AEL36" s="18"/>
      <c r="AEM36" s="18"/>
      <c r="AEN36" s="18"/>
      <c r="AEO36" s="18"/>
      <c r="AEP36" s="18"/>
      <c r="AEQ36" s="18"/>
      <c r="AER36" s="18"/>
      <c r="AES36" s="18"/>
      <c r="AET36" s="18"/>
      <c r="AEU36" s="18"/>
      <c r="AEV36" s="18"/>
      <c r="AEW36" s="18"/>
      <c r="AEX36" s="18"/>
    </row>
    <row r="37" spans="1:830" s="33" customFormat="1">
      <c r="A37" s="34">
        <v>33</v>
      </c>
      <c r="B37" s="34" t="s">
        <v>79</v>
      </c>
      <c r="C37" s="6" t="s">
        <v>80</v>
      </c>
      <c r="D37" s="35" t="s">
        <v>20</v>
      </c>
      <c r="E37" s="36">
        <v>245000</v>
      </c>
      <c r="F37" s="37">
        <v>1</v>
      </c>
      <c r="G37" s="38">
        <v>207627.11864406781</v>
      </c>
      <c r="H37" s="38">
        <f t="shared" si="7"/>
        <v>245000</v>
      </c>
      <c r="I37" s="39">
        <v>1</v>
      </c>
      <c r="J37" s="38">
        <f t="shared" si="8"/>
        <v>245000</v>
      </c>
      <c r="K37" s="38">
        <f t="shared" si="9"/>
        <v>0</v>
      </c>
      <c r="L37" s="38">
        <f t="shared" si="10"/>
        <v>0</v>
      </c>
      <c r="M37" s="40"/>
      <c r="N37" s="99">
        <f t="shared" si="11"/>
        <v>0</v>
      </c>
      <c r="O37" s="42"/>
      <c r="P37" s="43">
        <f t="shared" si="12"/>
        <v>0</v>
      </c>
      <c r="Q37" s="43">
        <f t="shared" si="13"/>
        <v>0</v>
      </c>
      <c r="R37" s="43">
        <f t="shared" si="14"/>
        <v>0</v>
      </c>
      <c r="S37" s="44">
        <f t="shared" si="15"/>
        <v>1</v>
      </c>
      <c r="T37" s="98">
        <f t="shared" si="16"/>
        <v>245000</v>
      </c>
      <c r="U37" s="45">
        <f t="shared" si="0"/>
        <v>1</v>
      </c>
      <c r="V37" s="46">
        <f t="shared" si="1"/>
        <v>245000</v>
      </c>
      <c r="W37" s="46">
        <f t="shared" si="2"/>
        <v>0</v>
      </c>
      <c r="X37" s="47">
        <f t="shared" si="3"/>
        <v>0</v>
      </c>
      <c r="Y37" s="97">
        <v>1</v>
      </c>
      <c r="Z37" s="96">
        <f t="shared" si="4"/>
        <v>245000</v>
      </c>
      <c r="AA37" s="96">
        <f t="shared" si="5"/>
        <v>0</v>
      </c>
      <c r="AB37" s="70">
        <f t="shared" si="6"/>
        <v>0</v>
      </c>
      <c r="AC37" s="157"/>
      <c r="AD37" s="162">
        <v>85750</v>
      </c>
      <c r="AE37" s="166">
        <f t="shared" si="17"/>
        <v>85750</v>
      </c>
      <c r="AF37" s="166">
        <f t="shared" si="18"/>
        <v>85750</v>
      </c>
      <c r="AT37" s="136"/>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c r="HR37" s="18"/>
      <c r="HS37" s="18"/>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IS37" s="18"/>
      <c r="IT37" s="18"/>
      <c r="IU37" s="18"/>
      <c r="IV37" s="18"/>
      <c r="IW37" s="18"/>
      <c r="IX37" s="18"/>
      <c r="IY37" s="18"/>
      <c r="IZ37" s="18"/>
      <c r="JA37" s="18"/>
      <c r="JB37" s="18"/>
      <c r="JC37" s="18"/>
      <c r="JD37" s="18"/>
      <c r="JE37" s="18"/>
      <c r="JF37" s="18"/>
      <c r="JG37" s="18"/>
      <c r="JH37" s="18"/>
      <c r="JI37" s="18"/>
      <c r="JJ37" s="18"/>
      <c r="JK37" s="18"/>
      <c r="JL37" s="18"/>
      <c r="JM37" s="18"/>
      <c r="JN37" s="18"/>
      <c r="JO37" s="18"/>
      <c r="JP37" s="18"/>
      <c r="JQ37" s="18"/>
      <c r="JR37" s="18"/>
      <c r="JS37" s="18"/>
      <c r="JT37" s="18"/>
      <c r="JU37" s="18"/>
      <c r="JV37" s="18"/>
      <c r="JW37" s="18"/>
      <c r="JX37" s="18"/>
      <c r="JY37" s="18"/>
      <c r="JZ37" s="18"/>
      <c r="KA37" s="18"/>
      <c r="KB37" s="18"/>
      <c r="KC37" s="18"/>
      <c r="KD37" s="18"/>
      <c r="KE37" s="18"/>
      <c r="KF37" s="18"/>
      <c r="KG37" s="18"/>
      <c r="KH37" s="18"/>
      <c r="KI37" s="18"/>
      <c r="KJ37" s="18"/>
      <c r="KK37" s="18"/>
      <c r="KL37" s="18"/>
      <c r="KM37" s="18"/>
      <c r="KN37" s="18"/>
      <c r="KO37" s="18"/>
      <c r="KP37" s="18"/>
      <c r="KQ37" s="18"/>
      <c r="KR37" s="18"/>
      <c r="KS37" s="18"/>
      <c r="KT37" s="18"/>
      <c r="KU37" s="18"/>
      <c r="KV37" s="18"/>
      <c r="KW37" s="18"/>
      <c r="KX37" s="18"/>
      <c r="KY37" s="18"/>
      <c r="KZ37" s="18"/>
      <c r="LA37" s="18"/>
      <c r="LB37" s="18"/>
      <c r="LC37" s="18"/>
      <c r="LD37" s="18"/>
      <c r="LE37" s="18"/>
      <c r="LF37" s="18"/>
      <c r="LG37" s="18"/>
      <c r="LH37" s="18"/>
      <c r="LI37" s="18"/>
      <c r="LJ37" s="18"/>
      <c r="LK37" s="18"/>
      <c r="LL37" s="18"/>
      <c r="LM37" s="18"/>
      <c r="LN37" s="18"/>
      <c r="LO37" s="18"/>
      <c r="LP37" s="18"/>
      <c r="LQ37" s="18"/>
      <c r="LR37" s="18"/>
      <c r="LS37" s="18"/>
      <c r="LT37" s="18"/>
      <c r="LU37" s="18"/>
      <c r="LV37" s="18"/>
      <c r="LW37" s="18"/>
      <c r="LX37" s="18"/>
      <c r="LY37" s="18"/>
      <c r="LZ37" s="18"/>
      <c r="MA37" s="18"/>
      <c r="MB37" s="18"/>
      <c r="MC37" s="18"/>
      <c r="MD37" s="18"/>
      <c r="ME37" s="18"/>
      <c r="MF37" s="18"/>
      <c r="MG37" s="18"/>
      <c r="MH37" s="18"/>
      <c r="MI37" s="18"/>
      <c r="MJ37" s="18"/>
      <c r="MK37" s="18"/>
      <c r="ML37" s="18"/>
      <c r="MM37" s="18"/>
      <c r="MN37" s="18"/>
      <c r="MO37" s="18"/>
      <c r="MP37" s="18"/>
      <c r="MQ37" s="18"/>
      <c r="MR37" s="18"/>
      <c r="MS37" s="18"/>
      <c r="MT37" s="18"/>
      <c r="MU37" s="18"/>
      <c r="MV37" s="18"/>
      <c r="MW37" s="18"/>
      <c r="MX37" s="18"/>
      <c r="MY37" s="18"/>
      <c r="MZ37" s="18"/>
      <c r="NA37" s="18"/>
      <c r="NB37" s="18"/>
      <c r="NC37" s="18"/>
      <c r="ND37" s="18"/>
      <c r="NE37" s="18"/>
      <c r="NF37" s="18"/>
      <c r="NG37" s="18"/>
      <c r="NH37" s="18"/>
      <c r="NI37" s="18"/>
      <c r="NJ37" s="18"/>
      <c r="NK37" s="18"/>
      <c r="NL37" s="18"/>
      <c r="NM37" s="18"/>
      <c r="NN37" s="18"/>
      <c r="NO37" s="18"/>
      <c r="NP37" s="18"/>
      <c r="NQ37" s="18"/>
      <c r="NR37" s="18"/>
      <c r="NS37" s="18"/>
      <c r="NT37" s="18"/>
      <c r="NU37" s="18"/>
      <c r="NV37" s="18"/>
      <c r="NW37" s="18"/>
      <c r="NX37" s="18"/>
      <c r="NY37" s="18"/>
      <c r="NZ37" s="18"/>
      <c r="OA37" s="18"/>
      <c r="OB37" s="18"/>
      <c r="OC37" s="18"/>
      <c r="OD37" s="18"/>
      <c r="OE37" s="18"/>
      <c r="OF37" s="18"/>
      <c r="OG37" s="18"/>
      <c r="OH37" s="18"/>
      <c r="OI37" s="18"/>
      <c r="OJ37" s="18"/>
      <c r="OK37" s="18"/>
      <c r="OL37" s="18"/>
      <c r="OM37" s="18"/>
      <c r="ON37" s="18"/>
      <c r="OO37" s="18"/>
      <c r="OP37" s="18"/>
      <c r="OQ37" s="18"/>
      <c r="OR37" s="18"/>
      <c r="OS37" s="18"/>
      <c r="OT37" s="18"/>
      <c r="OU37" s="18"/>
      <c r="OV37" s="18"/>
      <c r="OW37" s="18"/>
      <c r="OX37" s="18"/>
      <c r="OY37" s="18"/>
      <c r="OZ37" s="18"/>
      <c r="PA37" s="18"/>
      <c r="PB37" s="18"/>
      <c r="PC37" s="18"/>
      <c r="PD37" s="18"/>
      <c r="PE37" s="18"/>
      <c r="PF37" s="18"/>
      <c r="PG37" s="18"/>
      <c r="PH37" s="18"/>
      <c r="PI37" s="18"/>
      <c r="PJ37" s="18"/>
      <c r="PK37" s="18"/>
      <c r="PL37" s="18"/>
      <c r="PM37" s="18"/>
      <c r="PN37" s="18"/>
      <c r="PO37" s="18"/>
      <c r="PP37" s="18"/>
      <c r="PQ37" s="18"/>
      <c r="PR37" s="18"/>
      <c r="PS37" s="18"/>
      <c r="PT37" s="18"/>
      <c r="PU37" s="18"/>
      <c r="PV37" s="18"/>
      <c r="PW37" s="18"/>
      <c r="PX37" s="18"/>
      <c r="PY37" s="18"/>
      <c r="PZ37" s="18"/>
      <c r="QA37" s="18"/>
      <c r="QB37" s="18"/>
      <c r="QC37" s="18"/>
      <c r="QD37" s="18"/>
      <c r="QE37" s="18"/>
      <c r="QF37" s="18"/>
      <c r="QG37" s="18"/>
      <c r="QH37" s="18"/>
      <c r="QI37" s="18"/>
      <c r="QJ37" s="18"/>
      <c r="QK37" s="18"/>
      <c r="QL37" s="18"/>
      <c r="QM37" s="18"/>
      <c r="QN37" s="18"/>
      <c r="QO37" s="18"/>
      <c r="QP37" s="18"/>
      <c r="QQ37" s="18"/>
      <c r="QR37" s="18"/>
      <c r="QS37" s="18"/>
      <c r="QT37" s="18"/>
      <c r="QU37" s="18"/>
      <c r="QV37" s="18"/>
      <c r="QW37" s="18"/>
      <c r="QX37" s="18"/>
      <c r="QY37" s="18"/>
      <c r="QZ37" s="18"/>
      <c r="RA37" s="18"/>
      <c r="RB37" s="18"/>
      <c r="RC37" s="18"/>
      <c r="RD37" s="18"/>
      <c r="RE37" s="18"/>
      <c r="RF37" s="18"/>
      <c r="RG37" s="18"/>
      <c r="RH37" s="18"/>
      <c r="RI37" s="18"/>
      <c r="RJ37" s="18"/>
      <c r="RK37" s="18"/>
      <c r="RL37" s="18"/>
      <c r="RM37" s="18"/>
      <c r="RN37" s="18"/>
      <c r="RO37" s="18"/>
      <c r="RP37" s="18"/>
      <c r="RQ37" s="18"/>
      <c r="RR37" s="18"/>
      <c r="RS37" s="18"/>
      <c r="RT37" s="18"/>
      <c r="RU37" s="18"/>
      <c r="RV37" s="18"/>
      <c r="RW37" s="18"/>
      <c r="RX37" s="18"/>
      <c r="RY37" s="18"/>
      <c r="RZ37" s="18"/>
      <c r="SA37" s="18"/>
      <c r="SB37" s="18"/>
      <c r="SC37" s="18"/>
      <c r="SD37" s="18"/>
      <c r="SE37" s="18"/>
      <c r="SF37" s="18"/>
      <c r="SG37" s="18"/>
      <c r="SH37" s="18"/>
      <c r="SI37" s="18"/>
      <c r="SJ37" s="18"/>
      <c r="SK37" s="18"/>
      <c r="SL37" s="18"/>
      <c r="SM37" s="18"/>
      <c r="SN37" s="18"/>
      <c r="SO37" s="18"/>
      <c r="SP37" s="18"/>
      <c r="SQ37" s="18"/>
      <c r="SR37" s="18"/>
      <c r="SS37" s="18"/>
      <c r="ST37" s="18"/>
      <c r="SU37" s="18"/>
      <c r="SV37" s="18"/>
      <c r="SW37" s="18"/>
      <c r="SX37" s="18"/>
      <c r="SY37" s="18"/>
      <c r="SZ37" s="18"/>
      <c r="TA37" s="18"/>
      <c r="TB37" s="18"/>
      <c r="TC37" s="18"/>
      <c r="TD37" s="18"/>
      <c r="TE37" s="18"/>
      <c r="TF37" s="18"/>
      <c r="TG37" s="18"/>
      <c r="TH37" s="18"/>
      <c r="TI37" s="18"/>
      <c r="TJ37" s="18"/>
      <c r="TK37" s="18"/>
      <c r="TL37" s="18"/>
      <c r="TM37" s="18"/>
      <c r="TN37" s="18"/>
      <c r="TO37" s="18"/>
      <c r="TP37" s="18"/>
      <c r="TQ37" s="18"/>
      <c r="TR37" s="18"/>
      <c r="TS37" s="18"/>
      <c r="TT37" s="18"/>
      <c r="TU37" s="18"/>
      <c r="TV37" s="18"/>
      <c r="TW37" s="18"/>
      <c r="TX37" s="18"/>
      <c r="TY37" s="18"/>
      <c r="TZ37" s="18"/>
      <c r="UA37" s="18"/>
      <c r="UB37" s="18"/>
      <c r="UC37" s="18"/>
      <c r="UD37" s="18"/>
      <c r="UE37" s="18"/>
      <c r="UF37" s="18"/>
      <c r="UG37" s="18"/>
      <c r="UH37" s="18"/>
      <c r="UI37" s="18"/>
      <c r="UJ37" s="18"/>
      <c r="UK37" s="18"/>
      <c r="UL37" s="18"/>
      <c r="UM37" s="18"/>
      <c r="UN37" s="18"/>
      <c r="UO37" s="18"/>
      <c r="UP37" s="18"/>
      <c r="UQ37" s="18"/>
      <c r="UR37" s="18"/>
      <c r="US37" s="18"/>
      <c r="UT37" s="18"/>
      <c r="UU37" s="18"/>
      <c r="UV37" s="18"/>
      <c r="UW37" s="18"/>
      <c r="UX37" s="18"/>
      <c r="UY37" s="18"/>
      <c r="UZ37" s="18"/>
      <c r="VA37" s="18"/>
      <c r="VB37" s="18"/>
      <c r="VC37" s="18"/>
      <c r="VD37" s="18"/>
      <c r="VE37" s="18"/>
      <c r="VF37" s="18"/>
      <c r="VG37" s="18"/>
      <c r="VH37" s="18"/>
      <c r="VI37" s="18"/>
      <c r="VJ37" s="18"/>
      <c r="VK37" s="18"/>
      <c r="VL37" s="18"/>
      <c r="VM37" s="18"/>
      <c r="VN37" s="18"/>
      <c r="VO37" s="18"/>
      <c r="VP37" s="18"/>
      <c r="VQ37" s="18"/>
      <c r="VR37" s="18"/>
      <c r="VS37" s="18"/>
      <c r="VT37" s="18"/>
      <c r="VU37" s="18"/>
      <c r="VV37" s="18"/>
      <c r="VW37" s="18"/>
      <c r="VX37" s="18"/>
      <c r="VY37" s="18"/>
      <c r="VZ37" s="18"/>
      <c r="WA37" s="18"/>
      <c r="WB37" s="18"/>
      <c r="WC37" s="18"/>
      <c r="WD37" s="18"/>
      <c r="WE37" s="18"/>
      <c r="WF37" s="18"/>
      <c r="WG37" s="18"/>
      <c r="WH37" s="18"/>
      <c r="WI37" s="18"/>
      <c r="WJ37" s="18"/>
      <c r="WK37" s="18"/>
      <c r="WL37" s="18"/>
      <c r="WM37" s="18"/>
      <c r="WN37" s="18"/>
      <c r="WO37" s="18"/>
      <c r="WP37" s="18"/>
      <c r="WQ37" s="18"/>
      <c r="WR37" s="18"/>
      <c r="WS37" s="18"/>
      <c r="WT37" s="18"/>
      <c r="WU37" s="18"/>
      <c r="WV37" s="18"/>
      <c r="WW37" s="18"/>
      <c r="WX37" s="18"/>
      <c r="WY37" s="18"/>
      <c r="WZ37" s="18"/>
      <c r="XA37" s="18"/>
      <c r="XB37" s="18"/>
      <c r="XC37" s="18"/>
      <c r="XD37" s="18"/>
      <c r="XE37" s="18"/>
      <c r="XF37" s="18"/>
      <c r="XG37" s="18"/>
      <c r="XH37" s="18"/>
      <c r="XI37" s="18"/>
      <c r="XJ37" s="18"/>
      <c r="XK37" s="18"/>
      <c r="XL37" s="18"/>
      <c r="XM37" s="18"/>
      <c r="XN37" s="18"/>
      <c r="XO37" s="18"/>
      <c r="XP37" s="18"/>
      <c r="XQ37" s="18"/>
      <c r="XR37" s="18"/>
      <c r="XS37" s="18"/>
      <c r="XT37" s="18"/>
      <c r="XU37" s="18"/>
      <c r="XV37" s="18"/>
      <c r="XW37" s="18"/>
      <c r="XX37" s="18"/>
      <c r="XY37" s="18"/>
      <c r="XZ37" s="18"/>
      <c r="YA37" s="18"/>
      <c r="YB37" s="18"/>
      <c r="YC37" s="18"/>
      <c r="YD37" s="18"/>
      <c r="YE37" s="18"/>
      <c r="YF37" s="18"/>
      <c r="YG37" s="18"/>
      <c r="YH37" s="18"/>
      <c r="YI37" s="18"/>
      <c r="YJ37" s="18"/>
      <c r="YK37" s="18"/>
      <c r="YL37" s="18"/>
      <c r="YM37" s="18"/>
      <c r="YN37" s="18"/>
      <c r="YO37" s="18"/>
      <c r="YP37" s="18"/>
      <c r="YQ37" s="18"/>
      <c r="YR37" s="18"/>
      <c r="YS37" s="18"/>
      <c r="YT37" s="18"/>
      <c r="YU37" s="18"/>
      <c r="YV37" s="18"/>
      <c r="YW37" s="18"/>
      <c r="YX37" s="18"/>
      <c r="YY37" s="18"/>
      <c r="YZ37" s="18"/>
      <c r="ZA37" s="18"/>
      <c r="ZB37" s="18"/>
      <c r="ZC37" s="18"/>
      <c r="ZD37" s="18"/>
      <c r="ZE37" s="18"/>
      <c r="ZF37" s="18"/>
      <c r="ZG37" s="18"/>
      <c r="ZH37" s="18"/>
      <c r="ZI37" s="18"/>
      <c r="ZJ37" s="18"/>
      <c r="ZK37" s="18"/>
      <c r="ZL37" s="18"/>
      <c r="ZM37" s="18"/>
      <c r="ZN37" s="18"/>
      <c r="ZO37" s="18"/>
      <c r="ZP37" s="18"/>
      <c r="ZQ37" s="18"/>
      <c r="ZR37" s="18"/>
      <c r="ZS37" s="18"/>
      <c r="ZT37" s="18"/>
      <c r="ZU37" s="18"/>
      <c r="ZV37" s="18"/>
      <c r="ZW37" s="18"/>
      <c r="ZX37" s="18"/>
      <c r="ZY37" s="18"/>
      <c r="ZZ37" s="18"/>
      <c r="AAA37" s="18"/>
      <c r="AAB37" s="18"/>
      <c r="AAC37" s="18"/>
      <c r="AAD37" s="18"/>
      <c r="AAE37" s="18"/>
      <c r="AAF37" s="18"/>
      <c r="AAG37" s="18"/>
      <c r="AAH37" s="18"/>
      <c r="AAI37" s="18"/>
      <c r="AAJ37" s="18"/>
      <c r="AAK37" s="18"/>
      <c r="AAL37" s="18"/>
      <c r="AAM37" s="18"/>
      <c r="AAN37" s="18"/>
      <c r="AAO37" s="18"/>
      <c r="AAP37" s="18"/>
      <c r="AAQ37" s="18"/>
      <c r="AAR37" s="18"/>
      <c r="AAS37" s="18"/>
      <c r="AAT37" s="18"/>
      <c r="AAU37" s="18"/>
      <c r="AAV37" s="18"/>
      <c r="AAW37" s="18"/>
      <c r="AAX37" s="18"/>
      <c r="AAY37" s="18"/>
      <c r="AAZ37" s="18"/>
      <c r="ABA37" s="18"/>
      <c r="ABB37" s="18"/>
      <c r="ABC37" s="18"/>
      <c r="ABD37" s="18"/>
      <c r="ABE37" s="18"/>
      <c r="ABF37" s="18"/>
      <c r="ABG37" s="18"/>
      <c r="ABH37" s="18"/>
      <c r="ABI37" s="18"/>
      <c r="ABJ37" s="18"/>
      <c r="ABK37" s="18"/>
      <c r="ABL37" s="18"/>
      <c r="ABM37" s="18"/>
      <c r="ABN37" s="18"/>
      <c r="ABO37" s="18"/>
      <c r="ABP37" s="18"/>
      <c r="ABQ37" s="18"/>
      <c r="ABR37" s="18"/>
      <c r="ABS37" s="18"/>
      <c r="ABT37" s="18"/>
      <c r="ABU37" s="18"/>
      <c r="ABV37" s="18"/>
      <c r="ABW37" s="18"/>
      <c r="ABX37" s="18"/>
      <c r="ABY37" s="18"/>
      <c r="ABZ37" s="18"/>
      <c r="ACA37" s="18"/>
      <c r="ACB37" s="18"/>
      <c r="ACC37" s="18"/>
      <c r="ACD37" s="18"/>
      <c r="ACE37" s="18"/>
      <c r="ACF37" s="18"/>
      <c r="ACG37" s="18"/>
      <c r="ACH37" s="18"/>
      <c r="ACI37" s="18"/>
      <c r="ACJ37" s="18"/>
      <c r="ACK37" s="18"/>
      <c r="ACL37" s="18"/>
      <c r="ACM37" s="18"/>
      <c r="ACN37" s="18"/>
      <c r="ACO37" s="18"/>
      <c r="ACP37" s="18"/>
      <c r="ACQ37" s="18"/>
      <c r="ACR37" s="18"/>
      <c r="ACS37" s="18"/>
      <c r="ACT37" s="18"/>
      <c r="ACU37" s="18"/>
      <c r="ACV37" s="18"/>
      <c r="ACW37" s="18"/>
      <c r="ACX37" s="18"/>
      <c r="ACY37" s="18"/>
      <c r="ACZ37" s="18"/>
      <c r="ADA37" s="18"/>
      <c r="ADB37" s="18"/>
      <c r="ADC37" s="18"/>
      <c r="ADD37" s="18"/>
      <c r="ADE37" s="18"/>
      <c r="ADF37" s="18"/>
      <c r="ADG37" s="18"/>
      <c r="ADH37" s="18"/>
      <c r="ADI37" s="18"/>
      <c r="ADJ37" s="18"/>
      <c r="ADK37" s="18"/>
      <c r="ADL37" s="18"/>
      <c r="ADM37" s="18"/>
      <c r="ADN37" s="18"/>
      <c r="ADO37" s="18"/>
      <c r="ADP37" s="18"/>
      <c r="ADQ37" s="18"/>
      <c r="ADR37" s="18"/>
      <c r="ADS37" s="18"/>
      <c r="ADT37" s="18"/>
      <c r="ADU37" s="18"/>
      <c r="ADV37" s="18"/>
      <c r="ADW37" s="18"/>
      <c r="ADX37" s="18"/>
      <c r="ADY37" s="18"/>
      <c r="ADZ37" s="18"/>
      <c r="AEA37" s="18"/>
      <c r="AEB37" s="18"/>
      <c r="AEC37" s="18"/>
      <c r="AED37" s="18"/>
      <c r="AEE37" s="18"/>
      <c r="AEF37" s="18"/>
      <c r="AEG37" s="18"/>
      <c r="AEH37" s="18"/>
      <c r="AEI37" s="18"/>
      <c r="AEJ37" s="18"/>
      <c r="AEK37" s="18"/>
      <c r="AEL37" s="18"/>
      <c r="AEM37" s="18"/>
      <c r="AEN37" s="18"/>
      <c r="AEO37" s="18"/>
      <c r="AEP37" s="18"/>
      <c r="AEQ37" s="18"/>
      <c r="AER37" s="18"/>
      <c r="AES37" s="18"/>
      <c r="AET37" s="18"/>
      <c r="AEU37" s="18"/>
      <c r="AEV37" s="18"/>
      <c r="AEW37" s="18"/>
      <c r="AEX37" s="18"/>
    </row>
    <row r="38" spans="1:830" s="33" customFormat="1">
      <c r="A38" s="34">
        <v>34</v>
      </c>
      <c r="B38" s="34" t="s">
        <v>81</v>
      </c>
      <c r="C38" s="6" t="s">
        <v>82</v>
      </c>
      <c r="D38" s="35" t="s">
        <v>20</v>
      </c>
      <c r="E38" s="36">
        <v>50000</v>
      </c>
      <c r="F38" s="37">
        <v>1</v>
      </c>
      <c r="G38" s="38">
        <v>42372.881355932208</v>
      </c>
      <c r="H38" s="38">
        <f t="shared" si="7"/>
        <v>50000</v>
      </c>
      <c r="I38" s="39">
        <v>1</v>
      </c>
      <c r="J38" s="38">
        <f t="shared" si="8"/>
        <v>50000</v>
      </c>
      <c r="K38" s="38">
        <f t="shared" si="9"/>
        <v>0</v>
      </c>
      <c r="L38" s="38">
        <f t="shared" si="10"/>
        <v>0</v>
      </c>
      <c r="M38" s="40"/>
      <c r="N38" s="99">
        <f t="shared" si="11"/>
        <v>0</v>
      </c>
      <c r="O38" s="42"/>
      <c r="P38" s="43">
        <f t="shared" si="12"/>
        <v>0</v>
      </c>
      <c r="Q38" s="43">
        <f t="shared" si="13"/>
        <v>0</v>
      </c>
      <c r="R38" s="43">
        <f t="shared" si="14"/>
        <v>0</v>
      </c>
      <c r="S38" s="44">
        <f t="shared" si="15"/>
        <v>1</v>
      </c>
      <c r="T38" s="98">
        <f t="shared" si="16"/>
        <v>50000</v>
      </c>
      <c r="U38" s="45">
        <f t="shared" si="0"/>
        <v>1</v>
      </c>
      <c r="V38" s="46">
        <f t="shared" si="1"/>
        <v>50000</v>
      </c>
      <c r="W38" s="46">
        <f t="shared" si="2"/>
        <v>0</v>
      </c>
      <c r="X38" s="47">
        <f t="shared" si="3"/>
        <v>0</v>
      </c>
      <c r="Y38" s="97">
        <v>1</v>
      </c>
      <c r="Z38" s="96">
        <f t="shared" si="4"/>
        <v>50000</v>
      </c>
      <c r="AA38" s="96">
        <f t="shared" si="5"/>
        <v>0</v>
      </c>
      <c r="AB38" s="70">
        <f t="shared" si="6"/>
        <v>0</v>
      </c>
      <c r="AC38" s="157"/>
      <c r="AD38" s="162">
        <v>17500</v>
      </c>
      <c r="AE38" s="166">
        <f t="shared" si="17"/>
        <v>17500</v>
      </c>
      <c r="AF38" s="166">
        <f t="shared" si="18"/>
        <v>17500</v>
      </c>
      <c r="AT38" s="136"/>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8"/>
      <c r="IU38" s="18"/>
      <c r="IV38" s="18"/>
      <c r="IW38" s="18"/>
      <c r="IX38" s="18"/>
      <c r="IY38" s="18"/>
      <c r="IZ38" s="18"/>
      <c r="JA38" s="18"/>
      <c r="JB38" s="18"/>
      <c r="JC38" s="18"/>
      <c r="JD38" s="18"/>
      <c r="JE38" s="18"/>
      <c r="JF38" s="18"/>
      <c r="JG38" s="18"/>
      <c r="JH38" s="18"/>
      <c r="JI38" s="18"/>
      <c r="JJ38" s="18"/>
      <c r="JK38" s="18"/>
      <c r="JL38" s="18"/>
      <c r="JM38" s="18"/>
      <c r="JN38" s="18"/>
      <c r="JO38" s="18"/>
      <c r="JP38" s="18"/>
      <c r="JQ38" s="18"/>
      <c r="JR38" s="18"/>
      <c r="JS38" s="18"/>
      <c r="JT38" s="18"/>
      <c r="JU38" s="18"/>
      <c r="JV38" s="18"/>
      <c r="JW38" s="18"/>
      <c r="JX38" s="18"/>
      <c r="JY38" s="18"/>
      <c r="JZ38" s="18"/>
      <c r="KA38" s="18"/>
      <c r="KB38" s="18"/>
      <c r="KC38" s="18"/>
      <c r="KD38" s="18"/>
      <c r="KE38" s="18"/>
      <c r="KF38" s="18"/>
      <c r="KG38" s="18"/>
      <c r="KH38" s="18"/>
      <c r="KI38" s="18"/>
      <c r="KJ38" s="18"/>
      <c r="KK38" s="18"/>
      <c r="KL38" s="18"/>
      <c r="KM38" s="18"/>
      <c r="KN38" s="18"/>
      <c r="KO38" s="18"/>
      <c r="KP38" s="18"/>
      <c r="KQ38" s="18"/>
      <c r="KR38" s="18"/>
      <c r="KS38" s="18"/>
      <c r="KT38" s="18"/>
      <c r="KU38" s="18"/>
      <c r="KV38" s="18"/>
      <c r="KW38" s="18"/>
      <c r="KX38" s="18"/>
      <c r="KY38" s="18"/>
      <c r="KZ38" s="18"/>
      <c r="LA38" s="18"/>
      <c r="LB38" s="18"/>
      <c r="LC38" s="18"/>
      <c r="LD38" s="18"/>
      <c r="LE38" s="18"/>
      <c r="LF38" s="18"/>
      <c r="LG38" s="18"/>
      <c r="LH38" s="18"/>
      <c r="LI38" s="18"/>
      <c r="LJ38" s="18"/>
      <c r="LK38" s="18"/>
      <c r="LL38" s="18"/>
      <c r="LM38" s="18"/>
      <c r="LN38" s="18"/>
      <c r="LO38" s="18"/>
      <c r="LP38" s="18"/>
      <c r="LQ38" s="18"/>
      <c r="LR38" s="18"/>
      <c r="LS38" s="18"/>
      <c r="LT38" s="18"/>
      <c r="LU38" s="18"/>
      <c r="LV38" s="18"/>
      <c r="LW38" s="18"/>
      <c r="LX38" s="18"/>
      <c r="LY38" s="18"/>
      <c r="LZ38" s="18"/>
      <c r="MA38" s="18"/>
      <c r="MB38" s="18"/>
      <c r="MC38" s="18"/>
      <c r="MD38" s="18"/>
      <c r="ME38" s="18"/>
      <c r="MF38" s="18"/>
      <c r="MG38" s="18"/>
      <c r="MH38" s="18"/>
      <c r="MI38" s="18"/>
      <c r="MJ38" s="18"/>
      <c r="MK38" s="18"/>
      <c r="ML38" s="18"/>
      <c r="MM38" s="18"/>
      <c r="MN38" s="18"/>
      <c r="MO38" s="18"/>
      <c r="MP38" s="18"/>
      <c r="MQ38" s="18"/>
      <c r="MR38" s="18"/>
      <c r="MS38" s="18"/>
      <c r="MT38" s="18"/>
      <c r="MU38" s="18"/>
      <c r="MV38" s="18"/>
      <c r="MW38" s="18"/>
      <c r="MX38" s="18"/>
      <c r="MY38" s="18"/>
      <c r="MZ38" s="18"/>
      <c r="NA38" s="18"/>
      <c r="NB38" s="18"/>
      <c r="NC38" s="18"/>
      <c r="ND38" s="18"/>
      <c r="NE38" s="18"/>
      <c r="NF38" s="18"/>
      <c r="NG38" s="18"/>
      <c r="NH38" s="18"/>
      <c r="NI38" s="18"/>
      <c r="NJ38" s="18"/>
      <c r="NK38" s="18"/>
      <c r="NL38" s="18"/>
      <c r="NM38" s="18"/>
      <c r="NN38" s="18"/>
      <c r="NO38" s="18"/>
      <c r="NP38" s="18"/>
      <c r="NQ38" s="18"/>
      <c r="NR38" s="18"/>
      <c r="NS38" s="18"/>
      <c r="NT38" s="18"/>
      <c r="NU38" s="18"/>
      <c r="NV38" s="18"/>
      <c r="NW38" s="18"/>
      <c r="NX38" s="18"/>
      <c r="NY38" s="18"/>
      <c r="NZ38" s="18"/>
      <c r="OA38" s="18"/>
      <c r="OB38" s="18"/>
      <c r="OC38" s="18"/>
      <c r="OD38" s="18"/>
      <c r="OE38" s="18"/>
      <c r="OF38" s="18"/>
      <c r="OG38" s="18"/>
      <c r="OH38" s="18"/>
      <c r="OI38" s="18"/>
      <c r="OJ38" s="18"/>
      <c r="OK38" s="18"/>
      <c r="OL38" s="18"/>
      <c r="OM38" s="18"/>
      <c r="ON38" s="18"/>
      <c r="OO38" s="18"/>
      <c r="OP38" s="18"/>
      <c r="OQ38" s="18"/>
      <c r="OR38" s="18"/>
      <c r="OS38" s="18"/>
      <c r="OT38" s="18"/>
      <c r="OU38" s="18"/>
      <c r="OV38" s="18"/>
      <c r="OW38" s="18"/>
      <c r="OX38" s="18"/>
      <c r="OY38" s="18"/>
      <c r="OZ38" s="18"/>
      <c r="PA38" s="18"/>
      <c r="PB38" s="18"/>
      <c r="PC38" s="18"/>
      <c r="PD38" s="18"/>
      <c r="PE38" s="18"/>
      <c r="PF38" s="18"/>
      <c r="PG38" s="18"/>
      <c r="PH38" s="18"/>
      <c r="PI38" s="18"/>
      <c r="PJ38" s="18"/>
      <c r="PK38" s="18"/>
      <c r="PL38" s="18"/>
      <c r="PM38" s="18"/>
      <c r="PN38" s="18"/>
      <c r="PO38" s="18"/>
      <c r="PP38" s="18"/>
      <c r="PQ38" s="18"/>
      <c r="PR38" s="18"/>
      <c r="PS38" s="18"/>
      <c r="PT38" s="18"/>
      <c r="PU38" s="18"/>
      <c r="PV38" s="18"/>
      <c r="PW38" s="18"/>
      <c r="PX38" s="18"/>
      <c r="PY38" s="18"/>
      <c r="PZ38" s="18"/>
      <c r="QA38" s="18"/>
      <c r="QB38" s="18"/>
      <c r="QC38" s="18"/>
      <c r="QD38" s="18"/>
      <c r="QE38" s="18"/>
      <c r="QF38" s="18"/>
      <c r="QG38" s="18"/>
      <c r="QH38" s="18"/>
      <c r="QI38" s="18"/>
      <c r="QJ38" s="18"/>
      <c r="QK38" s="18"/>
      <c r="QL38" s="18"/>
      <c r="QM38" s="18"/>
      <c r="QN38" s="18"/>
      <c r="QO38" s="18"/>
      <c r="QP38" s="18"/>
      <c r="QQ38" s="18"/>
      <c r="QR38" s="18"/>
      <c r="QS38" s="18"/>
      <c r="QT38" s="18"/>
      <c r="QU38" s="18"/>
      <c r="QV38" s="18"/>
      <c r="QW38" s="18"/>
      <c r="QX38" s="18"/>
      <c r="QY38" s="18"/>
      <c r="QZ38" s="18"/>
      <c r="RA38" s="18"/>
      <c r="RB38" s="18"/>
      <c r="RC38" s="18"/>
      <c r="RD38" s="18"/>
      <c r="RE38" s="18"/>
      <c r="RF38" s="18"/>
      <c r="RG38" s="18"/>
      <c r="RH38" s="18"/>
      <c r="RI38" s="18"/>
      <c r="RJ38" s="18"/>
      <c r="RK38" s="18"/>
      <c r="RL38" s="18"/>
      <c r="RM38" s="18"/>
      <c r="RN38" s="18"/>
      <c r="RO38" s="18"/>
      <c r="RP38" s="18"/>
      <c r="RQ38" s="18"/>
      <c r="RR38" s="18"/>
      <c r="RS38" s="18"/>
      <c r="RT38" s="18"/>
      <c r="RU38" s="18"/>
      <c r="RV38" s="18"/>
      <c r="RW38" s="18"/>
      <c r="RX38" s="18"/>
      <c r="RY38" s="18"/>
      <c r="RZ38" s="18"/>
      <c r="SA38" s="18"/>
      <c r="SB38" s="18"/>
      <c r="SC38" s="18"/>
      <c r="SD38" s="18"/>
      <c r="SE38" s="18"/>
      <c r="SF38" s="18"/>
      <c r="SG38" s="18"/>
      <c r="SH38" s="18"/>
      <c r="SI38" s="18"/>
      <c r="SJ38" s="18"/>
      <c r="SK38" s="18"/>
      <c r="SL38" s="18"/>
      <c r="SM38" s="18"/>
      <c r="SN38" s="18"/>
      <c r="SO38" s="18"/>
      <c r="SP38" s="18"/>
      <c r="SQ38" s="18"/>
      <c r="SR38" s="18"/>
      <c r="SS38" s="18"/>
      <c r="ST38" s="18"/>
      <c r="SU38" s="18"/>
      <c r="SV38" s="18"/>
      <c r="SW38" s="18"/>
      <c r="SX38" s="18"/>
      <c r="SY38" s="18"/>
      <c r="SZ38" s="18"/>
      <c r="TA38" s="18"/>
      <c r="TB38" s="18"/>
      <c r="TC38" s="18"/>
      <c r="TD38" s="18"/>
      <c r="TE38" s="18"/>
      <c r="TF38" s="18"/>
      <c r="TG38" s="18"/>
      <c r="TH38" s="18"/>
      <c r="TI38" s="18"/>
      <c r="TJ38" s="18"/>
      <c r="TK38" s="18"/>
      <c r="TL38" s="18"/>
      <c r="TM38" s="18"/>
      <c r="TN38" s="18"/>
      <c r="TO38" s="18"/>
      <c r="TP38" s="18"/>
      <c r="TQ38" s="18"/>
      <c r="TR38" s="18"/>
      <c r="TS38" s="18"/>
      <c r="TT38" s="18"/>
      <c r="TU38" s="18"/>
      <c r="TV38" s="18"/>
      <c r="TW38" s="18"/>
      <c r="TX38" s="18"/>
      <c r="TY38" s="18"/>
      <c r="TZ38" s="18"/>
      <c r="UA38" s="18"/>
      <c r="UB38" s="18"/>
      <c r="UC38" s="18"/>
      <c r="UD38" s="18"/>
      <c r="UE38" s="18"/>
      <c r="UF38" s="18"/>
      <c r="UG38" s="18"/>
      <c r="UH38" s="18"/>
      <c r="UI38" s="18"/>
      <c r="UJ38" s="18"/>
      <c r="UK38" s="18"/>
      <c r="UL38" s="18"/>
      <c r="UM38" s="18"/>
      <c r="UN38" s="18"/>
      <c r="UO38" s="18"/>
      <c r="UP38" s="18"/>
      <c r="UQ38" s="18"/>
      <c r="UR38" s="18"/>
      <c r="US38" s="18"/>
      <c r="UT38" s="18"/>
      <c r="UU38" s="18"/>
      <c r="UV38" s="18"/>
      <c r="UW38" s="18"/>
      <c r="UX38" s="18"/>
      <c r="UY38" s="18"/>
      <c r="UZ38" s="18"/>
      <c r="VA38" s="18"/>
      <c r="VB38" s="18"/>
      <c r="VC38" s="18"/>
      <c r="VD38" s="18"/>
      <c r="VE38" s="18"/>
      <c r="VF38" s="18"/>
      <c r="VG38" s="18"/>
      <c r="VH38" s="18"/>
      <c r="VI38" s="18"/>
      <c r="VJ38" s="18"/>
      <c r="VK38" s="18"/>
      <c r="VL38" s="18"/>
      <c r="VM38" s="18"/>
      <c r="VN38" s="18"/>
      <c r="VO38" s="18"/>
      <c r="VP38" s="18"/>
      <c r="VQ38" s="18"/>
      <c r="VR38" s="18"/>
      <c r="VS38" s="18"/>
      <c r="VT38" s="18"/>
      <c r="VU38" s="18"/>
      <c r="VV38" s="18"/>
      <c r="VW38" s="18"/>
      <c r="VX38" s="18"/>
      <c r="VY38" s="18"/>
      <c r="VZ38" s="18"/>
      <c r="WA38" s="18"/>
      <c r="WB38" s="18"/>
      <c r="WC38" s="18"/>
      <c r="WD38" s="18"/>
      <c r="WE38" s="18"/>
      <c r="WF38" s="18"/>
      <c r="WG38" s="18"/>
      <c r="WH38" s="18"/>
      <c r="WI38" s="18"/>
      <c r="WJ38" s="18"/>
      <c r="WK38" s="18"/>
      <c r="WL38" s="18"/>
      <c r="WM38" s="18"/>
      <c r="WN38" s="18"/>
      <c r="WO38" s="18"/>
      <c r="WP38" s="18"/>
      <c r="WQ38" s="18"/>
      <c r="WR38" s="18"/>
      <c r="WS38" s="18"/>
      <c r="WT38" s="18"/>
      <c r="WU38" s="18"/>
      <c r="WV38" s="18"/>
      <c r="WW38" s="18"/>
      <c r="WX38" s="18"/>
      <c r="WY38" s="18"/>
      <c r="WZ38" s="18"/>
      <c r="XA38" s="18"/>
      <c r="XB38" s="18"/>
      <c r="XC38" s="18"/>
      <c r="XD38" s="18"/>
      <c r="XE38" s="18"/>
      <c r="XF38" s="18"/>
      <c r="XG38" s="18"/>
      <c r="XH38" s="18"/>
      <c r="XI38" s="18"/>
      <c r="XJ38" s="18"/>
      <c r="XK38" s="18"/>
      <c r="XL38" s="18"/>
      <c r="XM38" s="18"/>
      <c r="XN38" s="18"/>
      <c r="XO38" s="18"/>
      <c r="XP38" s="18"/>
      <c r="XQ38" s="18"/>
      <c r="XR38" s="18"/>
      <c r="XS38" s="18"/>
      <c r="XT38" s="18"/>
      <c r="XU38" s="18"/>
      <c r="XV38" s="18"/>
      <c r="XW38" s="18"/>
      <c r="XX38" s="18"/>
      <c r="XY38" s="18"/>
      <c r="XZ38" s="18"/>
      <c r="YA38" s="18"/>
      <c r="YB38" s="18"/>
      <c r="YC38" s="18"/>
      <c r="YD38" s="18"/>
      <c r="YE38" s="18"/>
      <c r="YF38" s="18"/>
      <c r="YG38" s="18"/>
      <c r="YH38" s="18"/>
      <c r="YI38" s="18"/>
      <c r="YJ38" s="18"/>
      <c r="YK38" s="18"/>
      <c r="YL38" s="18"/>
      <c r="YM38" s="18"/>
      <c r="YN38" s="18"/>
      <c r="YO38" s="18"/>
      <c r="YP38" s="18"/>
      <c r="YQ38" s="18"/>
      <c r="YR38" s="18"/>
      <c r="YS38" s="18"/>
      <c r="YT38" s="18"/>
      <c r="YU38" s="18"/>
      <c r="YV38" s="18"/>
      <c r="YW38" s="18"/>
      <c r="YX38" s="18"/>
      <c r="YY38" s="18"/>
      <c r="YZ38" s="18"/>
      <c r="ZA38" s="18"/>
      <c r="ZB38" s="18"/>
      <c r="ZC38" s="18"/>
      <c r="ZD38" s="18"/>
      <c r="ZE38" s="18"/>
      <c r="ZF38" s="18"/>
      <c r="ZG38" s="18"/>
      <c r="ZH38" s="18"/>
      <c r="ZI38" s="18"/>
      <c r="ZJ38" s="18"/>
      <c r="ZK38" s="18"/>
      <c r="ZL38" s="18"/>
      <c r="ZM38" s="18"/>
      <c r="ZN38" s="18"/>
      <c r="ZO38" s="18"/>
      <c r="ZP38" s="18"/>
      <c r="ZQ38" s="18"/>
      <c r="ZR38" s="18"/>
      <c r="ZS38" s="18"/>
      <c r="ZT38" s="18"/>
      <c r="ZU38" s="18"/>
      <c r="ZV38" s="18"/>
      <c r="ZW38" s="18"/>
      <c r="ZX38" s="18"/>
      <c r="ZY38" s="18"/>
      <c r="ZZ38" s="18"/>
      <c r="AAA38" s="18"/>
      <c r="AAB38" s="18"/>
      <c r="AAC38" s="18"/>
      <c r="AAD38" s="18"/>
      <c r="AAE38" s="18"/>
      <c r="AAF38" s="18"/>
      <c r="AAG38" s="18"/>
      <c r="AAH38" s="18"/>
      <c r="AAI38" s="18"/>
      <c r="AAJ38" s="18"/>
      <c r="AAK38" s="18"/>
      <c r="AAL38" s="18"/>
      <c r="AAM38" s="18"/>
      <c r="AAN38" s="18"/>
      <c r="AAO38" s="18"/>
      <c r="AAP38" s="18"/>
      <c r="AAQ38" s="18"/>
      <c r="AAR38" s="18"/>
      <c r="AAS38" s="18"/>
      <c r="AAT38" s="18"/>
      <c r="AAU38" s="18"/>
      <c r="AAV38" s="18"/>
      <c r="AAW38" s="18"/>
      <c r="AAX38" s="18"/>
      <c r="AAY38" s="18"/>
      <c r="AAZ38" s="18"/>
      <c r="ABA38" s="18"/>
      <c r="ABB38" s="18"/>
      <c r="ABC38" s="18"/>
      <c r="ABD38" s="18"/>
      <c r="ABE38" s="18"/>
      <c r="ABF38" s="18"/>
      <c r="ABG38" s="18"/>
      <c r="ABH38" s="18"/>
      <c r="ABI38" s="18"/>
      <c r="ABJ38" s="18"/>
      <c r="ABK38" s="18"/>
      <c r="ABL38" s="18"/>
      <c r="ABM38" s="18"/>
      <c r="ABN38" s="18"/>
      <c r="ABO38" s="18"/>
      <c r="ABP38" s="18"/>
      <c r="ABQ38" s="18"/>
      <c r="ABR38" s="18"/>
      <c r="ABS38" s="18"/>
      <c r="ABT38" s="18"/>
      <c r="ABU38" s="18"/>
      <c r="ABV38" s="18"/>
      <c r="ABW38" s="18"/>
      <c r="ABX38" s="18"/>
      <c r="ABY38" s="18"/>
      <c r="ABZ38" s="18"/>
      <c r="ACA38" s="18"/>
      <c r="ACB38" s="18"/>
      <c r="ACC38" s="18"/>
      <c r="ACD38" s="18"/>
      <c r="ACE38" s="18"/>
      <c r="ACF38" s="18"/>
      <c r="ACG38" s="18"/>
      <c r="ACH38" s="18"/>
      <c r="ACI38" s="18"/>
      <c r="ACJ38" s="18"/>
      <c r="ACK38" s="18"/>
      <c r="ACL38" s="18"/>
      <c r="ACM38" s="18"/>
      <c r="ACN38" s="18"/>
      <c r="ACO38" s="18"/>
      <c r="ACP38" s="18"/>
      <c r="ACQ38" s="18"/>
      <c r="ACR38" s="18"/>
      <c r="ACS38" s="18"/>
      <c r="ACT38" s="18"/>
      <c r="ACU38" s="18"/>
      <c r="ACV38" s="18"/>
      <c r="ACW38" s="18"/>
      <c r="ACX38" s="18"/>
      <c r="ACY38" s="18"/>
      <c r="ACZ38" s="18"/>
      <c r="ADA38" s="18"/>
      <c r="ADB38" s="18"/>
      <c r="ADC38" s="18"/>
      <c r="ADD38" s="18"/>
      <c r="ADE38" s="18"/>
      <c r="ADF38" s="18"/>
      <c r="ADG38" s="18"/>
      <c r="ADH38" s="18"/>
      <c r="ADI38" s="18"/>
      <c r="ADJ38" s="18"/>
      <c r="ADK38" s="18"/>
      <c r="ADL38" s="18"/>
      <c r="ADM38" s="18"/>
      <c r="ADN38" s="18"/>
      <c r="ADO38" s="18"/>
      <c r="ADP38" s="18"/>
      <c r="ADQ38" s="18"/>
      <c r="ADR38" s="18"/>
      <c r="ADS38" s="18"/>
      <c r="ADT38" s="18"/>
      <c r="ADU38" s="18"/>
      <c r="ADV38" s="18"/>
      <c r="ADW38" s="18"/>
      <c r="ADX38" s="18"/>
      <c r="ADY38" s="18"/>
      <c r="ADZ38" s="18"/>
      <c r="AEA38" s="18"/>
      <c r="AEB38" s="18"/>
      <c r="AEC38" s="18"/>
      <c r="AED38" s="18"/>
      <c r="AEE38" s="18"/>
      <c r="AEF38" s="18"/>
      <c r="AEG38" s="18"/>
      <c r="AEH38" s="18"/>
      <c r="AEI38" s="18"/>
      <c r="AEJ38" s="18"/>
      <c r="AEK38" s="18"/>
      <c r="AEL38" s="18"/>
      <c r="AEM38" s="18"/>
      <c r="AEN38" s="18"/>
      <c r="AEO38" s="18"/>
      <c r="AEP38" s="18"/>
      <c r="AEQ38" s="18"/>
      <c r="AER38" s="18"/>
      <c r="AES38" s="18"/>
      <c r="AET38" s="18"/>
      <c r="AEU38" s="18"/>
      <c r="AEV38" s="18"/>
      <c r="AEW38" s="18"/>
      <c r="AEX38" s="18"/>
    </row>
    <row r="39" spans="1:830" s="33" customFormat="1">
      <c r="A39" s="34">
        <v>35</v>
      </c>
      <c r="B39" s="34" t="s">
        <v>83</v>
      </c>
      <c r="C39" s="6" t="s">
        <v>84</v>
      </c>
      <c r="D39" s="35" t="s">
        <v>20</v>
      </c>
      <c r="E39" s="36">
        <v>1495000</v>
      </c>
      <c r="F39" s="37">
        <v>1</v>
      </c>
      <c r="G39" s="38">
        <v>1266949.1525423729</v>
      </c>
      <c r="H39" s="38">
        <f t="shared" si="7"/>
        <v>1495000</v>
      </c>
      <c r="I39" s="39">
        <v>1</v>
      </c>
      <c r="J39" s="38">
        <f t="shared" si="8"/>
        <v>1495000</v>
      </c>
      <c r="K39" s="38">
        <f t="shared" si="9"/>
        <v>0</v>
      </c>
      <c r="L39" s="38">
        <f t="shared" si="10"/>
        <v>0</v>
      </c>
      <c r="M39" s="40"/>
      <c r="N39" s="99">
        <f t="shared" si="11"/>
        <v>0</v>
      </c>
      <c r="O39" s="42"/>
      <c r="P39" s="43">
        <f t="shared" si="12"/>
        <v>0</v>
      </c>
      <c r="Q39" s="43">
        <f t="shared" si="13"/>
        <v>0</v>
      </c>
      <c r="R39" s="43">
        <f t="shared" si="14"/>
        <v>0</v>
      </c>
      <c r="S39" s="44">
        <f t="shared" si="15"/>
        <v>1</v>
      </c>
      <c r="T39" s="98">
        <f t="shared" si="16"/>
        <v>1495000</v>
      </c>
      <c r="U39" s="45">
        <f t="shared" si="0"/>
        <v>1</v>
      </c>
      <c r="V39" s="46">
        <f t="shared" si="1"/>
        <v>1495000</v>
      </c>
      <c r="W39" s="46">
        <f t="shared" si="2"/>
        <v>0</v>
      </c>
      <c r="X39" s="47">
        <f t="shared" si="3"/>
        <v>0</v>
      </c>
      <c r="Y39" s="97">
        <v>1</v>
      </c>
      <c r="Z39" s="96">
        <f t="shared" si="4"/>
        <v>1495000</v>
      </c>
      <c r="AA39" s="96">
        <f t="shared" si="5"/>
        <v>0</v>
      </c>
      <c r="AB39" s="70">
        <f t="shared" si="6"/>
        <v>0</v>
      </c>
      <c r="AC39" s="157"/>
      <c r="AD39" s="162">
        <v>523250</v>
      </c>
      <c r="AE39" s="166">
        <f t="shared" si="17"/>
        <v>523250</v>
      </c>
      <c r="AF39" s="166">
        <f t="shared" si="18"/>
        <v>523250</v>
      </c>
      <c r="AT39" s="136"/>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IU39" s="18"/>
      <c r="IV39" s="18"/>
      <c r="IW39" s="18"/>
      <c r="IX39" s="18"/>
      <c r="IY39" s="18"/>
      <c r="IZ39" s="18"/>
      <c r="JA39" s="18"/>
      <c r="JB39" s="18"/>
      <c r="JC39" s="18"/>
      <c r="JD39" s="18"/>
      <c r="JE39" s="18"/>
      <c r="JF39" s="18"/>
      <c r="JG39" s="18"/>
      <c r="JH39" s="18"/>
      <c r="JI39" s="18"/>
      <c r="JJ39" s="18"/>
      <c r="JK39" s="18"/>
      <c r="JL39" s="18"/>
      <c r="JM39" s="18"/>
      <c r="JN39" s="18"/>
      <c r="JO39" s="18"/>
      <c r="JP39" s="18"/>
      <c r="JQ39" s="18"/>
      <c r="JR39" s="18"/>
      <c r="JS39" s="18"/>
      <c r="JT39" s="18"/>
      <c r="JU39" s="18"/>
      <c r="JV39" s="18"/>
      <c r="JW39" s="18"/>
      <c r="JX39" s="18"/>
      <c r="JY39" s="18"/>
      <c r="JZ39" s="18"/>
      <c r="KA39" s="18"/>
      <c r="KB39" s="18"/>
      <c r="KC39" s="18"/>
      <c r="KD39" s="18"/>
      <c r="KE39" s="18"/>
      <c r="KF39" s="18"/>
      <c r="KG39" s="18"/>
      <c r="KH39" s="18"/>
      <c r="KI39" s="18"/>
      <c r="KJ39" s="18"/>
      <c r="KK39" s="18"/>
      <c r="KL39" s="18"/>
      <c r="KM39" s="18"/>
      <c r="KN39" s="18"/>
      <c r="KO39" s="18"/>
      <c r="KP39" s="18"/>
      <c r="KQ39" s="18"/>
      <c r="KR39" s="18"/>
      <c r="KS39" s="18"/>
      <c r="KT39" s="18"/>
      <c r="KU39" s="18"/>
      <c r="KV39" s="18"/>
      <c r="KW39" s="18"/>
      <c r="KX39" s="18"/>
      <c r="KY39" s="18"/>
      <c r="KZ39" s="18"/>
      <c r="LA39" s="18"/>
      <c r="LB39" s="18"/>
      <c r="LC39" s="18"/>
      <c r="LD39" s="18"/>
      <c r="LE39" s="18"/>
      <c r="LF39" s="18"/>
      <c r="LG39" s="18"/>
      <c r="LH39" s="18"/>
      <c r="LI39" s="18"/>
      <c r="LJ39" s="18"/>
      <c r="LK39" s="18"/>
      <c r="LL39" s="18"/>
      <c r="LM39" s="18"/>
      <c r="LN39" s="18"/>
      <c r="LO39" s="18"/>
      <c r="LP39" s="18"/>
      <c r="LQ39" s="18"/>
      <c r="LR39" s="18"/>
      <c r="LS39" s="18"/>
      <c r="LT39" s="18"/>
      <c r="LU39" s="18"/>
      <c r="LV39" s="18"/>
      <c r="LW39" s="18"/>
      <c r="LX39" s="18"/>
      <c r="LY39" s="18"/>
      <c r="LZ39" s="18"/>
      <c r="MA39" s="18"/>
      <c r="MB39" s="18"/>
      <c r="MC39" s="18"/>
      <c r="MD39" s="18"/>
      <c r="ME39" s="18"/>
      <c r="MF39" s="18"/>
      <c r="MG39" s="18"/>
      <c r="MH39" s="18"/>
      <c r="MI39" s="18"/>
      <c r="MJ39" s="18"/>
      <c r="MK39" s="18"/>
      <c r="ML39" s="18"/>
      <c r="MM39" s="18"/>
      <c r="MN39" s="18"/>
      <c r="MO39" s="18"/>
      <c r="MP39" s="18"/>
      <c r="MQ39" s="18"/>
      <c r="MR39" s="18"/>
      <c r="MS39" s="18"/>
      <c r="MT39" s="18"/>
      <c r="MU39" s="18"/>
      <c r="MV39" s="18"/>
      <c r="MW39" s="18"/>
      <c r="MX39" s="18"/>
      <c r="MY39" s="18"/>
      <c r="MZ39" s="18"/>
      <c r="NA39" s="18"/>
      <c r="NB39" s="18"/>
      <c r="NC39" s="18"/>
      <c r="ND39" s="18"/>
      <c r="NE39" s="18"/>
      <c r="NF39" s="18"/>
      <c r="NG39" s="18"/>
      <c r="NH39" s="18"/>
      <c r="NI39" s="18"/>
      <c r="NJ39" s="18"/>
      <c r="NK39" s="18"/>
      <c r="NL39" s="18"/>
      <c r="NM39" s="18"/>
      <c r="NN39" s="18"/>
      <c r="NO39" s="18"/>
      <c r="NP39" s="18"/>
      <c r="NQ39" s="18"/>
      <c r="NR39" s="18"/>
      <c r="NS39" s="18"/>
      <c r="NT39" s="18"/>
      <c r="NU39" s="18"/>
      <c r="NV39" s="18"/>
      <c r="NW39" s="18"/>
      <c r="NX39" s="18"/>
      <c r="NY39" s="18"/>
      <c r="NZ39" s="18"/>
      <c r="OA39" s="18"/>
      <c r="OB39" s="18"/>
      <c r="OC39" s="18"/>
      <c r="OD39" s="18"/>
      <c r="OE39" s="18"/>
      <c r="OF39" s="18"/>
      <c r="OG39" s="18"/>
      <c r="OH39" s="18"/>
      <c r="OI39" s="18"/>
      <c r="OJ39" s="18"/>
      <c r="OK39" s="18"/>
      <c r="OL39" s="18"/>
      <c r="OM39" s="18"/>
      <c r="ON39" s="18"/>
      <c r="OO39" s="18"/>
      <c r="OP39" s="18"/>
      <c r="OQ39" s="18"/>
      <c r="OR39" s="18"/>
      <c r="OS39" s="18"/>
      <c r="OT39" s="18"/>
      <c r="OU39" s="18"/>
      <c r="OV39" s="18"/>
      <c r="OW39" s="18"/>
      <c r="OX39" s="18"/>
      <c r="OY39" s="18"/>
      <c r="OZ39" s="18"/>
      <c r="PA39" s="18"/>
      <c r="PB39" s="18"/>
      <c r="PC39" s="18"/>
      <c r="PD39" s="18"/>
      <c r="PE39" s="18"/>
      <c r="PF39" s="18"/>
      <c r="PG39" s="18"/>
      <c r="PH39" s="18"/>
      <c r="PI39" s="18"/>
      <c r="PJ39" s="18"/>
      <c r="PK39" s="18"/>
      <c r="PL39" s="18"/>
      <c r="PM39" s="18"/>
      <c r="PN39" s="18"/>
      <c r="PO39" s="18"/>
      <c r="PP39" s="18"/>
      <c r="PQ39" s="18"/>
      <c r="PR39" s="18"/>
      <c r="PS39" s="18"/>
      <c r="PT39" s="18"/>
      <c r="PU39" s="18"/>
      <c r="PV39" s="18"/>
      <c r="PW39" s="18"/>
      <c r="PX39" s="18"/>
      <c r="PY39" s="18"/>
      <c r="PZ39" s="18"/>
      <c r="QA39" s="18"/>
      <c r="QB39" s="18"/>
      <c r="QC39" s="18"/>
      <c r="QD39" s="18"/>
      <c r="QE39" s="18"/>
      <c r="QF39" s="18"/>
      <c r="QG39" s="18"/>
      <c r="QH39" s="18"/>
      <c r="QI39" s="18"/>
      <c r="QJ39" s="18"/>
      <c r="QK39" s="18"/>
      <c r="QL39" s="18"/>
      <c r="QM39" s="18"/>
      <c r="QN39" s="18"/>
      <c r="QO39" s="18"/>
      <c r="QP39" s="18"/>
      <c r="QQ39" s="18"/>
      <c r="QR39" s="18"/>
      <c r="QS39" s="18"/>
      <c r="QT39" s="18"/>
      <c r="QU39" s="18"/>
      <c r="QV39" s="18"/>
      <c r="QW39" s="18"/>
      <c r="QX39" s="18"/>
      <c r="QY39" s="18"/>
      <c r="QZ39" s="18"/>
      <c r="RA39" s="18"/>
      <c r="RB39" s="18"/>
      <c r="RC39" s="18"/>
      <c r="RD39" s="18"/>
      <c r="RE39" s="18"/>
      <c r="RF39" s="18"/>
      <c r="RG39" s="18"/>
      <c r="RH39" s="18"/>
      <c r="RI39" s="18"/>
      <c r="RJ39" s="18"/>
      <c r="RK39" s="18"/>
      <c r="RL39" s="18"/>
      <c r="RM39" s="18"/>
      <c r="RN39" s="18"/>
      <c r="RO39" s="18"/>
      <c r="RP39" s="18"/>
      <c r="RQ39" s="18"/>
      <c r="RR39" s="18"/>
      <c r="RS39" s="18"/>
      <c r="RT39" s="18"/>
      <c r="RU39" s="18"/>
      <c r="RV39" s="18"/>
      <c r="RW39" s="18"/>
      <c r="RX39" s="18"/>
      <c r="RY39" s="18"/>
      <c r="RZ39" s="18"/>
      <c r="SA39" s="18"/>
      <c r="SB39" s="18"/>
      <c r="SC39" s="18"/>
      <c r="SD39" s="18"/>
      <c r="SE39" s="18"/>
      <c r="SF39" s="18"/>
      <c r="SG39" s="18"/>
      <c r="SH39" s="18"/>
      <c r="SI39" s="18"/>
      <c r="SJ39" s="18"/>
      <c r="SK39" s="18"/>
      <c r="SL39" s="18"/>
      <c r="SM39" s="18"/>
      <c r="SN39" s="18"/>
      <c r="SO39" s="18"/>
      <c r="SP39" s="18"/>
      <c r="SQ39" s="18"/>
      <c r="SR39" s="18"/>
      <c r="SS39" s="18"/>
      <c r="ST39" s="18"/>
      <c r="SU39" s="18"/>
      <c r="SV39" s="18"/>
      <c r="SW39" s="18"/>
      <c r="SX39" s="18"/>
      <c r="SY39" s="18"/>
      <c r="SZ39" s="18"/>
      <c r="TA39" s="18"/>
      <c r="TB39" s="18"/>
      <c r="TC39" s="18"/>
      <c r="TD39" s="18"/>
      <c r="TE39" s="18"/>
      <c r="TF39" s="18"/>
      <c r="TG39" s="18"/>
      <c r="TH39" s="18"/>
      <c r="TI39" s="18"/>
      <c r="TJ39" s="18"/>
      <c r="TK39" s="18"/>
      <c r="TL39" s="18"/>
      <c r="TM39" s="18"/>
      <c r="TN39" s="18"/>
      <c r="TO39" s="18"/>
      <c r="TP39" s="18"/>
      <c r="TQ39" s="18"/>
      <c r="TR39" s="18"/>
      <c r="TS39" s="18"/>
      <c r="TT39" s="18"/>
      <c r="TU39" s="18"/>
      <c r="TV39" s="18"/>
      <c r="TW39" s="18"/>
      <c r="TX39" s="18"/>
      <c r="TY39" s="18"/>
      <c r="TZ39" s="18"/>
      <c r="UA39" s="18"/>
      <c r="UB39" s="18"/>
      <c r="UC39" s="18"/>
      <c r="UD39" s="18"/>
      <c r="UE39" s="18"/>
      <c r="UF39" s="18"/>
      <c r="UG39" s="18"/>
      <c r="UH39" s="18"/>
      <c r="UI39" s="18"/>
      <c r="UJ39" s="18"/>
      <c r="UK39" s="18"/>
      <c r="UL39" s="18"/>
      <c r="UM39" s="18"/>
      <c r="UN39" s="18"/>
      <c r="UO39" s="18"/>
      <c r="UP39" s="18"/>
      <c r="UQ39" s="18"/>
      <c r="UR39" s="18"/>
      <c r="US39" s="18"/>
      <c r="UT39" s="18"/>
      <c r="UU39" s="18"/>
      <c r="UV39" s="18"/>
      <c r="UW39" s="18"/>
      <c r="UX39" s="18"/>
      <c r="UY39" s="18"/>
      <c r="UZ39" s="18"/>
      <c r="VA39" s="18"/>
      <c r="VB39" s="18"/>
      <c r="VC39" s="18"/>
      <c r="VD39" s="18"/>
      <c r="VE39" s="18"/>
      <c r="VF39" s="18"/>
      <c r="VG39" s="18"/>
      <c r="VH39" s="18"/>
      <c r="VI39" s="18"/>
      <c r="VJ39" s="18"/>
      <c r="VK39" s="18"/>
      <c r="VL39" s="18"/>
      <c r="VM39" s="18"/>
      <c r="VN39" s="18"/>
      <c r="VO39" s="18"/>
      <c r="VP39" s="18"/>
      <c r="VQ39" s="18"/>
      <c r="VR39" s="18"/>
      <c r="VS39" s="18"/>
      <c r="VT39" s="18"/>
      <c r="VU39" s="18"/>
      <c r="VV39" s="18"/>
      <c r="VW39" s="18"/>
      <c r="VX39" s="18"/>
      <c r="VY39" s="18"/>
      <c r="VZ39" s="18"/>
      <c r="WA39" s="18"/>
      <c r="WB39" s="18"/>
      <c r="WC39" s="18"/>
      <c r="WD39" s="18"/>
      <c r="WE39" s="18"/>
      <c r="WF39" s="18"/>
      <c r="WG39" s="18"/>
      <c r="WH39" s="18"/>
      <c r="WI39" s="18"/>
      <c r="WJ39" s="18"/>
      <c r="WK39" s="18"/>
      <c r="WL39" s="18"/>
      <c r="WM39" s="18"/>
      <c r="WN39" s="18"/>
      <c r="WO39" s="18"/>
      <c r="WP39" s="18"/>
      <c r="WQ39" s="18"/>
      <c r="WR39" s="18"/>
      <c r="WS39" s="18"/>
      <c r="WT39" s="18"/>
      <c r="WU39" s="18"/>
      <c r="WV39" s="18"/>
      <c r="WW39" s="18"/>
      <c r="WX39" s="18"/>
      <c r="WY39" s="18"/>
      <c r="WZ39" s="18"/>
      <c r="XA39" s="18"/>
      <c r="XB39" s="18"/>
      <c r="XC39" s="18"/>
      <c r="XD39" s="18"/>
      <c r="XE39" s="18"/>
      <c r="XF39" s="18"/>
      <c r="XG39" s="18"/>
      <c r="XH39" s="18"/>
      <c r="XI39" s="18"/>
      <c r="XJ39" s="18"/>
      <c r="XK39" s="18"/>
      <c r="XL39" s="18"/>
      <c r="XM39" s="18"/>
      <c r="XN39" s="18"/>
      <c r="XO39" s="18"/>
      <c r="XP39" s="18"/>
      <c r="XQ39" s="18"/>
      <c r="XR39" s="18"/>
      <c r="XS39" s="18"/>
      <c r="XT39" s="18"/>
      <c r="XU39" s="18"/>
      <c r="XV39" s="18"/>
      <c r="XW39" s="18"/>
      <c r="XX39" s="18"/>
      <c r="XY39" s="18"/>
      <c r="XZ39" s="18"/>
      <c r="YA39" s="18"/>
      <c r="YB39" s="18"/>
      <c r="YC39" s="18"/>
      <c r="YD39" s="18"/>
      <c r="YE39" s="18"/>
      <c r="YF39" s="18"/>
      <c r="YG39" s="18"/>
      <c r="YH39" s="18"/>
      <c r="YI39" s="18"/>
      <c r="YJ39" s="18"/>
      <c r="YK39" s="18"/>
      <c r="YL39" s="18"/>
      <c r="YM39" s="18"/>
      <c r="YN39" s="18"/>
      <c r="YO39" s="18"/>
      <c r="YP39" s="18"/>
      <c r="YQ39" s="18"/>
      <c r="YR39" s="18"/>
      <c r="YS39" s="18"/>
      <c r="YT39" s="18"/>
      <c r="YU39" s="18"/>
      <c r="YV39" s="18"/>
      <c r="YW39" s="18"/>
      <c r="YX39" s="18"/>
      <c r="YY39" s="18"/>
      <c r="YZ39" s="18"/>
      <c r="ZA39" s="18"/>
      <c r="ZB39" s="18"/>
      <c r="ZC39" s="18"/>
      <c r="ZD39" s="18"/>
      <c r="ZE39" s="18"/>
      <c r="ZF39" s="18"/>
      <c r="ZG39" s="18"/>
      <c r="ZH39" s="18"/>
      <c r="ZI39" s="18"/>
      <c r="ZJ39" s="18"/>
      <c r="ZK39" s="18"/>
      <c r="ZL39" s="18"/>
      <c r="ZM39" s="18"/>
      <c r="ZN39" s="18"/>
      <c r="ZO39" s="18"/>
      <c r="ZP39" s="18"/>
      <c r="ZQ39" s="18"/>
      <c r="ZR39" s="18"/>
      <c r="ZS39" s="18"/>
      <c r="ZT39" s="18"/>
      <c r="ZU39" s="18"/>
      <c r="ZV39" s="18"/>
      <c r="ZW39" s="18"/>
      <c r="ZX39" s="18"/>
      <c r="ZY39" s="18"/>
      <c r="ZZ39" s="18"/>
      <c r="AAA39" s="18"/>
      <c r="AAB39" s="18"/>
      <c r="AAC39" s="18"/>
      <c r="AAD39" s="18"/>
      <c r="AAE39" s="18"/>
      <c r="AAF39" s="18"/>
      <c r="AAG39" s="18"/>
      <c r="AAH39" s="18"/>
      <c r="AAI39" s="18"/>
      <c r="AAJ39" s="18"/>
      <c r="AAK39" s="18"/>
      <c r="AAL39" s="18"/>
      <c r="AAM39" s="18"/>
      <c r="AAN39" s="18"/>
      <c r="AAO39" s="18"/>
      <c r="AAP39" s="18"/>
      <c r="AAQ39" s="18"/>
      <c r="AAR39" s="18"/>
      <c r="AAS39" s="18"/>
      <c r="AAT39" s="18"/>
      <c r="AAU39" s="18"/>
      <c r="AAV39" s="18"/>
      <c r="AAW39" s="18"/>
      <c r="AAX39" s="18"/>
      <c r="AAY39" s="18"/>
      <c r="AAZ39" s="18"/>
      <c r="ABA39" s="18"/>
      <c r="ABB39" s="18"/>
      <c r="ABC39" s="18"/>
      <c r="ABD39" s="18"/>
      <c r="ABE39" s="18"/>
      <c r="ABF39" s="18"/>
      <c r="ABG39" s="18"/>
      <c r="ABH39" s="18"/>
      <c r="ABI39" s="18"/>
      <c r="ABJ39" s="18"/>
      <c r="ABK39" s="18"/>
      <c r="ABL39" s="18"/>
      <c r="ABM39" s="18"/>
      <c r="ABN39" s="18"/>
      <c r="ABO39" s="18"/>
      <c r="ABP39" s="18"/>
      <c r="ABQ39" s="18"/>
      <c r="ABR39" s="18"/>
      <c r="ABS39" s="18"/>
      <c r="ABT39" s="18"/>
      <c r="ABU39" s="18"/>
      <c r="ABV39" s="18"/>
      <c r="ABW39" s="18"/>
      <c r="ABX39" s="18"/>
      <c r="ABY39" s="18"/>
      <c r="ABZ39" s="18"/>
      <c r="ACA39" s="18"/>
      <c r="ACB39" s="18"/>
      <c r="ACC39" s="18"/>
      <c r="ACD39" s="18"/>
      <c r="ACE39" s="18"/>
      <c r="ACF39" s="18"/>
      <c r="ACG39" s="18"/>
      <c r="ACH39" s="18"/>
      <c r="ACI39" s="18"/>
      <c r="ACJ39" s="18"/>
      <c r="ACK39" s="18"/>
      <c r="ACL39" s="18"/>
      <c r="ACM39" s="18"/>
      <c r="ACN39" s="18"/>
      <c r="ACO39" s="18"/>
      <c r="ACP39" s="18"/>
      <c r="ACQ39" s="18"/>
      <c r="ACR39" s="18"/>
      <c r="ACS39" s="18"/>
      <c r="ACT39" s="18"/>
      <c r="ACU39" s="18"/>
      <c r="ACV39" s="18"/>
      <c r="ACW39" s="18"/>
      <c r="ACX39" s="18"/>
      <c r="ACY39" s="18"/>
      <c r="ACZ39" s="18"/>
      <c r="ADA39" s="18"/>
      <c r="ADB39" s="18"/>
      <c r="ADC39" s="18"/>
      <c r="ADD39" s="18"/>
      <c r="ADE39" s="18"/>
      <c r="ADF39" s="18"/>
      <c r="ADG39" s="18"/>
      <c r="ADH39" s="18"/>
      <c r="ADI39" s="18"/>
      <c r="ADJ39" s="18"/>
      <c r="ADK39" s="18"/>
      <c r="ADL39" s="18"/>
      <c r="ADM39" s="18"/>
      <c r="ADN39" s="18"/>
      <c r="ADO39" s="18"/>
      <c r="ADP39" s="18"/>
      <c r="ADQ39" s="18"/>
      <c r="ADR39" s="18"/>
      <c r="ADS39" s="18"/>
      <c r="ADT39" s="18"/>
      <c r="ADU39" s="18"/>
      <c r="ADV39" s="18"/>
      <c r="ADW39" s="18"/>
      <c r="ADX39" s="18"/>
      <c r="ADY39" s="18"/>
      <c r="ADZ39" s="18"/>
      <c r="AEA39" s="18"/>
      <c r="AEB39" s="18"/>
      <c r="AEC39" s="18"/>
      <c r="AED39" s="18"/>
      <c r="AEE39" s="18"/>
      <c r="AEF39" s="18"/>
      <c r="AEG39" s="18"/>
      <c r="AEH39" s="18"/>
      <c r="AEI39" s="18"/>
      <c r="AEJ39" s="18"/>
      <c r="AEK39" s="18"/>
      <c r="AEL39" s="18"/>
      <c r="AEM39" s="18"/>
      <c r="AEN39" s="18"/>
      <c r="AEO39" s="18"/>
      <c r="AEP39" s="18"/>
      <c r="AEQ39" s="18"/>
      <c r="AER39" s="18"/>
      <c r="AES39" s="18"/>
      <c r="AET39" s="18"/>
      <c r="AEU39" s="18"/>
      <c r="AEV39" s="18"/>
      <c r="AEW39" s="18"/>
      <c r="AEX39" s="18"/>
    </row>
    <row r="40" spans="1:830" s="33" customFormat="1">
      <c r="A40" s="34">
        <v>36</v>
      </c>
      <c r="B40" s="34" t="s">
        <v>85</v>
      </c>
      <c r="C40" s="6" t="s">
        <v>86</v>
      </c>
      <c r="D40" s="35" t="s">
        <v>20</v>
      </c>
      <c r="E40" s="36">
        <v>40000</v>
      </c>
      <c r="F40" s="37">
        <v>1</v>
      </c>
      <c r="G40" s="38">
        <v>33898.305084745763</v>
      </c>
      <c r="H40" s="38">
        <f t="shared" si="7"/>
        <v>40000</v>
      </c>
      <c r="I40" s="39">
        <v>1</v>
      </c>
      <c r="J40" s="38">
        <f t="shared" si="8"/>
        <v>40000</v>
      </c>
      <c r="K40" s="38">
        <f t="shared" si="9"/>
        <v>0</v>
      </c>
      <c r="L40" s="38">
        <f t="shared" si="10"/>
        <v>0</v>
      </c>
      <c r="M40" s="40"/>
      <c r="N40" s="99">
        <f t="shared" si="11"/>
        <v>0</v>
      </c>
      <c r="O40" s="42"/>
      <c r="P40" s="43">
        <f t="shared" si="12"/>
        <v>0</v>
      </c>
      <c r="Q40" s="43">
        <f t="shared" si="13"/>
        <v>0</v>
      </c>
      <c r="R40" s="43">
        <f t="shared" si="14"/>
        <v>0</v>
      </c>
      <c r="S40" s="44">
        <f t="shared" si="15"/>
        <v>1</v>
      </c>
      <c r="T40" s="98">
        <f t="shared" si="16"/>
        <v>40000</v>
      </c>
      <c r="U40" s="45">
        <f t="shared" si="0"/>
        <v>1</v>
      </c>
      <c r="V40" s="46">
        <f t="shared" si="1"/>
        <v>40000</v>
      </c>
      <c r="W40" s="46">
        <f t="shared" si="2"/>
        <v>0</v>
      </c>
      <c r="X40" s="47">
        <f t="shared" si="3"/>
        <v>0</v>
      </c>
      <c r="Y40" s="97">
        <v>1</v>
      </c>
      <c r="Z40" s="96">
        <f t="shared" si="4"/>
        <v>40000</v>
      </c>
      <c r="AA40" s="96">
        <f t="shared" si="5"/>
        <v>0</v>
      </c>
      <c r="AB40" s="70">
        <f t="shared" si="6"/>
        <v>0</v>
      </c>
      <c r="AC40" s="157"/>
      <c r="AD40" s="162">
        <v>14000</v>
      </c>
      <c r="AE40" s="166">
        <f t="shared" si="17"/>
        <v>14000</v>
      </c>
      <c r="AF40" s="166">
        <f t="shared" si="18"/>
        <v>14000</v>
      </c>
      <c r="AT40" s="136"/>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c r="IT40" s="18"/>
      <c r="IU40" s="18"/>
      <c r="IV40" s="18"/>
      <c r="IW40" s="18"/>
      <c r="IX40" s="18"/>
      <c r="IY40" s="18"/>
      <c r="IZ40" s="18"/>
      <c r="JA40" s="18"/>
      <c r="JB40" s="18"/>
      <c r="JC40" s="18"/>
      <c r="JD40" s="18"/>
      <c r="JE40" s="18"/>
      <c r="JF40" s="18"/>
      <c r="JG40" s="18"/>
      <c r="JH40" s="18"/>
      <c r="JI40" s="18"/>
      <c r="JJ40" s="18"/>
      <c r="JK40" s="18"/>
      <c r="JL40" s="18"/>
      <c r="JM40" s="18"/>
      <c r="JN40" s="18"/>
      <c r="JO40" s="18"/>
      <c r="JP40" s="18"/>
      <c r="JQ40" s="18"/>
      <c r="JR40" s="18"/>
      <c r="JS40" s="18"/>
      <c r="JT40" s="18"/>
      <c r="JU40" s="18"/>
      <c r="JV40" s="18"/>
      <c r="JW40" s="18"/>
      <c r="JX40" s="18"/>
      <c r="JY40" s="18"/>
      <c r="JZ40" s="18"/>
      <c r="KA40" s="18"/>
      <c r="KB40" s="18"/>
      <c r="KC40" s="18"/>
      <c r="KD40" s="18"/>
      <c r="KE40" s="18"/>
      <c r="KF40" s="18"/>
      <c r="KG40" s="18"/>
      <c r="KH40" s="18"/>
      <c r="KI40" s="18"/>
      <c r="KJ40" s="18"/>
      <c r="KK40" s="18"/>
      <c r="KL40" s="18"/>
      <c r="KM40" s="18"/>
      <c r="KN40" s="18"/>
      <c r="KO40" s="18"/>
      <c r="KP40" s="18"/>
      <c r="KQ40" s="18"/>
      <c r="KR40" s="18"/>
      <c r="KS40" s="18"/>
      <c r="KT40" s="18"/>
      <c r="KU40" s="18"/>
      <c r="KV40" s="18"/>
      <c r="KW40" s="18"/>
      <c r="KX40" s="18"/>
      <c r="KY40" s="18"/>
      <c r="KZ40" s="18"/>
      <c r="LA40" s="18"/>
      <c r="LB40" s="18"/>
      <c r="LC40" s="18"/>
      <c r="LD40" s="18"/>
      <c r="LE40" s="18"/>
      <c r="LF40" s="18"/>
      <c r="LG40" s="18"/>
      <c r="LH40" s="18"/>
      <c r="LI40" s="18"/>
      <c r="LJ40" s="18"/>
      <c r="LK40" s="18"/>
      <c r="LL40" s="18"/>
      <c r="LM40" s="18"/>
      <c r="LN40" s="18"/>
      <c r="LO40" s="18"/>
      <c r="LP40" s="18"/>
      <c r="LQ40" s="18"/>
      <c r="LR40" s="18"/>
      <c r="LS40" s="18"/>
      <c r="LT40" s="18"/>
      <c r="LU40" s="18"/>
      <c r="LV40" s="18"/>
      <c r="LW40" s="18"/>
      <c r="LX40" s="18"/>
      <c r="LY40" s="18"/>
      <c r="LZ40" s="18"/>
      <c r="MA40" s="18"/>
      <c r="MB40" s="18"/>
      <c r="MC40" s="18"/>
      <c r="MD40" s="18"/>
      <c r="ME40" s="18"/>
      <c r="MF40" s="18"/>
      <c r="MG40" s="18"/>
      <c r="MH40" s="18"/>
      <c r="MI40" s="18"/>
      <c r="MJ40" s="18"/>
      <c r="MK40" s="18"/>
      <c r="ML40" s="18"/>
      <c r="MM40" s="18"/>
      <c r="MN40" s="18"/>
      <c r="MO40" s="18"/>
      <c r="MP40" s="18"/>
      <c r="MQ40" s="18"/>
      <c r="MR40" s="18"/>
      <c r="MS40" s="18"/>
      <c r="MT40" s="18"/>
      <c r="MU40" s="18"/>
      <c r="MV40" s="18"/>
      <c r="MW40" s="18"/>
      <c r="MX40" s="18"/>
      <c r="MY40" s="18"/>
      <c r="MZ40" s="18"/>
      <c r="NA40" s="18"/>
      <c r="NB40" s="18"/>
      <c r="NC40" s="18"/>
      <c r="ND40" s="18"/>
      <c r="NE40" s="18"/>
      <c r="NF40" s="18"/>
      <c r="NG40" s="18"/>
      <c r="NH40" s="18"/>
      <c r="NI40" s="18"/>
      <c r="NJ40" s="18"/>
      <c r="NK40" s="18"/>
      <c r="NL40" s="18"/>
      <c r="NM40" s="18"/>
      <c r="NN40" s="18"/>
      <c r="NO40" s="18"/>
      <c r="NP40" s="18"/>
      <c r="NQ40" s="18"/>
      <c r="NR40" s="18"/>
      <c r="NS40" s="18"/>
      <c r="NT40" s="18"/>
      <c r="NU40" s="18"/>
      <c r="NV40" s="18"/>
      <c r="NW40" s="18"/>
      <c r="NX40" s="18"/>
      <c r="NY40" s="18"/>
      <c r="NZ40" s="18"/>
      <c r="OA40" s="18"/>
      <c r="OB40" s="18"/>
      <c r="OC40" s="18"/>
      <c r="OD40" s="18"/>
      <c r="OE40" s="18"/>
      <c r="OF40" s="18"/>
      <c r="OG40" s="18"/>
      <c r="OH40" s="18"/>
      <c r="OI40" s="18"/>
      <c r="OJ40" s="18"/>
      <c r="OK40" s="18"/>
      <c r="OL40" s="18"/>
      <c r="OM40" s="18"/>
      <c r="ON40" s="18"/>
      <c r="OO40" s="18"/>
      <c r="OP40" s="18"/>
      <c r="OQ40" s="18"/>
      <c r="OR40" s="18"/>
      <c r="OS40" s="18"/>
      <c r="OT40" s="18"/>
      <c r="OU40" s="18"/>
      <c r="OV40" s="18"/>
      <c r="OW40" s="18"/>
      <c r="OX40" s="18"/>
      <c r="OY40" s="18"/>
      <c r="OZ40" s="18"/>
      <c r="PA40" s="18"/>
      <c r="PB40" s="18"/>
      <c r="PC40" s="18"/>
      <c r="PD40" s="18"/>
      <c r="PE40" s="18"/>
      <c r="PF40" s="18"/>
      <c r="PG40" s="18"/>
      <c r="PH40" s="18"/>
      <c r="PI40" s="18"/>
      <c r="PJ40" s="18"/>
      <c r="PK40" s="18"/>
      <c r="PL40" s="18"/>
      <c r="PM40" s="18"/>
      <c r="PN40" s="18"/>
      <c r="PO40" s="18"/>
      <c r="PP40" s="18"/>
      <c r="PQ40" s="18"/>
      <c r="PR40" s="18"/>
      <c r="PS40" s="18"/>
      <c r="PT40" s="18"/>
      <c r="PU40" s="18"/>
      <c r="PV40" s="18"/>
      <c r="PW40" s="18"/>
      <c r="PX40" s="18"/>
      <c r="PY40" s="18"/>
      <c r="PZ40" s="18"/>
      <c r="QA40" s="18"/>
      <c r="QB40" s="18"/>
      <c r="QC40" s="18"/>
      <c r="QD40" s="18"/>
      <c r="QE40" s="18"/>
      <c r="QF40" s="18"/>
      <c r="QG40" s="18"/>
      <c r="QH40" s="18"/>
      <c r="QI40" s="18"/>
      <c r="QJ40" s="18"/>
      <c r="QK40" s="18"/>
      <c r="QL40" s="18"/>
      <c r="QM40" s="18"/>
      <c r="QN40" s="18"/>
      <c r="QO40" s="18"/>
      <c r="QP40" s="18"/>
      <c r="QQ40" s="18"/>
      <c r="QR40" s="18"/>
      <c r="QS40" s="18"/>
      <c r="QT40" s="18"/>
      <c r="QU40" s="18"/>
      <c r="QV40" s="18"/>
      <c r="QW40" s="18"/>
      <c r="QX40" s="18"/>
      <c r="QY40" s="18"/>
      <c r="QZ40" s="18"/>
      <c r="RA40" s="18"/>
      <c r="RB40" s="18"/>
      <c r="RC40" s="18"/>
      <c r="RD40" s="18"/>
      <c r="RE40" s="18"/>
      <c r="RF40" s="18"/>
      <c r="RG40" s="18"/>
      <c r="RH40" s="18"/>
      <c r="RI40" s="18"/>
      <c r="RJ40" s="18"/>
      <c r="RK40" s="18"/>
      <c r="RL40" s="18"/>
      <c r="RM40" s="18"/>
      <c r="RN40" s="18"/>
      <c r="RO40" s="18"/>
      <c r="RP40" s="18"/>
      <c r="RQ40" s="18"/>
      <c r="RR40" s="18"/>
      <c r="RS40" s="18"/>
      <c r="RT40" s="18"/>
      <c r="RU40" s="18"/>
      <c r="RV40" s="18"/>
      <c r="RW40" s="18"/>
      <c r="RX40" s="18"/>
      <c r="RY40" s="18"/>
      <c r="RZ40" s="18"/>
      <c r="SA40" s="18"/>
      <c r="SB40" s="18"/>
      <c r="SC40" s="18"/>
      <c r="SD40" s="18"/>
      <c r="SE40" s="18"/>
      <c r="SF40" s="18"/>
      <c r="SG40" s="18"/>
      <c r="SH40" s="18"/>
      <c r="SI40" s="18"/>
      <c r="SJ40" s="18"/>
      <c r="SK40" s="18"/>
      <c r="SL40" s="18"/>
      <c r="SM40" s="18"/>
      <c r="SN40" s="18"/>
      <c r="SO40" s="18"/>
      <c r="SP40" s="18"/>
      <c r="SQ40" s="18"/>
      <c r="SR40" s="18"/>
      <c r="SS40" s="18"/>
      <c r="ST40" s="18"/>
      <c r="SU40" s="18"/>
      <c r="SV40" s="18"/>
      <c r="SW40" s="18"/>
      <c r="SX40" s="18"/>
      <c r="SY40" s="18"/>
      <c r="SZ40" s="18"/>
      <c r="TA40" s="18"/>
      <c r="TB40" s="18"/>
      <c r="TC40" s="18"/>
      <c r="TD40" s="18"/>
      <c r="TE40" s="18"/>
      <c r="TF40" s="18"/>
      <c r="TG40" s="18"/>
      <c r="TH40" s="18"/>
      <c r="TI40" s="18"/>
      <c r="TJ40" s="18"/>
      <c r="TK40" s="18"/>
      <c r="TL40" s="18"/>
      <c r="TM40" s="18"/>
      <c r="TN40" s="18"/>
      <c r="TO40" s="18"/>
      <c r="TP40" s="18"/>
      <c r="TQ40" s="18"/>
      <c r="TR40" s="18"/>
      <c r="TS40" s="18"/>
      <c r="TT40" s="18"/>
      <c r="TU40" s="18"/>
      <c r="TV40" s="18"/>
      <c r="TW40" s="18"/>
      <c r="TX40" s="18"/>
      <c r="TY40" s="18"/>
      <c r="TZ40" s="18"/>
      <c r="UA40" s="18"/>
      <c r="UB40" s="18"/>
      <c r="UC40" s="18"/>
      <c r="UD40" s="18"/>
      <c r="UE40" s="18"/>
      <c r="UF40" s="18"/>
      <c r="UG40" s="18"/>
      <c r="UH40" s="18"/>
      <c r="UI40" s="18"/>
      <c r="UJ40" s="18"/>
      <c r="UK40" s="18"/>
      <c r="UL40" s="18"/>
      <c r="UM40" s="18"/>
      <c r="UN40" s="18"/>
      <c r="UO40" s="18"/>
      <c r="UP40" s="18"/>
      <c r="UQ40" s="18"/>
      <c r="UR40" s="18"/>
      <c r="US40" s="18"/>
      <c r="UT40" s="18"/>
      <c r="UU40" s="18"/>
      <c r="UV40" s="18"/>
      <c r="UW40" s="18"/>
      <c r="UX40" s="18"/>
      <c r="UY40" s="18"/>
      <c r="UZ40" s="18"/>
      <c r="VA40" s="18"/>
      <c r="VB40" s="18"/>
      <c r="VC40" s="18"/>
      <c r="VD40" s="18"/>
      <c r="VE40" s="18"/>
      <c r="VF40" s="18"/>
      <c r="VG40" s="18"/>
      <c r="VH40" s="18"/>
      <c r="VI40" s="18"/>
      <c r="VJ40" s="18"/>
      <c r="VK40" s="18"/>
      <c r="VL40" s="18"/>
      <c r="VM40" s="18"/>
      <c r="VN40" s="18"/>
      <c r="VO40" s="18"/>
      <c r="VP40" s="18"/>
      <c r="VQ40" s="18"/>
      <c r="VR40" s="18"/>
      <c r="VS40" s="18"/>
      <c r="VT40" s="18"/>
      <c r="VU40" s="18"/>
      <c r="VV40" s="18"/>
      <c r="VW40" s="18"/>
      <c r="VX40" s="18"/>
      <c r="VY40" s="18"/>
      <c r="VZ40" s="18"/>
      <c r="WA40" s="18"/>
      <c r="WB40" s="18"/>
      <c r="WC40" s="18"/>
      <c r="WD40" s="18"/>
      <c r="WE40" s="18"/>
      <c r="WF40" s="18"/>
      <c r="WG40" s="18"/>
      <c r="WH40" s="18"/>
      <c r="WI40" s="18"/>
      <c r="WJ40" s="18"/>
      <c r="WK40" s="18"/>
      <c r="WL40" s="18"/>
      <c r="WM40" s="18"/>
      <c r="WN40" s="18"/>
      <c r="WO40" s="18"/>
      <c r="WP40" s="18"/>
      <c r="WQ40" s="18"/>
      <c r="WR40" s="18"/>
      <c r="WS40" s="18"/>
      <c r="WT40" s="18"/>
      <c r="WU40" s="18"/>
      <c r="WV40" s="18"/>
      <c r="WW40" s="18"/>
      <c r="WX40" s="18"/>
      <c r="WY40" s="18"/>
      <c r="WZ40" s="18"/>
      <c r="XA40" s="18"/>
      <c r="XB40" s="18"/>
      <c r="XC40" s="18"/>
      <c r="XD40" s="18"/>
      <c r="XE40" s="18"/>
      <c r="XF40" s="18"/>
      <c r="XG40" s="18"/>
      <c r="XH40" s="18"/>
      <c r="XI40" s="18"/>
      <c r="XJ40" s="18"/>
      <c r="XK40" s="18"/>
      <c r="XL40" s="18"/>
      <c r="XM40" s="18"/>
      <c r="XN40" s="18"/>
      <c r="XO40" s="18"/>
      <c r="XP40" s="18"/>
      <c r="XQ40" s="18"/>
      <c r="XR40" s="18"/>
      <c r="XS40" s="18"/>
      <c r="XT40" s="18"/>
      <c r="XU40" s="18"/>
      <c r="XV40" s="18"/>
      <c r="XW40" s="18"/>
      <c r="XX40" s="18"/>
      <c r="XY40" s="18"/>
      <c r="XZ40" s="18"/>
      <c r="YA40" s="18"/>
      <c r="YB40" s="18"/>
      <c r="YC40" s="18"/>
      <c r="YD40" s="18"/>
      <c r="YE40" s="18"/>
      <c r="YF40" s="18"/>
      <c r="YG40" s="18"/>
      <c r="YH40" s="18"/>
      <c r="YI40" s="18"/>
      <c r="YJ40" s="18"/>
      <c r="YK40" s="18"/>
      <c r="YL40" s="18"/>
      <c r="YM40" s="18"/>
      <c r="YN40" s="18"/>
      <c r="YO40" s="18"/>
      <c r="YP40" s="18"/>
      <c r="YQ40" s="18"/>
      <c r="YR40" s="18"/>
      <c r="YS40" s="18"/>
      <c r="YT40" s="18"/>
      <c r="YU40" s="18"/>
      <c r="YV40" s="18"/>
      <c r="YW40" s="18"/>
      <c r="YX40" s="18"/>
      <c r="YY40" s="18"/>
      <c r="YZ40" s="18"/>
      <c r="ZA40" s="18"/>
      <c r="ZB40" s="18"/>
      <c r="ZC40" s="18"/>
      <c r="ZD40" s="18"/>
      <c r="ZE40" s="18"/>
      <c r="ZF40" s="18"/>
      <c r="ZG40" s="18"/>
      <c r="ZH40" s="18"/>
      <c r="ZI40" s="18"/>
      <c r="ZJ40" s="18"/>
      <c r="ZK40" s="18"/>
      <c r="ZL40" s="18"/>
      <c r="ZM40" s="18"/>
      <c r="ZN40" s="18"/>
      <c r="ZO40" s="18"/>
      <c r="ZP40" s="18"/>
      <c r="ZQ40" s="18"/>
      <c r="ZR40" s="18"/>
      <c r="ZS40" s="18"/>
      <c r="ZT40" s="18"/>
      <c r="ZU40" s="18"/>
      <c r="ZV40" s="18"/>
      <c r="ZW40" s="18"/>
      <c r="ZX40" s="18"/>
      <c r="ZY40" s="18"/>
      <c r="ZZ40" s="18"/>
      <c r="AAA40" s="18"/>
      <c r="AAB40" s="18"/>
      <c r="AAC40" s="18"/>
      <c r="AAD40" s="18"/>
      <c r="AAE40" s="18"/>
      <c r="AAF40" s="18"/>
      <c r="AAG40" s="18"/>
      <c r="AAH40" s="18"/>
      <c r="AAI40" s="18"/>
      <c r="AAJ40" s="18"/>
      <c r="AAK40" s="18"/>
      <c r="AAL40" s="18"/>
      <c r="AAM40" s="18"/>
      <c r="AAN40" s="18"/>
      <c r="AAO40" s="18"/>
      <c r="AAP40" s="18"/>
      <c r="AAQ40" s="18"/>
      <c r="AAR40" s="18"/>
      <c r="AAS40" s="18"/>
      <c r="AAT40" s="18"/>
      <c r="AAU40" s="18"/>
      <c r="AAV40" s="18"/>
      <c r="AAW40" s="18"/>
      <c r="AAX40" s="18"/>
      <c r="AAY40" s="18"/>
      <c r="AAZ40" s="18"/>
      <c r="ABA40" s="18"/>
      <c r="ABB40" s="18"/>
      <c r="ABC40" s="18"/>
      <c r="ABD40" s="18"/>
      <c r="ABE40" s="18"/>
      <c r="ABF40" s="18"/>
      <c r="ABG40" s="18"/>
      <c r="ABH40" s="18"/>
      <c r="ABI40" s="18"/>
      <c r="ABJ40" s="18"/>
      <c r="ABK40" s="18"/>
      <c r="ABL40" s="18"/>
      <c r="ABM40" s="18"/>
      <c r="ABN40" s="18"/>
      <c r="ABO40" s="18"/>
      <c r="ABP40" s="18"/>
      <c r="ABQ40" s="18"/>
      <c r="ABR40" s="18"/>
      <c r="ABS40" s="18"/>
      <c r="ABT40" s="18"/>
      <c r="ABU40" s="18"/>
      <c r="ABV40" s="18"/>
      <c r="ABW40" s="18"/>
      <c r="ABX40" s="18"/>
      <c r="ABY40" s="18"/>
      <c r="ABZ40" s="18"/>
      <c r="ACA40" s="18"/>
      <c r="ACB40" s="18"/>
      <c r="ACC40" s="18"/>
      <c r="ACD40" s="18"/>
      <c r="ACE40" s="18"/>
      <c r="ACF40" s="18"/>
      <c r="ACG40" s="18"/>
      <c r="ACH40" s="18"/>
      <c r="ACI40" s="18"/>
      <c r="ACJ40" s="18"/>
      <c r="ACK40" s="18"/>
      <c r="ACL40" s="18"/>
      <c r="ACM40" s="18"/>
      <c r="ACN40" s="18"/>
      <c r="ACO40" s="18"/>
      <c r="ACP40" s="18"/>
      <c r="ACQ40" s="18"/>
      <c r="ACR40" s="18"/>
      <c r="ACS40" s="18"/>
      <c r="ACT40" s="18"/>
      <c r="ACU40" s="18"/>
      <c r="ACV40" s="18"/>
      <c r="ACW40" s="18"/>
      <c r="ACX40" s="18"/>
      <c r="ACY40" s="18"/>
      <c r="ACZ40" s="18"/>
      <c r="ADA40" s="18"/>
      <c r="ADB40" s="18"/>
      <c r="ADC40" s="18"/>
      <c r="ADD40" s="18"/>
      <c r="ADE40" s="18"/>
      <c r="ADF40" s="18"/>
      <c r="ADG40" s="18"/>
      <c r="ADH40" s="18"/>
      <c r="ADI40" s="18"/>
      <c r="ADJ40" s="18"/>
      <c r="ADK40" s="18"/>
      <c r="ADL40" s="18"/>
      <c r="ADM40" s="18"/>
      <c r="ADN40" s="18"/>
      <c r="ADO40" s="18"/>
      <c r="ADP40" s="18"/>
      <c r="ADQ40" s="18"/>
      <c r="ADR40" s="18"/>
      <c r="ADS40" s="18"/>
      <c r="ADT40" s="18"/>
      <c r="ADU40" s="18"/>
      <c r="ADV40" s="18"/>
      <c r="ADW40" s="18"/>
      <c r="ADX40" s="18"/>
      <c r="ADY40" s="18"/>
      <c r="ADZ40" s="18"/>
      <c r="AEA40" s="18"/>
      <c r="AEB40" s="18"/>
      <c r="AEC40" s="18"/>
      <c r="AED40" s="18"/>
      <c r="AEE40" s="18"/>
      <c r="AEF40" s="18"/>
      <c r="AEG40" s="18"/>
      <c r="AEH40" s="18"/>
      <c r="AEI40" s="18"/>
      <c r="AEJ40" s="18"/>
      <c r="AEK40" s="18"/>
      <c r="AEL40" s="18"/>
      <c r="AEM40" s="18"/>
      <c r="AEN40" s="18"/>
      <c r="AEO40" s="18"/>
      <c r="AEP40" s="18"/>
      <c r="AEQ40" s="18"/>
      <c r="AER40" s="18"/>
      <c r="AES40" s="18"/>
      <c r="AET40" s="18"/>
      <c r="AEU40" s="18"/>
      <c r="AEV40" s="18"/>
      <c r="AEW40" s="18"/>
      <c r="AEX40" s="18"/>
    </row>
    <row r="41" spans="1:830" s="33" customFormat="1">
      <c r="A41" s="34">
        <v>37</v>
      </c>
      <c r="B41" s="34" t="s">
        <v>87</v>
      </c>
      <c r="C41" s="6" t="s">
        <v>88</v>
      </c>
      <c r="D41" s="35" t="s">
        <v>20</v>
      </c>
      <c r="E41" s="36">
        <v>245000</v>
      </c>
      <c r="F41" s="37">
        <v>1</v>
      </c>
      <c r="G41" s="38">
        <v>207627.11864406781</v>
      </c>
      <c r="H41" s="38">
        <f t="shared" si="7"/>
        <v>245000</v>
      </c>
      <c r="I41" s="39">
        <v>1</v>
      </c>
      <c r="J41" s="38">
        <f t="shared" si="8"/>
        <v>245000</v>
      </c>
      <c r="K41" s="38">
        <f t="shared" si="9"/>
        <v>0</v>
      </c>
      <c r="L41" s="38">
        <f t="shared" si="10"/>
        <v>0</v>
      </c>
      <c r="M41" s="40"/>
      <c r="N41" s="99">
        <f t="shared" si="11"/>
        <v>0</v>
      </c>
      <c r="O41" s="42"/>
      <c r="P41" s="43">
        <f t="shared" si="12"/>
        <v>0</v>
      </c>
      <c r="Q41" s="43">
        <f t="shared" si="13"/>
        <v>0</v>
      </c>
      <c r="R41" s="43">
        <f t="shared" si="14"/>
        <v>0</v>
      </c>
      <c r="S41" s="44">
        <f t="shared" si="15"/>
        <v>1</v>
      </c>
      <c r="T41" s="98">
        <f t="shared" si="16"/>
        <v>245000</v>
      </c>
      <c r="U41" s="45">
        <f t="shared" si="0"/>
        <v>1</v>
      </c>
      <c r="V41" s="46">
        <f t="shared" si="1"/>
        <v>245000</v>
      </c>
      <c r="W41" s="46">
        <f t="shared" si="2"/>
        <v>0</v>
      </c>
      <c r="X41" s="47">
        <f t="shared" si="3"/>
        <v>0</v>
      </c>
      <c r="Y41" s="97">
        <v>1</v>
      </c>
      <c r="Z41" s="96">
        <f t="shared" si="4"/>
        <v>245000</v>
      </c>
      <c r="AA41" s="96">
        <f t="shared" si="5"/>
        <v>0</v>
      </c>
      <c r="AB41" s="70">
        <f t="shared" si="6"/>
        <v>0</v>
      </c>
      <c r="AC41" s="157"/>
      <c r="AD41" s="162">
        <v>85750</v>
      </c>
      <c r="AE41" s="166">
        <f t="shared" si="17"/>
        <v>85750</v>
      </c>
      <c r="AF41" s="166">
        <f t="shared" si="18"/>
        <v>85750</v>
      </c>
      <c r="AT41" s="136"/>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c r="IT41" s="18"/>
      <c r="IU41" s="18"/>
      <c r="IV41" s="18"/>
      <c r="IW41" s="18"/>
      <c r="IX41" s="18"/>
      <c r="IY41" s="18"/>
      <c r="IZ41" s="18"/>
      <c r="JA41" s="18"/>
      <c r="JB41" s="18"/>
      <c r="JC41" s="18"/>
      <c r="JD41" s="18"/>
      <c r="JE41" s="18"/>
      <c r="JF41" s="18"/>
      <c r="JG41" s="18"/>
      <c r="JH41" s="18"/>
      <c r="JI41" s="18"/>
      <c r="JJ41" s="18"/>
      <c r="JK41" s="18"/>
      <c r="JL41" s="18"/>
      <c r="JM41" s="18"/>
      <c r="JN41" s="18"/>
      <c r="JO41" s="18"/>
      <c r="JP41" s="18"/>
      <c r="JQ41" s="18"/>
      <c r="JR41" s="18"/>
      <c r="JS41" s="18"/>
      <c r="JT41" s="18"/>
      <c r="JU41" s="18"/>
      <c r="JV41" s="18"/>
      <c r="JW41" s="18"/>
      <c r="JX41" s="18"/>
      <c r="JY41" s="18"/>
      <c r="JZ41" s="18"/>
      <c r="KA41" s="18"/>
      <c r="KB41" s="18"/>
      <c r="KC41" s="18"/>
      <c r="KD41" s="18"/>
      <c r="KE41" s="18"/>
      <c r="KF41" s="18"/>
      <c r="KG41" s="18"/>
      <c r="KH41" s="18"/>
      <c r="KI41" s="18"/>
      <c r="KJ41" s="18"/>
      <c r="KK41" s="18"/>
      <c r="KL41" s="18"/>
      <c r="KM41" s="18"/>
      <c r="KN41" s="18"/>
      <c r="KO41" s="18"/>
      <c r="KP41" s="18"/>
      <c r="KQ41" s="18"/>
      <c r="KR41" s="18"/>
      <c r="KS41" s="18"/>
      <c r="KT41" s="18"/>
      <c r="KU41" s="18"/>
      <c r="KV41" s="18"/>
      <c r="KW41" s="18"/>
      <c r="KX41" s="18"/>
      <c r="KY41" s="18"/>
      <c r="KZ41" s="18"/>
      <c r="LA41" s="18"/>
      <c r="LB41" s="18"/>
      <c r="LC41" s="18"/>
      <c r="LD41" s="18"/>
      <c r="LE41" s="18"/>
      <c r="LF41" s="18"/>
      <c r="LG41" s="18"/>
      <c r="LH41" s="18"/>
      <c r="LI41" s="18"/>
      <c r="LJ41" s="18"/>
      <c r="LK41" s="18"/>
      <c r="LL41" s="18"/>
      <c r="LM41" s="18"/>
      <c r="LN41" s="18"/>
      <c r="LO41" s="18"/>
      <c r="LP41" s="18"/>
      <c r="LQ41" s="18"/>
      <c r="LR41" s="18"/>
      <c r="LS41" s="18"/>
      <c r="LT41" s="18"/>
      <c r="LU41" s="18"/>
      <c r="LV41" s="18"/>
      <c r="LW41" s="18"/>
      <c r="LX41" s="18"/>
      <c r="LY41" s="18"/>
      <c r="LZ41" s="18"/>
      <c r="MA41" s="18"/>
      <c r="MB41" s="18"/>
      <c r="MC41" s="18"/>
      <c r="MD41" s="18"/>
      <c r="ME41" s="18"/>
      <c r="MF41" s="18"/>
      <c r="MG41" s="18"/>
      <c r="MH41" s="18"/>
      <c r="MI41" s="18"/>
      <c r="MJ41" s="18"/>
      <c r="MK41" s="18"/>
      <c r="ML41" s="18"/>
      <c r="MM41" s="18"/>
      <c r="MN41" s="18"/>
      <c r="MO41" s="18"/>
      <c r="MP41" s="18"/>
      <c r="MQ41" s="18"/>
      <c r="MR41" s="18"/>
      <c r="MS41" s="18"/>
      <c r="MT41" s="18"/>
      <c r="MU41" s="18"/>
      <c r="MV41" s="18"/>
      <c r="MW41" s="18"/>
      <c r="MX41" s="18"/>
      <c r="MY41" s="18"/>
      <c r="MZ41" s="18"/>
      <c r="NA41" s="18"/>
      <c r="NB41" s="18"/>
      <c r="NC41" s="18"/>
      <c r="ND41" s="18"/>
      <c r="NE41" s="18"/>
      <c r="NF41" s="18"/>
      <c r="NG41" s="18"/>
      <c r="NH41" s="18"/>
      <c r="NI41" s="18"/>
      <c r="NJ41" s="18"/>
      <c r="NK41" s="18"/>
      <c r="NL41" s="18"/>
      <c r="NM41" s="18"/>
      <c r="NN41" s="18"/>
      <c r="NO41" s="18"/>
      <c r="NP41" s="18"/>
      <c r="NQ41" s="18"/>
      <c r="NR41" s="18"/>
      <c r="NS41" s="18"/>
      <c r="NT41" s="18"/>
      <c r="NU41" s="18"/>
      <c r="NV41" s="18"/>
      <c r="NW41" s="18"/>
      <c r="NX41" s="18"/>
      <c r="NY41" s="18"/>
      <c r="NZ41" s="18"/>
      <c r="OA41" s="18"/>
      <c r="OB41" s="18"/>
      <c r="OC41" s="18"/>
      <c r="OD41" s="18"/>
      <c r="OE41" s="18"/>
      <c r="OF41" s="18"/>
      <c r="OG41" s="18"/>
      <c r="OH41" s="18"/>
      <c r="OI41" s="18"/>
      <c r="OJ41" s="18"/>
      <c r="OK41" s="18"/>
      <c r="OL41" s="18"/>
      <c r="OM41" s="18"/>
      <c r="ON41" s="18"/>
      <c r="OO41" s="18"/>
      <c r="OP41" s="18"/>
      <c r="OQ41" s="18"/>
      <c r="OR41" s="18"/>
      <c r="OS41" s="18"/>
      <c r="OT41" s="18"/>
      <c r="OU41" s="18"/>
      <c r="OV41" s="18"/>
      <c r="OW41" s="18"/>
      <c r="OX41" s="18"/>
      <c r="OY41" s="18"/>
      <c r="OZ41" s="18"/>
      <c r="PA41" s="18"/>
      <c r="PB41" s="18"/>
      <c r="PC41" s="18"/>
      <c r="PD41" s="18"/>
      <c r="PE41" s="18"/>
      <c r="PF41" s="18"/>
      <c r="PG41" s="18"/>
      <c r="PH41" s="18"/>
      <c r="PI41" s="18"/>
      <c r="PJ41" s="18"/>
      <c r="PK41" s="18"/>
      <c r="PL41" s="18"/>
      <c r="PM41" s="18"/>
      <c r="PN41" s="18"/>
      <c r="PO41" s="18"/>
      <c r="PP41" s="18"/>
      <c r="PQ41" s="18"/>
      <c r="PR41" s="18"/>
      <c r="PS41" s="18"/>
      <c r="PT41" s="18"/>
      <c r="PU41" s="18"/>
      <c r="PV41" s="18"/>
      <c r="PW41" s="18"/>
      <c r="PX41" s="18"/>
      <c r="PY41" s="18"/>
      <c r="PZ41" s="18"/>
      <c r="QA41" s="18"/>
      <c r="QB41" s="18"/>
      <c r="QC41" s="18"/>
      <c r="QD41" s="18"/>
      <c r="QE41" s="18"/>
      <c r="QF41" s="18"/>
      <c r="QG41" s="18"/>
      <c r="QH41" s="18"/>
      <c r="QI41" s="18"/>
      <c r="QJ41" s="18"/>
      <c r="QK41" s="18"/>
      <c r="QL41" s="18"/>
      <c r="QM41" s="18"/>
      <c r="QN41" s="18"/>
      <c r="QO41" s="18"/>
      <c r="QP41" s="18"/>
      <c r="QQ41" s="18"/>
      <c r="QR41" s="18"/>
      <c r="QS41" s="18"/>
      <c r="QT41" s="18"/>
      <c r="QU41" s="18"/>
      <c r="QV41" s="18"/>
      <c r="QW41" s="18"/>
      <c r="QX41" s="18"/>
      <c r="QY41" s="18"/>
      <c r="QZ41" s="18"/>
      <c r="RA41" s="18"/>
      <c r="RB41" s="18"/>
      <c r="RC41" s="18"/>
      <c r="RD41" s="18"/>
      <c r="RE41" s="18"/>
      <c r="RF41" s="18"/>
      <c r="RG41" s="18"/>
      <c r="RH41" s="18"/>
      <c r="RI41" s="18"/>
      <c r="RJ41" s="18"/>
      <c r="RK41" s="18"/>
      <c r="RL41" s="18"/>
      <c r="RM41" s="18"/>
      <c r="RN41" s="18"/>
      <c r="RO41" s="18"/>
      <c r="RP41" s="18"/>
      <c r="RQ41" s="18"/>
      <c r="RR41" s="18"/>
      <c r="RS41" s="18"/>
      <c r="RT41" s="18"/>
      <c r="RU41" s="18"/>
      <c r="RV41" s="18"/>
      <c r="RW41" s="18"/>
      <c r="RX41" s="18"/>
      <c r="RY41" s="18"/>
      <c r="RZ41" s="18"/>
      <c r="SA41" s="18"/>
      <c r="SB41" s="18"/>
      <c r="SC41" s="18"/>
      <c r="SD41" s="18"/>
      <c r="SE41" s="18"/>
      <c r="SF41" s="18"/>
      <c r="SG41" s="18"/>
      <c r="SH41" s="18"/>
      <c r="SI41" s="18"/>
      <c r="SJ41" s="18"/>
      <c r="SK41" s="18"/>
      <c r="SL41" s="18"/>
      <c r="SM41" s="18"/>
      <c r="SN41" s="18"/>
      <c r="SO41" s="18"/>
      <c r="SP41" s="18"/>
      <c r="SQ41" s="18"/>
      <c r="SR41" s="18"/>
      <c r="SS41" s="18"/>
      <c r="ST41" s="18"/>
      <c r="SU41" s="18"/>
      <c r="SV41" s="18"/>
      <c r="SW41" s="18"/>
      <c r="SX41" s="18"/>
      <c r="SY41" s="18"/>
      <c r="SZ41" s="18"/>
      <c r="TA41" s="18"/>
      <c r="TB41" s="18"/>
      <c r="TC41" s="18"/>
      <c r="TD41" s="18"/>
      <c r="TE41" s="18"/>
      <c r="TF41" s="18"/>
      <c r="TG41" s="18"/>
      <c r="TH41" s="18"/>
      <c r="TI41" s="18"/>
      <c r="TJ41" s="18"/>
      <c r="TK41" s="18"/>
      <c r="TL41" s="18"/>
      <c r="TM41" s="18"/>
      <c r="TN41" s="18"/>
      <c r="TO41" s="18"/>
      <c r="TP41" s="18"/>
      <c r="TQ41" s="18"/>
      <c r="TR41" s="18"/>
      <c r="TS41" s="18"/>
      <c r="TT41" s="18"/>
      <c r="TU41" s="18"/>
      <c r="TV41" s="18"/>
      <c r="TW41" s="18"/>
      <c r="TX41" s="18"/>
      <c r="TY41" s="18"/>
      <c r="TZ41" s="18"/>
      <c r="UA41" s="18"/>
      <c r="UB41" s="18"/>
      <c r="UC41" s="18"/>
      <c r="UD41" s="18"/>
      <c r="UE41" s="18"/>
      <c r="UF41" s="18"/>
      <c r="UG41" s="18"/>
      <c r="UH41" s="18"/>
      <c r="UI41" s="18"/>
      <c r="UJ41" s="18"/>
      <c r="UK41" s="18"/>
      <c r="UL41" s="18"/>
      <c r="UM41" s="18"/>
      <c r="UN41" s="18"/>
      <c r="UO41" s="18"/>
      <c r="UP41" s="18"/>
      <c r="UQ41" s="18"/>
      <c r="UR41" s="18"/>
      <c r="US41" s="18"/>
      <c r="UT41" s="18"/>
      <c r="UU41" s="18"/>
      <c r="UV41" s="18"/>
      <c r="UW41" s="18"/>
      <c r="UX41" s="18"/>
      <c r="UY41" s="18"/>
      <c r="UZ41" s="18"/>
      <c r="VA41" s="18"/>
      <c r="VB41" s="18"/>
      <c r="VC41" s="18"/>
      <c r="VD41" s="18"/>
      <c r="VE41" s="18"/>
      <c r="VF41" s="18"/>
      <c r="VG41" s="18"/>
      <c r="VH41" s="18"/>
      <c r="VI41" s="18"/>
      <c r="VJ41" s="18"/>
      <c r="VK41" s="18"/>
      <c r="VL41" s="18"/>
      <c r="VM41" s="18"/>
      <c r="VN41" s="18"/>
      <c r="VO41" s="18"/>
      <c r="VP41" s="18"/>
      <c r="VQ41" s="18"/>
      <c r="VR41" s="18"/>
      <c r="VS41" s="18"/>
      <c r="VT41" s="18"/>
      <c r="VU41" s="18"/>
      <c r="VV41" s="18"/>
      <c r="VW41" s="18"/>
      <c r="VX41" s="18"/>
      <c r="VY41" s="18"/>
      <c r="VZ41" s="18"/>
      <c r="WA41" s="18"/>
      <c r="WB41" s="18"/>
      <c r="WC41" s="18"/>
      <c r="WD41" s="18"/>
      <c r="WE41" s="18"/>
      <c r="WF41" s="18"/>
      <c r="WG41" s="18"/>
      <c r="WH41" s="18"/>
      <c r="WI41" s="18"/>
      <c r="WJ41" s="18"/>
      <c r="WK41" s="18"/>
      <c r="WL41" s="18"/>
      <c r="WM41" s="18"/>
      <c r="WN41" s="18"/>
      <c r="WO41" s="18"/>
      <c r="WP41" s="18"/>
      <c r="WQ41" s="18"/>
      <c r="WR41" s="18"/>
      <c r="WS41" s="18"/>
      <c r="WT41" s="18"/>
      <c r="WU41" s="18"/>
      <c r="WV41" s="18"/>
      <c r="WW41" s="18"/>
      <c r="WX41" s="18"/>
      <c r="WY41" s="18"/>
      <c r="WZ41" s="18"/>
      <c r="XA41" s="18"/>
      <c r="XB41" s="18"/>
      <c r="XC41" s="18"/>
      <c r="XD41" s="18"/>
      <c r="XE41" s="18"/>
      <c r="XF41" s="18"/>
      <c r="XG41" s="18"/>
      <c r="XH41" s="18"/>
      <c r="XI41" s="18"/>
      <c r="XJ41" s="18"/>
      <c r="XK41" s="18"/>
      <c r="XL41" s="18"/>
      <c r="XM41" s="18"/>
      <c r="XN41" s="18"/>
      <c r="XO41" s="18"/>
      <c r="XP41" s="18"/>
      <c r="XQ41" s="18"/>
      <c r="XR41" s="18"/>
      <c r="XS41" s="18"/>
      <c r="XT41" s="18"/>
      <c r="XU41" s="18"/>
      <c r="XV41" s="18"/>
      <c r="XW41" s="18"/>
      <c r="XX41" s="18"/>
      <c r="XY41" s="18"/>
      <c r="XZ41" s="18"/>
      <c r="YA41" s="18"/>
      <c r="YB41" s="18"/>
      <c r="YC41" s="18"/>
      <c r="YD41" s="18"/>
      <c r="YE41" s="18"/>
      <c r="YF41" s="18"/>
      <c r="YG41" s="18"/>
      <c r="YH41" s="18"/>
      <c r="YI41" s="18"/>
      <c r="YJ41" s="18"/>
      <c r="YK41" s="18"/>
      <c r="YL41" s="18"/>
      <c r="YM41" s="18"/>
      <c r="YN41" s="18"/>
      <c r="YO41" s="18"/>
      <c r="YP41" s="18"/>
      <c r="YQ41" s="18"/>
      <c r="YR41" s="18"/>
      <c r="YS41" s="18"/>
      <c r="YT41" s="18"/>
      <c r="YU41" s="18"/>
      <c r="YV41" s="18"/>
      <c r="YW41" s="18"/>
      <c r="YX41" s="18"/>
      <c r="YY41" s="18"/>
      <c r="YZ41" s="18"/>
      <c r="ZA41" s="18"/>
      <c r="ZB41" s="18"/>
      <c r="ZC41" s="18"/>
      <c r="ZD41" s="18"/>
      <c r="ZE41" s="18"/>
      <c r="ZF41" s="18"/>
      <c r="ZG41" s="18"/>
      <c r="ZH41" s="18"/>
      <c r="ZI41" s="18"/>
      <c r="ZJ41" s="18"/>
      <c r="ZK41" s="18"/>
      <c r="ZL41" s="18"/>
      <c r="ZM41" s="18"/>
      <c r="ZN41" s="18"/>
      <c r="ZO41" s="18"/>
      <c r="ZP41" s="18"/>
      <c r="ZQ41" s="18"/>
      <c r="ZR41" s="18"/>
      <c r="ZS41" s="18"/>
      <c r="ZT41" s="18"/>
      <c r="ZU41" s="18"/>
      <c r="ZV41" s="18"/>
      <c r="ZW41" s="18"/>
      <c r="ZX41" s="18"/>
      <c r="ZY41" s="18"/>
      <c r="ZZ41" s="18"/>
      <c r="AAA41" s="18"/>
      <c r="AAB41" s="18"/>
      <c r="AAC41" s="18"/>
      <c r="AAD41" s="18"/>
      <c r="AAE41" s="18"/>
      <c r="AAF41" s="18"/>
      <c r="AAG41" s="18"/>
      <c r="AAH41" s="18"/>
      <c r="AAI41" s="18"/>
      <c r="AAJ41" s="18"/>
      <c r="AAK41" s="18"/>
      <c r="AAL41" s="18"/>
      <c r="AAM41" s="18"/>
      <c r="AAN41" s="18"/>
      <c r="AAO41" s="18"/>
      <c r="AAP41" s="18"/>
      <c r="AAQ41" s="18"/>
      <c r="AAR41" s="18"/>
      <c r="AAS41" s="18"/>
      <c r="AAT41" s="18"/>
      <c r="AAU41" s="18"/>
      <c r="AAV41" s="18"/>
      <c r="AAW41" s="18"/>
      <c r="AAX41" s="18"/>
      <c r="AAY41" s="18"/>
      <c r="AAZ41" s="18"/>
      <c r="ABA41" s="18"/>
      <c r="ABB41" s="18"/>
      <c r="ABC41" s="18"/>
      <c r="ABD41" s="18"/>
      <c r="ABE41" s="18"/>
      <c r="ABF41" s="18"/>
      <c r="ABG41" s="18"/>
      <c r="ABH41" s="18"/>
      <c r="ABI41" s="18"/>
      <c r="ABJ41" s="18"/>
      <c r="ABK41" s="18"/>
      <c r="ABL41" s="18"/>
      <c r="ABM41" s="18"/>
      <c r="ABN41" s="18"/>
      <c r="ABO41" s="18"/>
      <c r="ABP41" s="18"/>
      <c r="ABQ41" s="18"/>
      <c r="ABR41" s="18"/>
      <c r="ABS41" s="18"/>
      <c r="ABT41" s="18"/>
      <c r="ABU41" s="18"/>
      <c r="ABV41" s="18"/>
      <c r="ABW41" s="18"/>
      <c r="ABX41" s="18"/>
      <c r="ABY41" s="18"/>
      <c r="ABZ41" s="18"/>
      <c r="ACA41" s="18"/>
      <c r="ACB41" s="18"/>
      <c r="ACC41" s="18"/>
      <c r="ACD41" s="18"/>
      <c r="ACE41" s="18"/>
      <c r="ACF41" s="18"/>
      <c r="ACG41" s="18"/>
      <c r="ACH41" s="18"/>
      <c r="ACI41" s="18"/>
      <c r="ACJ41" s="18"/>
      <c r="ACK41" s="18"/>
      <c r="ACL41" s="18"/>
      <c r="ACM41" s="18"/>
      <c r="ACN41" s="18"/>
      <c r="ACO41" s="18"/>
      <c r="ACP41" s="18"/>
      <c r="ACQ41" s="18"/>
      <c r="ACR41" s="18"/>
      <c r="ACS41" s="18"/>
      <c r="ACT41" s="18"/>
      <c r="ACU41" s="18"/>
      <c r="ACV41" s="18"/>
      <c r="ACW41" s="18"/>
      <c r="ACX41" s="18"/>
      <c r="ACY41" s="18"/>
      <c r="ACZ41" s="18"/>
      <c r="ADA41" s="18"/>
      <c r="ADB41" s="18"/>
      <c r="ADC41" s="18"/>
      <c r="ADD41" s="18"/>
      <c r="ADE41" s="18"/>
      <c r="ADF41" s="18"/>
      <c r="ADG41" s="18"/>
      <c r="ADH41" s="18"/>
      <c r="ADI41" s="18"/>
      <c r="ADJ41" s="18"/>
      <c r="ADK41" s="18"/>
      <c r="ADL41" s="18"/>
      <c r="ADM41" s="18"/>
      <c r="ADN41" s="18"/>
      <c r="ADO41" s="18"/>
      <c r="ADP41" s="18"/>
      <c r="ADQ41" s="18"/>
      <c r="ADR41" s="18"/>
      <c r="ADS41" s="18"/>
      <c r="ADT41" s="18"/>
      <c r="ADU41" s="18"/>
      <c r="ADV41" s="18"/>
      <c r="ADW41" s="18"/>
      <c r="ADX41" s="18"/>
      <c r="ADY41" s="18"/>
      <c r="ADZ41" s="18"/>
      <c r="AEA41" s="18"/>
      <c r="AEB41" s="18"/>
      <c r="AEC41" s="18"/>
      <c r="AED41" s="18"/>
      <c r="AEE41" s="18"/>
      <c r="AEF41" s="18"/>
      <c r="AEG41" s="18"/>
      <c r="AEH41" s="18"/>
      <c r="AEI41" s="18"/>
      <c r="AEJ41" s="18"/>
      <c r="AEK41" s="18"/>
      <c r="AEL41" s="18"/>
      <c r="AEM41" s="18"/>
      <c r="AEN41" s="18"/>
      <c r="AEO41" s="18"/>
      <c r="AEP41" s="18"/>
      <c r="AEQ41" s="18"/>
      <c r="AER41" s="18"/>
      <c r="AES41" s="18"/>
      <c r="AET41" s="18"/>
      <c r="AEU41" s="18"/>
      <c r="AEV41" s="18"/>
      <c r="AEW41" s="18"/>
      <c r="AEX41" s="18"/>
    </row>
    <row r="42" spans="1:830" s="33" customFormat="1">
      <c r="A42" s="34">
        <v>38</v>
      </c>
      <c r="B42" s="34" t="s">
        <v>89</v>
      </c>
      <c r="C42" s="6" t="s">
        <v>90</v>
      </c>
      <c r="D42" s="35" t="s">
        <v>68</v>
      </c>
      <c r="E42" s="36">
        <v>195000</v>
      </c>
      <c r="F42" s="37">
        <v>7</v>
      </c>
      <c r="G42" s="38">
        <v>165254.2372881356</v>
      </c>
      <c r="H42" s="38">
        <f t="shared" si="7"/>
        <v>1365000</v>
      </c>
      <c r="I42" s="39">
        <v>7</v>
      </c>
      <c r="J42" s="38">
        <f t="shared" si="8"/>
        <v>1365000</v>
      </c>
      <c r="K42" s="38">
        <f t="shared" si="9"/>
        <v>0</v>
      </c>
      <c r="L42" s="38">
        <f t="shared" si="10"/>
        <v>0</v>
      </c>
      <c r="M42" s="40">
        <v>2</v>
      </c>
      <c r="N42" s="99">
        <f t="shared" si="11"/>
        <v>390000</v>
      </c>
      <c r="O42" s="42">
        <v>2</v>
      </c>
      <c r="P42" s="43">
        <f t="shared" si="12"/>
        <v>390000</v>
      </c>
      <c r="Q42" s="43">
        <f t="shared" si="13"/>
        <v>0</v>
      </c>
      <c r="R42" s="43">
        <f t="shared" si="14"/>
        <v>0</v>
      </c>
      <c r="S42" s="44">
        <f t="shared" si="15"/>
        <v>9</v>
      </c>
      <c r="T42" s="98">
        <f t="shared" si="16"/>
        <v>1755000</v>
      </c>
      <c r="U42" s="45">
        <f t="shared" si="0"/>
        <v>9</v>
      </c>
      <c r="V42" s="46">
        <f t="shared" si="1"/>
        <v>1755000</v>
      </c>
      <c r="W42" s="46">
        <f t="shared" si="2"/>
        <v>0</v>
      </c>
      <c r="X42" s="47">
        <f t="shared" si="3"/>
        <v>0</v>
      </c>
      <c r="Y42" s="97">
        <v>9</v>
      </c>
      <c r="Z42" s="96">
        <f t="shared" si="4"/>
        <v>1755000</v>
      </c>
      <c r="AA42" s="96">
        <f t="shared" si="5"/>
        <v>0</v>
      </c>
      <c r="AB42" s="70">
        <f t="shared" si="6"/>
        <v>0</v>
      </c>
      <c r="AC42" s="157"/>
      <c r="AD42" s="162">
        <v>68250</v>
      </c>
      <c r="AE42" s="166">
        <f t="shared" si="17"/>
        <v>477750</v>
      </c>
      <c r="AF42" s="166">
        <f t="shared" si="18"/>
        <v>614250</v>
      </c>
      <c r="AT42" s="136"/>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c r="IT42" s="18"/>
      <c r="IU42" s="18"/>
      <c r="IV42" s="18"/>
      <c r="IW42" s="18"/>
      <c r="IX42" s="18"/>
      <c r="IY42" s="18"/>
      <c r="IZ42" s="18"/>
      <c r="JA42" s="18"/>
      <c r="JB42" s="18"/>
      <c r="JC42" s="18"/>
      <c r="JD42" s="18"/>
      <c r="JE42" s="18"/>
      <c r="JF42" s="18"/>
      <c r="JG42" s="18"/>
      <c r="JH42" s="18"/>
      <c r="JI42" s="18"/>
      <c r="JJ42" s="18"/>
      <c r="JK42" s="18"/>
      <c r="JL42" s="18"/>
      <c r="JM42" s="18"/>
      <c r="JN42" s="18"/>
      <c r="JO42" s="18"/>
      <c r="JP42" s="18"/>
      <c r="JQ42" s="18"/>
      <c r="JR42" s="18"/>
      <c r="JS42" s="18"/>
      <c r="JT42" s="18"/>
      <c r="JU42" s="18"/>
      <c r="JV42" s="18"/>
      <c r="JW42" s="18"/>
      <c r="JX42" s="18"/>
      <c r="JY42" s="18"/>
      <c r="JZ42" s="18"/>
      <c r="KA42" s="18"/>
      <c r="KB42" s="18"/>
      <c r="KC42" s="18"/>
      <c r="KD42" s="18"/>
      <c r="KE42" s="18"/>
      <c r="KF42" s="18"/>
      <c r="KG42" s="18"/>
      <c r="KH42" s="18"/>
      <c r="KI42" s="18"/>
      <c r="KJ42" s="18"/>
      <c r="KK42" s="18"/>
      <c r="KL42" s="18"/>
      <c r="KM42" s="18"/>
      <c r="KN42" s="18"/>
      <c r="KO42" s="18"/>
      <c r="KP42" s="18"/>
      <c r="KQ42" s="18"/>
      <c r="KR42" s="18"/>
      <c r="KS42" s="18"/>
      <c r="KT42" s="18"/>
      <c r="KU42" s="18"/>
      <c r="KV42" s="18"/>
      <c r="KW42" s="18"/>
      <c r="KX42" s="18"/>
      <c r="KY42" s="18"/>
      <c r="KZ42" s="18"/>
      <c r="LA42" s="18"/>
      <c r="LB42" s="18"/>
      <c r="LC42" s="18"/>
      <c r="LD42" s="18"/>
      <c r="LE42" s="18"/>
      <c r="LF42" s="18"/>
      <c r="LG42" s="18"/>
      <c r="LH42" s="18"/>
      <c r="LI42" s="18"/>
      <c r="LJ42" s="18"/>
      <c r="LK42" s="18"/>
      <c r="LL42" s="18"/>
      <c r="LM42" s="18"/>
      <c r="LN42" s="18"/>
      <c r="LO42" s="18"/>
      <c r="LP42" s="18"/>
      <c r="LQ42" s="18"/>
      <c r="LR42" s="18"/>
      <c r="LS42" s="18"/>
      <c r="LT42" s="18"/>
      <c r="LU42" s="18"/>
      <c r="LV42" s="18"/>
      <c r="LW42" s="18"/>
      <c r="LX42" s="18"/>
      <c r="LY42" s="18"/>
      <c r="LZ42" s="18"/>
      <c r="MA42" s="18"/>
      <c r="MB42" s="18"/>
      <c r="MC42" s="18"/>
      <c r="MD42" s="18"/>
      <c r="ME42" s="18"/>
      <c r="MF42" s="18"/>
      <c r="MG42" s="18"/>
      <c r="MH42" s="18"/>
      <c r="MI42" s="18"/>
      <c r="MJ42" s="18"/>
      <c r="MK42" s="18"/>
      <c r="ML42" s="18"/>
      <c r="MM42" s="18"/>
      <c r="MN42" s="18"/>
      <c r="MO42" s="18"/>
      <c r="MP42" s="18"/>
      <c r="MQ42" s="18"/>
      <c r="MR42" s="18"/>
      <c r="MS42" s="18"/>
      <c r="MT42" s="18"/>
      <c r="MU42" s="18"/>
      <c r="MV42" s="18"/>
      <c r="MW42" s="18"/>
      <c r="MX42" s="18"/>
      <c r="MY42" s="18"/>
      <c r="MZ42" s="18"/>
      <c r="NA42" s="18"/>
      <c r="NB42" s="18"/>
      <c r="NC42" s="18"/>
      <c r="ND42" s="18"/>
      <c r="NE42" s="18"/>
      <c r="NF42" s="18"/>
      <c r="NG42" s="18"/>
      <c r="NH42" s="18"/>
      <c r="NI42" s="18"/>
      <c r="NJ42" s="18"/>
      <c r="NK42" s="18"/>
      <c r="NL42" s="18"/>
      <c r="NM42" s="18"/>
      <c r="NN42" s="18"/>
      <c r="NO42" s="18"/>
      <c r="NP42" s="18"/>
      <c r="NQ42" s="18"/>
      <c r="NR42" s="18"/>
      <c r="NS42" s="18"/>
      <c r="NT42" s="18"/>
      <c r="NU42" s="18"/>
      <c r="NV42" s="18"/>
      <c r="NW42" s="18"/>
      <c r="NX42" s="18"/>
      <c r="NY42" s="18"/>
      <c r="NZ42" s="18"/>
      <c r="OA42" s="18"/>
      <c r="OB42" s="18"/>
      <c r="OC42" s="18"/>
      <c r="OD42" s="18"/>
      <c r="OE42" s="18"/>
      <c r="OF42" s="18"/>
      <c r="OG42" s="18"/>
      <c r="OH42" s="18"/>
      <c r="OI42" s="18"/>
      <c r="OJ42" s="18"/>
      <c r="OK42" s="18"/>
      <c r="OL42" s="18"/>
      <c r="OM42" s="18"/>
      <c r="ON42" s="18"/>
      <c r="OO42" s="18"/>
      <c r="OP42" s="18"/>
      <c r="OQ42" s="18"/>
      <c r="OR42" s="18"/>
      <c r="OS42" s="18"/>
      <c r="OT42" s="18"/>
      <c r="OU42" s="18"/>
      <c r="OV42" s="18"/>
      <c r="OW42" s="18"/>
      <c r="OX42" s="18"/>
      <c r="OY42" s="18"/>
      <c r="OZ42" s="18"/>
      <c r="PA42" s="18"/>
      <c r="PB42" s="18"/>
      <c r="PC42" s="18"/>
      <c r="PD42" s="18"/>
      <c r="PE42" s="18"/>
      <c r="PF42" s="18"/>
      <c r="PG42" s="18"/>
      <c r="PH42" s="18"/>
      <c r="PI42" s="18"/>
      <c r="PJ42" s="18"/>
      <c r="PK42" s="18"/>
      <c r="PL42" s="18"/>
      <c r="PM42" s="18"/>
      <c r="PN42" s="18"/>
      <c r="PO42" s="18"/>
      <c r="PP42" s="18"/>
      <c r="PQ42" s="18"/>
      <c r="PR42" s="18"/>
      <c r="PS42" s="18"/>
      <c r="PT42" s="18"/>
      <c r="PU42" s="18"/>
      <c r="PV42" s="18"/>
      <c r="PW42" s="18"/>
      <c r="PX42" s="18"/>
      <c r="PY42" s="18"/>
      <c r="PZ42" s="18"/>
      <c r="QA42" s="18"/>
      <c r="QB42" s="18"/>
      <c r="QC42" s="18"/>
      <c r="QD42" s="18"/>
      <c r="QE42" s="18"/>
      <c r="QF42" s="18"/>
      <c r="QG42" s="18"/>
      <c r="QH42" s="18"/>
      <c r="QI42" s="18"/>
      <c r="QJ42" s="18"/>
      <c r="QK42" s="18"/>
      <c r="QL42" s="18"/>
      <c r="QM42" s="18"/>
      <c r="QN42" s="18"/>
      <c r="QO42" s="18"/>
      <c r="QP42" s="18"/>
      <c r="QQ42" s="18"/>
      <c r="QR42" s="18"/>
      <c r="QS42" s="18"/>
      <c r="QT42" s="18"/>
      <c r="QU42" s="18"/>
      <c r="QV42" s="18"/>
      <c r="QW42" s="18"/>
      <c r="QX42" s="18"/>
      <c r="QY42" s="18"/>
      <c r="QZ42" s="18"/>
      <c r="RA42" s="18"/>
      <c r="RB42" s="18"/>
      <c r="RC42" s="18"/>
      <c r="RD42" s="18"/>
      <c r="RE42" s="18"/>
      <c r="RF42" s="18"/>
      <c r="RG42" s="18"/>
      <c r="RH42" s="18"/>
      <c r="RI42" s="18"/>
      <c r="RJ42" s="18"/>
      <c r="RK42" s="18"/>
      <c r="RL42" s="18"/>
      <c r="RM42" s="18"/>
      <c r="RN42" s="18"/>
      <c r="RO42" s="18"/>
      <c r="RP42" s="18"/>
      <c r="RQ42" s="18"/>
      <c r="RR42" s="18"/>
      <c r="RS42" s="18"/>
      <c r="RT42" s="18"/>
      <c r="RU42" s="18"/>
      <c r="RV42" s="18"/>
      <c r="RW42" s="18"/>
      <c r="RX42" s="18"/>
      <c r="RY42" s="18"/>
      <c r="RZ42" s="18"/>
      <c r="SA42" s="18"/>
      <c r="SB42" s="18"/>
      <c r="SC42" s="18"/>
      <c r="SD42" s="18"/>
      <c r="SE42" s="18"/>
      <c r="SF42" s="18"/>
      <c r="SG42" s="18"/>
      <c r="SH42" s="18"/>
      <c r="SI42" s="18"/>
      <c r="SJ42" s="18"/>
      <c r="SK42" s="18"/>
      <c r="SL42" s="18"/>
      <c r="SM42" s="18"/>
      <c r="SN42" s="18"/>
      <c r="SO42" s="18"/>
      <c r="SP42" s="18"/>
      <c r="SQ42" s="18"/>
      <c r="SR42" s="18"/>
      <c r="SS42" s="18"/>
      <c r="ST42" s="18"/>
      <c r="SU42" s="18"/>
      <c r="SV42" s="18"/>
      <c r="SW42" s="18"/>
      <c r="SX42" s="18"/>
      <c r="SY42" s="18"/>
      <c r="SZ42" s="18"/>
      <c r="TA42" s="18"/>
      <c r="TB42" s="18"/>
      <c r="TC42" s="18"/>
      <c r="TD42" s="18"/>
      <c r="TE42" s="18"/>
      <c r="TF42" s="18"/>
      <c r="TG42" s="18"/>
      <c r="TH42" s="18"/>
      <c r="TI42" s="18"/>
      <c r="TJ42" s="18"/>
      <c r="TK42" s="18"/>
      <c r="TL42" s="18"/>
      <c r="TM42" s="18"/>
      <c r="TN42" s="18"/>
      <c r="TO42" s="18"/>
      <c r="TP42" s="18"/>
      <c r="TQ42" s="18"/>
      <c r="TR42" s="18"/>
      <c r="TS42" s="18"/>
      <c r="TT42" s="18"/>
      <c r="TU42" s="18"/>
      <c r="TV42" s="18"/>
      <c r="TW42" s="18"/>
      <c r="TX42" s="18"/>
      <c r="TY42" s="18"/>
      <c r="TZ42" s="18"/>
      <c r="UA42" s="18"/>
      <c r="UB42" s="18"/>
      <c r="UC42" s="18"/>
      <c r="UD42" s="18"/>
      <c r="UE42" s="18"/>
      <c r="UF42" s="18"/>
      <c r="UG42" s="18"/>
      <c r="UH42" s="18"/>
      <c r="UI42" s="18"/>
      <c r="UJ42" s="18"/>
      <c r="UK42" s="18"/>
      <c r="UL42" s="18"/>
      <c r="UM42" s="18"/>
      <c r="UN42" s="18"/>
      <c r="UO42" s="18"/>
      <c r="UP42" s="18"/>
      <c r="UQ42" s="18"/>
      <c r="UR42" s="18"/>
      <c r="US42" s="18"/>
      <c r="UT42" s="18"/>
      <c r="UU42" s="18"/>
      <c r="UV42" s="18"/>
      <c r="UW42" s="18"/>
      <c r="UX42" s="18"/>
      <c r="UY42" s="18"/>
      <c r="UZ42" s="18"/>
      <c r="VA42" s="18"/>
      <c r="VB42" s="18"/>
      <c r="VC42" s="18"/>
      <c r="VD42" s="18"/>
      <c r="VE42" s="18"/>
      <c r="VF42" s="18"/>
      <c r="VG42" s="18"/>
      <c r="VH42" s="18"/>
      <c r="VI42" s="18"/>
      <c r="VJ42" s="18"/>
      <c r="VK42" s="18"/>
      <c r="VL42" s="18"/>
      <c r="VM42" s="18"/>
      <c r="VN42" s="18"/>
      <c r="VO42" s="18"/>
      <c r="VP42" s="18"/>
      <c r="VQ42" s="18"/>
      <c r="VR42" s="18"/>
      <c r="VS42" s="18"/>
      <c r="VT42" s="18"/>
      <c r="VU42" s="18"/>
      <c r="VV42" s="18"/>
      <c r="VW42" s="18"/>
      <c r="VX42" s="18"/>
      <c r="VY42" s="18"/>
      <c r="VZ42" s="18"/>
      <c r="WA42" s="18"/>
      <c r="WB42" s="18"/>
      <c r="WC42" s="18"/>
      <c r="WD42" s="18"/>
      <c r="WE42" s="18"/>
      <c r="WF42" s="18"/>
      <c r="WG42" s="18"/>
      <c r="WH42" s="18"/>
      <c r="WI42" s="18"/>
      <c r="WJ42" s="18"/>
      <c r="WK42" s="18"/>
      <c r="WL42" s="18"/>
      <c r="WM42" s="18"/>
      <c r="WN42" s="18"/>
      <c r="WO42" s="18"/>
      <c r="WP42" s="18"/>
      <c r="WQ42" s="18"/>
      <c r="WR42" s="18"/>
      <c r="WS42" s="18"/>
      <c r="WT42" s="18"/>
      <c r="WU42" s="18"/>
      <c r="WV42" s="18"/>
      <c r="WW42" s="18"/>
      <c r="WX42" s="18"/>
      <c r="WY42" s="18"/>
      <c r="WZ42" s="18"/>
      <c r="XA42" s="18"/>
      <c r="XB42" s="18"/>
      <c r="XC42" s="18"/>
      <c r="XD42" s="18"/>
      <c r="XE42" s="18"/>
      <c r="XF42" s="18"/>
      <c r="XG42" s="18"/>
      <c r="XH42" s="18"/>
      <c r="XI42" s="18"/>
      <c r="XJ42" s="18"/>
      <c r="XK42" s="18"/>
      <c r="XL42" s="18"/>
      <c r="XM42" s="18"/>
      <c r="XN42" s="18"/>
      <c r="XO42" s="18"/>
      <c r="XP42" s="18"/>
      <c r="XQ42" s="18"/>
      <c r="XR42" s="18"/>
      <c r="XS42" s="18"/>
      <c r="XT42" s="18"/>
      <c r="XU42" s="18"/>
      <c r="XV42" s="18"/>
      <c r="XW42" s="18"/>
      <c r="XX42" s="18"/>
      <c r="XY42" s="18"/>
      <c r="XZ42" s="18"/>
      <c r="YA42" s="18"/>
      <c r="YB42" s="18"/>
      <c r="YC42" s="18"/>
      <c r="YD42" s="18"/>
      <c r="YE42" s="18"/>
      <c r="YF42" s="18"/>
      <c r="YG42" s="18"/>
      <c r="YH42" s="18"/>
      <c r="YI42" s="18"/>
      <c r="YJ42" s="18"/>
      <c r="YK42" s="18"/>
      <c r="YL42" s="18"/>
      <c r="YM42" s="18"/>
      <c r="YN42" s="18"/>
      <c r="YO42" s="18"/>
      <c r="YP42" s="18"/>
      <c r="YQ42" s="18"/>
      <c r="YR42" s="18"/>
      <c r="YS42" s="18"/>
      <c r="YT42" s="18"/>
      <c r="YU42" s="18"/>
      <c r="YV42" s="18"/>
      <c r="YW42" s="18"/>
      <c r="YX42" s="18"/>
      <c r="YY42" s="18"/>
      <c r="YZ42" s="18"/>
      <c r="ZA42" s="18"/>
      <c r="ZB42" s="18"/>
      <c r="ZC42" s="18"/>
      <c r="ZD42" s="18"/>
      <c r="ZE42" s="18"/>
      <c r="ZF42" s="18"/>
      <c r="ZG42" s="18"/>
      <c r="ZH42" s="18"/>
      <c r="ZI42" s="18"/>
      <c r="ZJ42" s="18"/>
      <c r="ZK42" s="18"/>
      <c r="ZL42" s="18"/>
      <c r="ZM42" s="18"/>
      <c r="ZN42" s="18"/>
      <c r="ZO42" s="18"/>
      <c r="ZP42" s="18"/>
      <c r="ZQ42" s="18"/>
      <c r="ZR42" s="18"/>
      <c r="ZS42" s="18"/>
      <c r="ZT42" s="18"/>
      <c r="ZU42" s="18"/>
      <c r="ZV42" s="18"/>
      <c r="ZW42" s="18"/>
      <c r="ZX42" s="18"/>
      <c r="ZY42" s="18"/>
      <c r="ZZ42" s="18"/>
      <c r="AAA42" s="18"/>
      <c r="AAB42" s="18"/>
      <c r="AAC42" s="18"/>
      <c r="AAD42" s="18"/>
      <c r="AAE42" s="18"/>
      <c r="AAF42" s="18"/>
      <c r="AAG42" s="18"/>
      <c r="AAH42" s="18"/>
      <c r="AAI42" s="18"/>
      <c r="AAJ42" s="18"/>
      <c r="AAK42" s="18"/>
      <c r="AAL42" s="18"/>
      <c r="AAM42" s="18"/>
      <c r="AAN42" s="18"/>
      <c r="AAO42" s="18"/>
      <c r="AAP42" s="18"/>
      <c r="AAQ42" s="18"/>
      <c r="AAR42" s="18"/>
      <c r="AAS42" s="18"/>
      <c r="AAT42" s="18"/>
      <c r="AAU42" s="18"/>
      <c r="AAV42" s="18"/>
      <c r="AAW42" s="18"/>
      <c r="AAX42" s="18"/>
      <c r="AAY42" s="18"/>
      <c r="AAZ42" s="18"/>
      <c r="ABA42" s="18"/>
      <c r="ABB42" s="18"/>
      <c r="ABC42" s="18"/>
      <c r="ABD42" s="18"/>
      <c r="ABE42" s="18"/>
      <c r="ABF42" s="18"/>
      <c r="ABG42" s="18"/>
      <c r="ABH42" s="18"/>
      <c r="ABI42" s="18"/>
      <c r="ABJ42" s="18"/>
      <c r="ABK42" s="18"/>
      <c r="ABL42" s="18"/>
      <c r="ABM42" s="18"/>
      <c r="ABN42" s="18"/>
      <c r="ABO42" s="18"/>
      <c r="ABP42" s="18"/>
      <c r="ABQ42" s="18"/>
      <c r="ABR42" s="18"/>
      <c r="ABS42" s="18"/>
      <c r="ABT42" s="18"/>
      <c r="ABU42" s="18"/>
      <c r="ABV42" s="18"/>
      <c r="ABW42" s="18"/>
      <c r="ABX42" s="18"/>
      <c r="ABY42" s="18"/>
      <c r="ABZ42" s="18"/>
      <c r="ACA42" s="18"/>
      <c r="ACB42" s="18"/>
      <c r="ACC42" s="18"/>
      <c r="ACD42" s="18"/>
      <c r="ACE42" s="18"/>
      <c r="ACF42" s="18"/>
      <c r="ACG42" s="18"/>
      <c r="ACH42" s="18"/>
      <c r="ACI42" s="18"/>
      <c r="ACJ42" s="18"/>
      <c r="ACK42" s="18"/>
      <c r="ACL42" s="18"/>
      <c r="ACM42" s="18"/>
      <c r="ACN42" s="18"/>
      <c r="ACO42" s="18"/>
      <c r="ACP42" s="18"/>
      <c r="ACQ42" s="18"/>
      <c r="ACR42" s="18"/>
      <c r="ACS42" s="18"/>
      <c r="ACT42" s="18"/>
      <c r="ACU42" s="18"/>
      <c r="ACV42" s="18"/>
      <c r="ACW42" s="18"/>
      <c r="ACX42" s="18"/>
      <c r="ACY42" s="18"/>
      <c r="ACZ42" s="18"/>
      <c r="ADA42" s="18"/>
      <c r="ADB42" s="18"/>
      <c r="ADC42" s="18"/>
      <c r="ADD42" s="18"/>
      <c r="ADE42" s="18"/>
      <c r="ADF42" s="18"/>
      <c r="ADG42" s="18"/>
      <c r="ADH42" s="18"/>
      <c r="ADI42" s="18"/>
      <c r="ADJ42" s="18"/>
      <c r="ADK42" s="18"/>
      <c r="ADL42" s="18"/>
      <c r="ADM42" s="18"/>
      <c r="ADN42" s="18"/>
      <c r="ADO42" s="18"/>
      <c r="ADP42" s="18"/>
      <c r="ADQ42" s="18"/>
      <c r="ADR42" s="18"/>
      <c r="ADS42" s="18"/>
      <c r="ADT42" s="18"/>
      <c r="ADU42" s="18"/>
      <c r="ADV42" s="18"/>
      <c r="ADW42" s="18"/>
      <c r="ADX42" s="18"/>
      <c r="ADY42" s="18"/>
      <c r="ADZ42" s="18"/>
      <c r="AEA42" s="18"/>
      <c r="AEB42" s="18"/>
      <c r="AEC42" s="18"/>
      <c r="AED42" s="18"/>
      <c r="AEE42" s="18"/>
      <c r="AEF42" s="18"/>
      <c r="AEG42" s="18"/>
      <c r="AEH42" s="18"/>
      <c r="AEI42" s="18"/>
      <c r="AEJ42" s="18"/>
      <c r="AEK42" s="18"/>
      <c r="AEL42" s="18"/>
      <c r="AEM42" s="18"/>
      <c r="AEN42" s="18"/>
      <c r="AEO42" s="18"/>
      <c r="AEP42" s="18"/>
      <c r="AEQ42" s="18"/>
      <c r="AER42" s="18"/>
      <c r="AES42" s="18"/>
      <c r="AET42" s="18"/>
      <c r="AEU42" s="18"/>
      <c r="AEV42" s="18"/>
      <c r="AEW42" s="18"/>
      <c r="AEX42" s="18"/>
    </row>
    <row r="43" spans="1:830" s="33" customFormat="1">
      <c r="A43" s="34">
        <v>39</v>
      </c>
      <c r="B43" s="34" t="s">
        <v>91</v>
      </c>
      <c r="C43" s="6" t="s">
        <v>92</v>
      </c>
      <c r="D43" s="35" t="s">
        <v>15</v>
      </c>
      <c r="E43" s="36">
        <v>15010</v>
      </c>
      <c r="F43" s="37">
        <v>202</v>
      </c>
      <c r="G43" s="38">
        <v>12720.338983050848</v>
      </c>
      <c r="H43" s="38">
        <f t="shared" si="7"/>
        <v>3032020</v>
      </c>
      <c r="I43" s="39">
        <v>329.06</v>
      </c>
      <c r="J43" s="38">
        <f t="shared" si="8"/>
        <v>4939190.5999999996</v>
      </c>
      <c r="K43" s="38">
        <f t="shared" si="9"/>
        <v>1907170.5999999996</v>
      </c>
      <c r="L43" s="38">
        <f t="shared" si="10"/>
        <v>0</v>
      </c>
      <c r="M43" s="40">
        <v>0</v>
      </c>
      <c r="N43" s="99">
        <f t="shared" si="11"/>
        <v>0</v>
      </c>
      <c r="O43" s="42">
        <v>0</v>
      </c>
      <c r="P43" s="43">
        <f t="shared" si="12"/>
        <v>0</v>
      </c>
      <c r="Q43" s="43">
        <f t="shared" si="13"/>
        <v>0</v>
      </c>
      <c r="R43" s="43">
        <f t="shared" si="14"/>
        <v>0</v>
      </c>
      <c r="S43" s="44">
        <f t="shared" si="15"/>
        <v>202</v>
      </c>
      <c r="T43" s="98">
        <f t="shared" si="16"/>
        <v>3032020</v>
      </c>
      <c r="U43" s="45">
        <f t="shared" si="0"/>
        <v>329.06</v>
      </c>
      <c r="V43" s="46">
        <f t="shared" si="1"/>
        <v>4939190.5999999996</v>
      </c>
      <c r="W43" s="46">
        <f t="shared" si="2"/>
        <v>1907170.5999999996</v>
      </c>
      <c r="X43" s="47">
        <f t="shared" si="3"/>
        <v>0</v>
      </c>
      <c r="Y43" s="97">
        <v>338.93180000000001</v>
      </c>
      <c r="Z43" s="96">
        <f t="shared" si="4"/>
        <v>5087366.318</v>
      </c>
      <c r="AA43" s="96">
        <f t="shared" si="5"/>
        <v>2055346.318</v>
      </c>
      <c r="AB43" s="70">
        <f t="shared" si="6"/>
        <v>0</v>
      </c>
      <c r="AC43" s="157"/>
      <c r="AD43" s="162">
        <v>5253.5</v>
      </c>
      <c r="AE43" s="166">
        <f t="shared" si="17"/>
        <v>1061207</v>
      </c>
      <c r="AF43" s="166">
        <f t="shared" si="18"/>
        <v>1780578.2113000001</v>
      </c>
      <c r="AT43" s="136"/>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c r="OI43" s="18"/>
      <c r="OJ43" s="18"/>
      <c r="OK43" s="18"/>
      <c r="OL43" s="18"/>
      <c r="OM43" s="18"/>
      <c r="ON43" s="18"/>
      <c r="OO43" s="18"/>
      <c r="OP43" s="18"/>
      <c r="OQ43" s="18"/>
      <c r="OR43" s="18"/>
      <c r="OS43" s="18"/>
      <c r="OT43" s="18"/>
      <c r="OU43" s="18"/>
      <c r="OV43" s="18"/>
      <c r="OW43" s="18"/>
      <c r="OX43" s="18"/>
      <c r="OY43" s="18"/>
      <c r="OZ43" s="18"/>
      <c r="PA43" s="18"/>
      <c r="PB43" s="18"/>
      <c r="PC43" s="18"/>
      <c r="PD43" s="18"/>
      <c r="PE43" s="18"/>
      <c r="PF43" s="18"/>
      <c r="PG43" s="18"/>
      <c r="PH43" s="18"/>
      <c r="PI43" s="18"/>
      <c r="PJ43" s="18"/>
      <c r="PK43" s="18"/>
      <c r="PL43" s="18"/>
      <c r="PM43" s="18"/>
      <c r="PN43" s="18"/>
      <c r="PO43" s="18"/>
      <c r="PP43" s="18"/>
      <c r="PQ43" s="18"/>
      <c r="PR43" s="18"/>
      <c r="PS43" s="18"/>
      <c r="PT43" s="18"/>
      <c r="PU43" s="18"/>
      <c r="PV43" s="18"/>
      <c r="PW43" s="18"/>
      <c r="PX43" s="18"/>
      <c r="PY43" s="18"/>
      <c r="PZ43" s="18"/>
      <c r="QA43" s="18"/>
      <c r="QB43" s="18"/>
      <c r="QC43" s="18"/>
      <c r="QD43" s="18"/>
      <c r="QE43" s="18"/>
      <c r="QF43" s="18"/>
      <c r="QG43" s="18"/>
      <c r="QH43" s="18"/>
      <c r="QI43" s="18"/>
      <c r="QJ43" s="18"/>
      <c r="QK43" s="18"/>
      <c r="QL43" s="18"/>
      <c r="QM43" s="18"/>
      <c r="QN43" s="18"/>
      <c r="QO43" s="18"/>
      <c r="QP43" s="18"/>
      <c r="QQ43" s="18"/>
      <c r="QR43" s="18"/>
      <c r="QS43" s="18"/>
      <c r="QT43" s="18"/>
      <c r="QU43" s="18"/>
      <c r="QV43" s="18"/>
      <c r="QW43" s="18"/>
      <c r="QX43" s="18"/>
      <c r="QY43" s="18"/>
      <c r="QZ43" s="18"/>
      <c r="RA43" s="18"/>
      <c r="RB43" s="18"/>
      <c r="RC43" s="18"/>
      <c r="RD43" s="18"/>
      <c r="RE43" s="18"/>
      <c r="RF43" s="18"/>
      <c r="RG43" s="18"/>
      <c r="RH43" s="18"/>
      <c r="RI43" s="18"/>
      <c r="RJ43" s="18"/>
      <c r="RK43" s="18"/>
      <c r="RL43" s="18"/>
      <c r="RM43" s="18"/>
      <c r="RN43" s="18"/>
      <c r="RO43" s="18"/>
      <c r="RP43" s="18"/>
      <c r="RQ43" s="18"/>
      <c r="RR43" s="18"/>
      <c r="RS43" s="18"/>
      <c r="RT43" s="18"/>
      <c r="RU43" s="18"/>
      <c r="RV43" s="18"/>
      <c r="RW43" s="18"/>
      <c r="RX43" s="18"/>
      <c r="RY43" s="18"/>
      <c r="RZ43" s="18"/>
      <c r="SA43" s="18"/>
      <c r="SB43" s="18"/>
      <c r="SC43" s="18"/>
      <c r="SD43" s="18"/>
      <c r="SE43" s="18"/>
      <c r="SF43" s="18"/>
      <c r="SG43" s="18"/>
      <c r="SH43" s="18"/>
      <c r="SI43" s="18"/>
      <c r="SJ43" s="18"/>
      <c r="SK43" s="18"/>
      <c r="SL43" s="18"/>
      <c r="SM43" s="18"/>
      <c r="SN43" s="18"/>
      <c r="SO43" s="18"/>
      <c r="SP43" s="18"/>
      <c r="SQ43" s="18"/>
      <c r="SR43" s="18"/>
      <c r="SS43" s="18"/>
      <c r="ST43" s="18"/>
      <c r="SU43" s="18"/>
      <c r="SV43" s="18"/>
      <c r="SW43" s="18"/>
      <c r="SX43" s="18"/>
      <c r="SY43" s="18"/>
      <c r="SZ43" s="18"/>
      <c r="TA43" s="18"/>
      <c r="TB43" s="18"/>
      <c r="TC43" s="18"/>
      <c r="TD43" s="18"/>
      <c r="TE43" s="18"/>
      <c r="TF43" s="18"/>
      <c r="TG43" s="18"/>
      <c r="TH43" s="18"/>
      <c r="TI43" s="18"/>
      <c r="TJ43" s="18"/>
      <c r="TK43" s="18"/>
      <c r="TL43" s="18"/>
      <c r="TM43" s="18"/>
      <c r="TN43" s="18"/>
      <c r="TO43" s="18"/>
      <c r="TP43" s="18"/>
      <c r="TQ43" s="18"/>
      <c r="TR43" s="18"/>
      <c r="TS43" s="18"/>
      <c r="TT43" s="18"/>
      <c r="TU43" s="18"/>
      <c r="TV43" s="18"/>
      <c r="TW43" s="18"/>
      <c r="TX43" s="18"/>
      <c r="TY43" s="18"/>
      <c r="TZ43" s="18"/>
      <c r="UA43" s="18"/>
      <c r="UB43" s="18"/>
      <c r="UC43" s="18"/>
      <c r="UD43" s="18"/>
      <c r="UE43" s="18"/>
      <c r="UF43" s="18"/>
      <c r="UG43" s="18"/>
      <c r="UH43" s="18"/>
      <c r="UI43" s="18"/>
      <c r="UJ43" s="18"/>
      <c r="UK43" s="18"/>
      <c r="UL43" s="18"/>
      <c r="UM43" s="18"/>
      <c r="UN43" s="18"/>
      <c r="UO43" s="18"/>
      <c r="UP43" s="18"/>
      <c r="UQ43" s="18"/>
      <c r="UR43" s="18"/>
      <c r="US43" s="18"/>
      <c r="UT43" s="18"/>
      <c r="UU43" s="18"/>
      <c r="UV43" s="18"/>
      <c r="UW43" s="18"/>
      <c r="UX43" s="18"/>
      <c r="UY43" s="18"/>
      <c r="UZ43" s="18"/>
      <c r="VA43" s="18"/>
      <c r="VB43" s="18"/>
      <c r="VC43" s="18"/>
      <c r="VD43" s="18"/>
      <c r="VE43" s="18"/>
      <c r="VF43" s="18"/>
      <c r="VG43" s="18"/>
      <c r="VH43" s="18"/>
      <c r="VI43" s="18"/>
      <c r="VJ43" s="18"/>
      <c r="VK43" s="18"/>
      <c r="VL43" s="18"/>
      <c r="VM43" s="18"/>
      <c r="VN43" s="18"/>
      <c r="VO43" s="18"/>
      <c r="VP43" s="18"/>
      <c r="VQ43" s="18"/>
      <c r="VR43" s="18"/>
      <c r="VS43" s="18"/>
      <c r="VT43" s="18"/>
      <c r="VU43" s="18"/>
      <c r="VV43" s="18"/>
      <c r="VW43" s="18"/>
      <c r="VX43" s="18"/>
      <c r="VY43" s="18"/>
      <c r="VZ43" s="18"/>
      <c r="WA43" s="18"/>
      <c r="WB43" s="18"/>
      <c r="WC43" s="18"/>
      <c r="WD43" s="18"/>
      <c r="WE43" s="18"/>
      <c r="WF43" s="18"/>
      <c r="WG43" s="18"/>
      <c r="WH43" s="18"/>
      <c r="WI43" s="18"/>
      <c r="WJ43" s="18"/>
      <c r="WK43" s="18"/>
      <c r="WL43" s="18"/>
      <c r="WM43" s="18"/>
      <c r="WN43" s="18"/>
      <c r="WO43" s="18"/>
      <c r="WP43" s="18"/>
      <c r="WQ43" s="18"/>
      <c r="WR43" s="18"/>
      <c r="WS43" s="18"/>
      <c r="WT43" s="18"/>
      <c r="WU43" s="18"/>
      <c r="WV43" s="18"/>
      <c r="WW43" s="18"/>
      <c r="WX43" s="18"/>
      <c r="WY43" s="18"/>
      <c r="WZ43" s="18"/>
      <c r="XA43" s="18"/>
      <c r="XB43" s="18"/>
      <c r="XC43" s="18"/>
      <c r="XD43" s="18"/>
      <c r="XE43" s="18"/>
      <c r="XF43" s="18"/>
      <c r="XG43" s="18"/>
      <c r="XH43" s="18"/>
      <c r="XI43" s="18"/>
      <c r="XJ43" s="18"/>
      <c r="XK43" s="18"/>
      <c r="XL43" s="18"/>
      <c r="XM43" s="18"/>
      <c r="XN43" s="18"/>
      <c r="XO43" s="18"/>
      <c r="XP43" s="18"/>
      <c r="XQ43" s="18"/>
      <c r="XR43" s="18"/>
      <c r="XS43" s="18"/>
      <c r="XT43" s="18"/>
      <c r="XU43" s="18"/>
      <c r="XV43" s="18"/>
      <c r="XW43" s="18"/>
      <c r="XX43" s="18"/>
      <c r="XY43" s="18"/>
      <c r="XZ43" s="18"/>
      <c r="YA43" s="18"/>
      <c r="YB43" s="18"/>
      <c r="YC43" s="18"/>
      <c r="YD43" s="18"/>
      <c r="YE43" s="18"/>
      <c r="YF43" s="18"/>
      <c r="YG43" s="18"/>
      <c r="YH43" s="18"/>
      <c r="YI43" s="18"/>
      <c r="YJ43" s="18"/>
      <c r="YK43" s="18"/>
      <c r="YL43" s="18"/>
      <c r="YM43" s="18"/>
      <c r="YN43" s="18"/>
      <c r="YO43" s="18"/>
      <c r="YP43" s="18"/>
      <c r="YQ43" s="18"/>
      <c r="YR43" s="18"/>
      <c r="YS43" s="18"/>
      <c r="YT43" s="18"/>
      <c r="YU43" s="18"/>
      <c r="YV43" s="18"/>
      <c r="YW43" s="18"/>
      <c r="YX43" s="18"/>
      <c r="YY43" s="18"/>
      <c r="YZ43" s="18"/>
      <c r="ZA43" s="18"/>
      <c r="ZB43" s="18"/>
      <c r="ZC43" s="18"/>
      <c r="ZD43" s="18"/>
      <c r="ZE43" s="18"/>
      <c r="ZF43" s="18"/>
      <c r="ZG43" s="18"/>
      <c r="ZH43" s="18"/>
      <c r="ZI43" s="18"/>
      <c r="ZJ43" s="18"/>
      <c r="ZK43" s="18"/>
      <c r="ZL43" s="18"/>
      <c r="ZM43" s="18"/>
      <c r="ZN43" s="18"/>
      <c r="ZO43" s="18"/>
      <c r="ZP43" s="18"/>
      <c r="ZQ43" s="18"/>
      <c r="ZR43" s="18"/>
      <c r="ZS43" s="18"/>
      <c r="ZT43" s="18"/>
      <c r="ZU43" s="18"/>
      <c r="ZV43" s="18"/>
      <c r="ZW43" s="18"/>
      <c r="ZX43" s="18"/>
      <c r="ZY43" s="18"/>
      <c r="ZZ43" s="18"/>
      <c r="AAA43" s="18"/>
      <c r="AAB43" s="18"/>
      <c r="AAC43" s="18"/>
      <c r="AAD43" s="18"/>
      <c r="AAE43" s="18"/>
      <c r="AAF43" s="18"/>
      <c r="AAG43" s="18"/>
      <c r="AAH43" s="18"/>
      <c r="AAI43" s="18"/>
      <c r="AAJ43" s="18"/>
      <c r="AAK43" s="18"/>
      <c r="AAL43" s="18"/>
      <c r="AAM43" s="18"/>
      <c r="AAN43" s="18"/>
      <c r="AAO43" s="18"/>
      <c r="AAP43" s="18"/>
      <c r="AAQ43" s="18"/>
      <c r="AAR43" s="18"/>
      <c r="AAS43" s="18"/>
      <c r="AAT43" s="18"/>
      <c r="AAU43" s="18"/>
      <c r="AAV43" s="18"/>
      <c r="AAW43" s="18"/>
      <c r="AAX43" s="18"/>
      <c r="AAY43" s="18"/>
      <c r="AAZ43" s="18"/>
      <c r="ABA43" s="18"/>
      <c r="ABB43" s="18"/>
      <c r="ABC43" s="18"/>
      <c r="ABD43" s="18"/>
      <c r="ABE43" s="18"/>
      <c r="ABF43" s="18"/>
      <c r="ABG43" s="18"/>
      <c r="ABH43" s="18"/>
      <c r="ABI43" s="18"/>
      <c r="ABJ43" s="18"/>
      <c r="ABK43" s="18"/>
      <c r="ABL43" s="18"/>
      <c r="ABM43" s="18"/>
      <c r="ABN43" s="18"/>
      <c r="ABO43" s="18"/>
      <c r="ABP43" s="18"/>
      <c r="ABQ43" s="18"/>
      <c r="ABR43" s="18"/>
      <c r="ABS43" s="18"/>
      <c r="ABT43" s="18"/>
      <c r="ABU43" s="18"/>
      <c r="ABV43" s="18"/>
      <c r="ABW43" s="18"/>
      <c r="ABX43" s="18"/>
      <c r="ABY43" s="18"/>
      <c r="ABZ43" s="18"/>
      <c r="ACA43" s="18"/>
      <c r="ACB43" s="18"/>
      <c r="ACC43" s="18"/>
      <c r="ACD43" s="18"/>
      <c r="ACE43" s="18"/>
      <c r="ACF43" s="18"/>
      <c r="ACG43" s="18"/>
      <c r="ACH43" s="18"/>
      <c r="ACI43" s="18"/>
      <c r="ACJ43" s="18"/>
      <c r="ACK43" s="18"/>
      <c r="ACL43" s="18"/>
      <c r="ACM43" s="18"/>
      <c r="ACN43" s="18"/>
      <c r="ACO43" s="18"/>
      <c r="ACP43" s="18"/>
      <c r="ACQ43" s="18"/>
      <c r="ACR43" s="18"/>
      <c r="ACS43" s="18"/>
      <c r="ACT43" s="18"/>
      <c r="ACU43" s="18"/>
      <c r="ACV43" s="18"/>
      <c r="ACW43" s="18"/>
      <c r="ACX43" s="18"/>
      <c r="ACY43" s="18"/>
      <c r="ACZ43" s="18"/>
      <c r="ADA43" s="18"/>
      <c r="ADB43" s="18"/>
      <c r="ADC43" s="18"/>
      <c r="ADD43" s="18"/>
      <c r="ADE43" s="18"/>
      <c r="ADF43" s="18"/>
      <c r="ADG43" s="18"/>
      <c r="ADH43" s="18"/>
      <c r="ADI43" s="18"/>
      <c r="ADJ43" s="18"/>
      <c r="ADK43" s="18"/>
      <c r="ADL43" s="18"/>
      <c r="ADM43" s="18"/>
      <c r="ADN43" s="18"/>
      <c r="ADO43" s="18"/>
      <c r="ADP43" s="18"/>
      <c r="ADQ43" s="18"/>
      <c r="ADR43" s="18"/>
      <c r="ADS43" s="18"/>
      <c r="ADT43" s="18"/>
      <c r="ADU43" s="18"/>
      <c r="ADV43" s="18"/>
      <c r="ADW43" s="18"/>
      <c r="ADX43" s="18"/>
      <c r="ADY43" s="18"/>
      <c r="ADZ43" s="18"/>
      <c r="AEA43" s="18"/>
      <c r="AEB43" s="18"/>
      <c r="AEC43" s="18"/>
      <c r="AED43" s="18"/>
      <c r="AEE43" s="18"/>
      <c r="AEF43" s="18"/>
      <c r="AEG43" s="18"/>
      <c r="AEH43" s="18"/>
      <c r="AEI43" s="18"/>
      <c r="AEJ43" s="18"/>
      <c r="AEK43" s="18"/>
      <c r="AEL43" s="18"/>
      <c r="AEM43" s="18"/>
      <c r="AEN43" s="18"/>
      <c r="AEO43" s="18"/>
      <c r="AEP43" s="18"/>
      <c r="AEQ43" s="18"/>
      <c r="AER43" s="18"/>
      <c r="AES43" s="18"/>
      <c r="AET43" s="18"/>
      <c r="AEU43" s="18"/>
      <c r="AEV43" s="18"/>
      <c r="AEW43" s="18"/>
      <c r="AEX43" s="18"/>
    </row>
    <row r="44" spans="1:830" s="33" customFormat="1" ht="30">
      <c r="A44" s="34">
        <v>40</v>
      </c>
      <c r="B44" s="34" t="s">
        <v>93</v>
      </c>
      <c r="C44" s="6" t="s">
        <v>94</v>
      </c>
      <c r="D44" s="35" t="s">
        <v>15</v>
      </c>
      <c r="E44" s="36">
        <v>15010</v>
      </c>
      <c r="F44" s="37">
        <f>85+61</f>
        <v>146</v>
      </c>
      <c r="G44" s="38">
        <v>12720.338983050848</v>
      </c>
      <c r="H44" s="38">
        <f t="shared" si="7"/>
        <v>2191460</v>
      </c>
      <c r="I44" s="39">
        <v>174</v>
      </c>
      <c r="J44" s="38">
        <f t="shared" si="8"/>
        <v>2611740</v>
      </c>
      <c r="K44" s="38">
        <f t="shared" si="9"/>
        <v>420280</v>
      </c>
      <c r="L44" s="38">
        <f t="shared" si="10"/>
        <v>0</v>
      </c>
      <c r="M44" s="40">
        <v>0</v>
      </c>
      <c r="N44" s="99">
        <f t="shared" si="11"/>
        <v>0</v>
      </c>
      <c r="O44" s="42">
        <v>0</v>
      </c>
      <c r="P44" s="43">
        <f t="shared" si="12"/>
        <v>0</v>
      </c>
      <c r="Q44" s="43">
        <f t="shared" si="13"/>
        <v>0</v>
      </c>
      <c r="R44" s="43">
        <f t="shared" si="14"/>
        <v>0</v>
      </c>
      <c r="S44" s="44">
        <f t="shared" si="15"/>
        <v>146</v>
      </c>
      <c r="T44" s="98">
        <f t="shared" si="16"/>
        <v>2191460</v>
      </c>
      <c r="U44" s="45">
        <f t="shared" si="0"/>
        <v>174</v>
      </c>
      <c r="V44" s="46">
        <f t="shared" si="1"/>
        <v>2611740</v>
      </c>
      <c r="W44" s="46">
        <f t="shared" si="2"/>
        <v>420280</v>
      </c>
      <c r="X44" s="47">
        <f t="shared" si="3"/>
        <v>0</v>
      </c>
      <c r="Y44" s="97">
        <v>179.22</v>
      </c>
      <c r="Z44" s="96">
        <f t="shared" si="4"/>
        <v>2690092.2</v>
      </c>
      <c r="AA44" s="96">
        <f t="shared" si="5"/>
        <v>498632.20000000019</v>
      </c>
      <c r="AB44" s="70">
        <f t="shared" si="6"/>
        <v>0</v>
      </c>
      <c r="AC44" s="157"/>
      <c r="AD44" s="162">
        <v>5253.5</v>
      </c>
      <c r="AE44" s="166">
        <f t="shared" si="17"/>
        <v>767011</v>
      </c>
      <c r="AF44" s="166">
        <f t="shared" si="18"/>
        <v>941532.27</v>
      </c>
      <c r="AT44" s="136"/>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c r="IT44" s="18"/>
      <c r="IU44" s="18"/>
      <c r="IV44" s="18"/>
      <c r="IW44" s="18"/>
      <c r="IX44" s="18"/>
      <c r="IY44" s="18"/>
      <c r="IZ44" s="18"/>
      <c r="JA44" s="18"/>
      <c r="JB44" s="18"/>
      <c r="JC44" s="18"/>
      <c r="JD44" s="18"/>
      <c r="JE44" s="18"/>
      <c r="JF44" s="18"/>
      <c r="JG44" s="18"/>
      <c r="JH44" s="18"/>
      <c r="JI44" s="18"/>
      <c r="JJ44" s="18"/>
      <c r="JK44" s="18"/>
      <c r="JL44" s="18"/>
      <c r="JM44" s="18"/>
      <c r="JN44" s="18"/>
      <c r="JO44" s="18"/>
      <c r="JP44" s="18"/>
      <c r="JQ44" s="18"/>
      <c r="JR44" s="18"/>
      <c r="JS44" s="18"/>
      <c r="JT44" s="18"/>
      <c r="JU44" s="18"/>
      <c r="JV44" s="18"/>
      <c r="JW44" s="18"/>
      <c r="JX44" s="18"/>
      <c r="JY44" s="18"/>
      <c r="JZ44" s="18"/>
      <c r="KA44" s="18"/>
      <c r="KB44" s="18"/>
      <c r="KC44" s="18"/>
      <c r="KD44" s="18"/>
      <c r="KE44" s="18"/>
      <c r="KF44" s="18"/>
      <c r="KG44" s="18"/>
      <c r="KH44" s="18"/>
      <c r="KI44" s="18"/>
      <c r="KJ44" s="18"/>
      <c r="KK44" s="18"/>
      <c r="KL44" s="18"/>
      <c r="KM44" s="18"/>
      <c r="KN44" s="18"/>
      <c r="KO44" s="18"/>
      <c r="KP44" s="18"/>
      <c r="KQ44" s="18"/>
      <c r="KR44" s="18"/>
      <c r="KS44" s="18"/>
      <c r="KT44" s="18"/>
      <c r="KU44" s="18"/>
      <c r="KV44" s="18"/>
      <c r="KW44" s="18"/>
      <c r="KX44" s="18"/>
      <c r="KY44" s="18"/>
      <c r="KZ44" s="18"/>
      <c r="LA44" s="18"/>
      <c r="LB44" s="18"/>
      <c r="LC44" s="18"/>
      <c r="LD44" s="18"/>
      <c r="LE44" s="18"/>
      <c r="LF44" s="18"/>
      <c r="LG44" s="18"/>
      <c r="LH44" s="18"/>
      <c r="LI44" s="18"/>
      <c r="LJ44" s="18"/>
      <c r="LK44" s="18"/>
      <c r="LL44" s="18"/>
      <c r="LM44" s="18"/>
      <c r="LN44" s="18"/>
      <c r="LO44" s="18"/>
      <c r="LP44" s="18"/>
      <c r="LQ44" s="18"/>
      <c r="LR44" s="18"/>
      <c r="LS44" s="18"/>
      <c r="LT44" s="18"/>
      <c r="LU44" s="18"/>
      <c r="LV44" s="18"/>
      <c r="LW44" s="18"/>
      <c r="LX44" s="18"/>
      <c r="LY44" s="18"/>
      <c r="LZ44" s="18"/>
      <c r="MA44" s="18"/>
      <c r="MB44" s="18"/>
      <c r="MC44" s="18"/>
      <c r="MD44" s="18"/>
      <c r="ME44" s="18"/>
      <c r="MF44" s="18"/>
      <c r="MG44" s="18"/>
      <c r="MH44" s="18"/>
      <c r="MI44" s="18"/>
      <c r="MJ44" s="18"/>
      <c r="MK44" s="18"/>
      <c r="ML44" s="18"/>
      <c r="MM44" s="18"/>
      <c r="MN44" s="18"/>
      <c r="MO44" s="18"/>
      <c r="MP44" s="18"/>
      <c r="MQ44" s="18"/>
      <c r="MR44" s="18"/>
      <c r="MS44" s="18"/>
      <c r="MT44" s="18"/>
      <c r="MU44" s="18"/>
      <c r="MV44" s="18"/>
      <c r="MW44" s="18"/>
      <c r="MX44" s="18"/>
      <c r="MY44" s="18"/>
      <c r="MZ44" s="18"/>
      <c r="NA44" s="18"/>
      <c r="NB44" s="18"/>
      <c r="NC44" s="18"/>
      <c r="ND44" s="18"/>
      <c r="NE44" s="18"/>
      <c r="NF44" s="18"/>
      <c r="NG44" s="18"/>
      <c r="NH44" s="18"/>
      <c r="NI44" s="18"/>
      <c r="NJ44" s="18"/>
      <c r="NK44" s="18"/>
      <c r="NL44" s="18"/>
      <c r="NM44" s="18"/>
      <c r="NN44" s="18"/>
      <c r="NO44" s="18"/>
      <c r="NP44" s="18"/>
      <c r="NQ44" s="18"/>
      <c r="NR44" s="18"/>
      <c r="NS44" s="18"/>
      <c r="NT44" s="18"/>
      <c r="NU44" s="18"/>
      <c r="NV44" s="18"/>
      <c r="NW44" s="18"/>
      <c r="NX44" s="18"/>
      <c r="NY44" s="18"/>
      <c r="NZ44" s="18"/>
      <c r="OA44" s="18"/>
      <c r="OB44" s="18"/>
      <c r="OC44" s="18"/>
      <c r="OD44" s="18"/>
      <c r="OE44" s="18"/>
      <c r="OF44" s="18"/>
      <c r="OG44" s="18"/>
      <c r="OH44" s="18"/>
      <c r="OI44" s="18"/>
      <c r="OJ44" s="18"/>
      <c r="OK44" s="18"/>
      <c r="OL44" s="18"/>
      <c r="OM44" s="18"/>
      <c r="ON44" s="18"/>
      <c r="OO44" s="18"/>
      <c r="OP44" s="18"/>
      <c r="OQ44" s="18"/>
      <c r="OR44" s="18"/>
      <c r="OS44" s="18"/>
      <c r="OT44" s="18"/>
      <c r="OU44" s="18"/>
      <c r="OV44" s="18"/>
      <c r="OW44" s="18"/>
      <c r="OX44" s="18"/>
      <c r="OY44" s="18"/>
      <c r="OZ44" s="18"/>
      <c r="PA44" s="18"/>
      <c r="PB44" s="18"/>
      <c r="PC44" s="18"/>
      <c r="PD44" s="18"/>
      <c r="PE44" s="18"/>
      <c r="PF44" s="18"/>
      <c r="PG44" s="18"/>
      <c r="PH44" s="18"/>
      <c r="PI44" s="18"/>
      <c r="PJ44" s="18"/>
      <c r="PK44" s="18"/>
      <c r="PL44" s="18"/>
      <c r="PM44" s="18"/>
      <c r="PN44" s="18"/>
      <c r="PO44" s="18"/>
      <c r="PP44" s="18"/>
      <c r="PQ44" s="18"/>
      <c r="PR44" s="18"/>
      <c r="PS44" s="18"/>
      <c r="PT44" s="18"/>
      <c r="PU44" s="18"/>
      <c r="PV44" s="18"/>
      <c r="PW44" s="18"/>
      <c r="PX44" s="18"/>
      <c r="PY44" s="18"/>
      <c r="PZ44" s="18"/>
      <c r="QA44" s="18"/>
      <c r="QB44" s="18"/>
      <c r="QC44" s="18"/>
      <c r="QD44" s="18"/>
      <c r="QE44" s="18"/>
      <c r="QF44" s="18"/>
      <c r="QG44" s="18"/>
      <c r="QH44" s="18"/>
      <c r="QI44" s="18"/>
      <c r="QJ44" s="18"/>
      <c r="QK44" s="18"/>
      <c r="QL44" s="18"/>
      <c r="QM44" s="18"/>
      <c r="QN44" s="18"/>
      <c r="QO44" s="18"/>
      <c r="QP44" s="18"/>
      <c r="QQ44" s="18"/>
      <c r="QR44" s="18"/>
      <c r="QS44" s="18"/>
      <c r="QT44" s="18"/>
      <c r="QU44" s="18"/>
      <c r="QV44" s="18"/>
      <c r="QW44" s="18"/>
      <c r="QX44" s="18"/>
      <c r="QY44" s="18"/>
      <c r="QZ44" s="18"/>
      <c r="RA44" s="18"/>
      <c r="RB44" s="18"/>
      <c r="RC44" s="18"/>
      <c r="RD44" s="18"/>
      <c r="RE44" s="18"/>
      <c r="RF44" s="18"/>
      <c r="RG44" s="18"/>
      <c r="RH44" s="18"/>
      <c r="RI44" s="18"/>
      <c r="RJ44" s="18"/>
      <c r="RK44" s="18"/>
      <c r="RL44" s="18"/>
      <c r="RM44" s="18"/>
      <c r="RN44" s="18"/>
      <c r="RO44" s="18"/>
      <c r="RP44" s="18"/>
      <c r="RQ44" s="18"/>
      <c r="RR44" s="18"/>
      <c r="RS44" s="18"/>
      <c r="RT44" s="18"/>
      <c r="RU44" s="18"/>
      <c r="RV44" s="18"/>
      <c r="RW44" s="18"/>
      <c r="RX44" s="18"/>
      <c r="RY44" s="18"/>
      <c r="RZ44" s="18"/>
      <c r="SA44" s="18"/>
      <c r="SB44" s="18"/>
      <c r="SC44" s="18"/>
      <c r="SD44" s="18"/>
      <c r="SE44" s="18"/>
      <c r="SF44" s="18"/>
      <c r="SG44" s="18"/>
      <c r="SH44" s="18"/>
      <c r="SI44" s="18"/>
      <c r="SJ44" s="18"/>
      <c r="SK44" s="18"/>
      <c r="SL44" s="18"/>
      <c r="SM44" s="18"/>
      <c r="SN44" s="18"/>
      <c r="SO44" s="18"/>
      <c r="SP44" s="18"/>
      <c r="SQ44" s="18"/>
      <c r="SR44" s="18"/>
      <c r="SS44" s="18"/>
      <c r="ST44" s="18"/>
      <c r="SU44" s="18"/>
      <c r="SV44" s="18"/>
      <c r="SW44" s="18"/>
      <c r="SX44" s="18"/>
      <c r="SY44" s="18"/>
      <c r="SZ44" s="18"/>
      <c r="TA44" s="18"/>
      <c r="TB44" s="18"/>
      <c r="TC44" s="18"/>
      <c r="TD44" s="18"/>
      <c r="TE44" s="18"/>
      <c r="TF44" s="18"/>
      <c r="TG44" s="18"/>
      <c r="TH44" s="18"/>
      <c r="TI44" s="18"/>
      <c r="TJ44" s="18"/>
      <c r="TK44" s="18"/>
      <c r="TL44" s="18"/>
      <c r="TM44" s="18"/>
      <c r="TN44" s="18"/>
      <c r="TO44" s="18"/>
      <c r="TP44" s="18"/>
      <c r="TQ44" s="18"/>
      <c r="TR44" s="18"/>
      <c r="TS44" s="18"/>
      <c r="TT44" s="18"/>
      <c r="TU44" s="18"/>
      <c r="TV44" s="18"/>
      <c r="TW44" s="18"/>
      <c r="TX44" s="18"/>
      <c r="TY44" s="18"/>
      <c r="TZ44" s="18"/>
      <c r="UA44" s="18"/>
      <c r="UB44" s="18"/>
      <c r="UC44" s="18"/>
      <c r="UD44" s="18"/>
      <c r="UE44" s="18"/>
      <c r="UF44" s="18"/>
      <c r="UG44" s="18"/>
      <c r="UH44" s="18"/>
      <c r="UI44" s="18"/>
      <c r="UJ44" s="18"/>
      <c r="UK44" s="18"/>
      <c r="UL44" s="18"/>
      <c r="UM44" s="18"/>
      <c r="UN44" s="18"/>
      <c r="UO44" s="18"/>
      <c r="UP44" s="18"/>
      <c r="UQ44" s="18"/>
      <c r="UR44" s="18"/>
      <c r="US44" s="18"/>
      <c r="UT44" s="18"/>
      <c r="UU44" s="18"/>
      <c r="UV44" s="18"/>
      <c r="UW44" s="18"/>
      <c r="UX44" s="18"/>
      <c r="UY44" s="18"/>
      <c r="UZ44" s="18"/>
      <c r="VA44" s="18"/>
      <c r="VB44" s="18"/>
      <c r="VC44" s="18"/>
      <c r="VD44" s="18"/>
      <c r="VE44" s="18"/>
      <c r="VF44" s="18"/>
      <c r="VG44" s="18"/>
      <c r="VH44" s="18"/>
      <c r="VI44" s="18"/>
      <c r="VJ44" s="18"/>
      <c r="VK44" s="18"/>
      <c r="VL44" s="18"/>
      <c r="VM44" s="18"/>
      <c r="VN44" s="18"/>
      <c r="VO44" s="18"/>
      <c r="VP44" s="18"/>
      <c r="VQ44" s="18"/>
      <c r="VR44" s="18"/>
      <c r="VS44" s="18"/>
      <c r="VT44" s="18"/>
      <c r="VU44" s="18"/>
      <c r="VV44" s="18"/>
      <c r="VW44" s="18"/>
      <c r="VX44" s="18"/>
      <c r="VY44" s="18"/>
      <c r="VZ44" s="18"/>
      <c r="WA44" s="18"/>
      <c r="WB44" s="18"/>
      <c r="WC44" s="18"/>
      <c r="WD44" s="18"/>
      <c r="WE44" s="18"/>
      <c r="WF44" s="18"/>
      <c r="WG44" s="18"/>
      <c r="WH44" s="18"/>
      <c r="WI44" s="18"/>
      <c r="WJ44" s="18"/>
      <c r="WK44" s="18"/>
      <c r="WL44" s="18"/>
      <c r="WM44" s="18"/>
      <c r="WN44" s="18"/>
      <c r="WO44" s="18"/>
      <c r="WP44" s="18"/>
      <c r="WQ44" s="18"/>
      <c r="WR44" s="18"/>
      <c r="WS44" s="18"/>
      <c r="WT44" s="18"/>
      <c r="WU44" s="18"/>
      <c r="WV44" s="18"/>
      <c r="WW44" s="18"/>
      <c r="WX44" s="18"/>
      <c r="WY44" s="18"/>
      <c r="WZ44" s="18"/>
      <c r="XA44" s="18"/>
      <c r="XB44" s="18"/>
      <c r="XC44" s="18"/>
      <c r="XD44" s="18"/>
      <c r="XE44" s="18"/>
      <c r="XF44" s="18"/>
      <c r="XG44" s="18"/>
      <c r="XH44" s="18"/>
      <c r="XI44" s="18"/>
      <c r="XJ44" s="18"/>
      <c r="XK44" s="18"/>
      <c r="XL44" s="18"/>
      <c r="XM44" s="18"/>
      <c r="XN44" s="18"/>
      <c r="XO44" s="18"/>
      <c r="XP44" s="18"/>
      <c r="XQ44" s="18"/>
      <c r="XR44" s="18"/>
      <c r="XS44" s="18"/>
      <c r="XT44" s="18"/>
      <c r="XU44" s="18"/>
      <c r="XV44" s="18"/>
      <c r="XW44" s="18"/>
      <c r="XX44" s="18"/>
      <c r="XY44" s="18"/>
      <c r="XZ44" s="18"/>
      <c r="YA44" s="18"/>
      <c r="YB44" s="18"/>
      <c r="YC44" s="18"/>
      <c r="YD44" s="18"/>
      <c r="YE44" s="18"/>
      <c r="YF44" s="18"/>
      <c r="YG44" s="18"/>
      <c r="YH44" s="18"/>
      <c r="YI44" s="18"/>
      <c r="YJ44" s="18"/>
      <c r="YK44" s="18"/>
      <c r="YL44" s="18"/>
      <c r="YM44" s="18"/>
      <c r="YN44" s="18"/>
      <c r="YO44" s="18"/>
      <c r="YP44" s="18"/>
      <c r="YQ44" s="18"/>
      <c r="YR44" s="18"/>
      <c r="YS44" s="18"/>
      <c r="YT44" s="18"/>
      <c r="YU44" s="18"/>
      <c r="YV44" s="18"/>
      <c r="YW44" s="18"/>
      <c r="YX44" s="18"/>
      <c r="YY44" s="18"/>
      <c r="YZ44" s="18"/>
      <c r="ZA44" s="18"/>
      <c r="ZB44" s="18"/>
      <c r="ZC44" s="18"/>
      <c r="ZD44" s="18"/>
      <c r="ZE44" s="18"/>
      <c r="ZF44" s="18"/>
      <c r="ZG44" s="18"/>
      <c r="ZH44" s="18"/>
      <c r="ZI44" s="18"/>
      <c r="ZJ44" s="18"/>
      <c r="ZK44" s="18"/>
      <c r="ZL44" s="18"/>
      <c r="ZM44" s="18"/>
      <c r="ZN44" s="18"/>
      <c r="ZO44" s="18"/>
      <c r="ZP44" s="18"/>
      <c r="ZQ44" s="18"/>
      <c r="ZR44" s="18"/>
      <c r="ZS44" s="18"/>
      <c r="ZT44" s="18"/>
      <c r="ZU44" s="18"/>
      <c r="ZV44" s="18"/>
      <c r="ZW44" s="18"/>
      <c r="ZX44" s="18"/>
      <c r="ZY44" s="18"/>
      <c r="ZZ44" s="18"/>
      <c r="AAA44" s="18"/>
      <c r="AAB44" s="18"/>
      <c r="AAC44" s="18"/>
      <c r="AAD44" s="18"/>
      <c r="AAE44" s="18"/>
      <c r="AAF44" s="18"/>
      <c r="AAG44" s="18"/>
      <c r="AAH44" s="18"/>
      <c r="AAI44" s="18"/>
      <c r="AAJ44" s="18"/>
      <c r="AAK44" s="18"/>
      <c r="AAL44" s="18"/>
      <c r="AAM44" s="18"/>
      <c r="AAN44" s="18"/>
      <c r="AAO44" s="18"/>
      <c r="AAP44" s="18"/>
      <c r="AAQ44" s="18"/>
      <c r="AAR44" s="18"/>
      <c r="AAS44" s="18"/>
      <c r="AAT44" s="18"/>
      <c r="AAU44" s="18"/>
      <c r="AAV44" s="18"/>
      <c r="AAW44" s="18"/>
      <c r="AAX44" s="18"/>
      <c r="AAY44" s="18"/>
      <c r="AAZ44" s="18"/>
      <c r="ABA44" s="18"/>
      <c r="ABB44" s="18"/>
      <c r="ABC44" s="18"/>
      <c r="ABD44" s="18"/>
      <c r="ABE44" s="18"/>
      <c r="ABF44" s="18"/>
      <c r="ABG44" s="18"/>
      <c r="ABH44" s="18"/>
      <c r="ABI44" s="18"/>
      <c r="ABJ44" s="18"/>
      <c r="ABK44" s="18"/>
      <c r="ABL44" s="18"/>
      <c r="ABM44" s="18"/>
      <c r="ABN44" s="18"/>
      <c r="ABO44" s="18"/>
      <c r="ABP44" s="18"/>
      <c r="ABQ44" s="18"/>
      <c r="ABR44" s="18"/>
      <c r="ABS44" s="18"/>
      <c r="ABT44" s="18"/>
      <c r="ABU44" s="18"/>
      <c r="ABV44" s="18"/>
      <c r="ABW44" s="18"/>
      <c r="ABX44" s="18"/>
      <c r="ABY44" s="18"/>
      <c r="ABZ44" s="18"/>
      <c r="ACA44" s="18"/>
      <c r="ACB44" s="18"/>
      <c r="ACC44" s="18"/>
      <c r="ACD44" s="18"/>
      <c r="ACE44" s="18"/>
      <c r="ACF44" s="18"/>
      <c r="ACG44" s="18"/>
      <c r="ACH44" s="18"/>
      <c r="ACI44" s="18"/>
      <c r="ACJ44" s="18"/>
      <c r="ACK44" s="18"/>
      <c r="ACL44" s="18"/>
      <c r="ACM44" s="18"/>
      <c r="ACN44" s="18"/>
      <c r="ACO44" s="18"/>
      <c r="ACP44" s="18"/>
      <c r="ACQ44" s="18"/>
      <c r="ACR44" s="18"/>
      <c r="ACS44" s="18"/>
      <c r="ACT44" s="18"/>
      <c r="ACU44" s="18"/>
      <c r="ACV44" s="18"/>
      <c r="ACW44" s="18"/>
      <c r="ACX44" s="18"/>
      <c r="ACY44" s="18"/>
      <c r="ACZ44" s="18"/>
      <c r="ADA44" s="18"/>
      <c r="ADB44" s="18"/>
      <c r="ADC44" s="18"/>
      <c r="ADD44" s="18"/>
      <c r="ADE44" s="18"/>
      <c r="ADF44" s="18"/>
      <c r="ADG44" s="18"/>
      <c r="ADH44" s="18"/>
      <c r="ADI44" s="18"/>
      <c r="ADJ44" s="18"/>
      <c r="ADK44" s="18"/>
      <c r="ADL44" s="18"/>
      <c r="ADM44" s="18"/>
      <c r="ADN44" s="18"/>
      <c r="ADO44" s="18"/>
      <c r="ADP44" s="18"/>
      <c r="ADQ44" s="18"/>
      <c r="ADR44" s="18"/>
      <c r="ADS44" s="18"/>
      <c r="ADT44" s="18"/>
      <c r="ADU44" s="18"/>
      <c r="ADV44" s="18"/>
      <c r="ADW44" s="18"/>
      <c r="ADX44" s="18"/>
      <c r="ADY44" s="18"/>
      <c r="ADZ44" s="18"/>
      <c r="AEA44" s="18"/>
      <c r="AEB44" s="18"/>
      <c r="AEC44" s="18"/>
      <c r="AED44" s="18"/>
      <c r="AEE44" s="18"/>
      <c r="AEF44" s="18"/>
      <c r="AEG44" s="18"/>
      <c r="AEH44" s="18"/>
      <c r="AEI44" s="18"/>
      <c r="AEJ44" s="18"/>
      <c r="AEK44" s="18"/>
      <c r="AEL44" s="18"/>
      <c r="AEM44" s="18"/>
      <c r="AEN44" s="18"/>
      <c r="AEO44" s="18"/>
      <c r="AEP44" s="18"/>
      <c r="AEQ44" s="18"/>
      <c r="AER44" s="18"/>
      <c r="AES44" s="18"/>
      <c r="AET44" s="18"/>
      <c r="AEU44" s="18"/>
      <c r="AEV44" s="18"/>
      <c r="AEW44" s="18"/>
      <c r="AEX44" s="18"/>
    </row>
    <row r="45" spans="1:830" s="33" customFormat="1">
      <c r="A45" s="34">
        <v>41</v>
      </c>
      <c r="B45" s="34" t="s">
        <v>95</v>
      </c>
      <c r="C45" s="6" t="s">
        <v>96</v>
      </c>
      <c r="D45" s="35" t="s">
        <v>15</v>
      </c>
      <c r="E45" s="36">
        <v>4035</v>
      </c>
      <c r="F45" s="37">
        <v>146</v>
      </c>
      <c r="G45" s="38">
        <v>3419.4915254237289</v>
      </c>
      <c r="H45" s="38">
        <f t="shared" si="7"/>
        <v>589110</v>
      </c>
      <c r="I45" s="39">
        <v>72.22</v>
      </c>
      <c r="J45" s="38">
        <f t="shared" si="8"/>
        <v>291407.7</v>
      </c>
      <c r="K45" s="38">
        <f t="shared" si="9"/>
        <v>0</v>
      </c>
      <c r="L45" s="38">
        <f t="shared" si="10"/>
        <v>297702.3</v>
      </c>
      <c r="M45" s="40"/>
      <c r="N45" s="99">
        <f t="shared" si="11"/>
        <v>0</v>
      </c>
      <c r="O45" s="42"/>
      <c r="P45" s="43">
        <f t="shared" si="12"/>
        <v>0</v>
      </c>
      <c r="Q45" s="43">
        <f t="shared" si="13"/>
        <v>0</v>
      </c>
      <c r="R45" s="43">
        <f t="shared" si="14"/>
        <v>0</v>
      </c>
      <c r="S45" s="44">
        <f t="shared" si="15"/>
        <v>146</v>
      </c>
      <c r="T45" s="98">
        <f t="shared" si="16"/>
        <v>589110</v>
      </c>
      <c r="U45" s="45">
        <f t="shared" si="0"/>
        <v>72.22</v>
      </c>
      <c r="V45" s="46">
        <f t="shared" si="1"/>
        <v>291407.7</v>
      </c>
      <c r="W45" s="46">
        <f t="shared" si="2"/>
        <v>0</v>
      </c>
      <c r="X45" s="47">
        <f t="shared" si="3"/>
        <v>297702.3</v>
      </c>
      <c r="Y45" s="97">
        <v>73.664400000000001</v>
      </c>
      <c r="Z45" s="96">
        <f t="shared" si="4"/>
        <v>297235.85399999999</v>
      </c>
      <c r="AA45" s="96">
        <f t="shared" si="5"/>
        <v>0</v>
      </c>
      <c r="AB45" s="70">
        <f t="shared" si="6"/>
        <v>291874.14600000001</v>
      </c>
      <c r="AC45" s="157"/>
      <c r="AD45" s="162">
        <v>1412.25</v>
      </c>
      <c r="AE45" s="166">
        <f t="shared" si="17"/>
        <v>206188.5</v>
      </c>
      <c r="AF45" s="166">
        <f t="shared" si="18"/>
        <v>104032.54889999999</v>
      </c>
      <c r="AT45" s="136"/>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c r="IT45" s="18"/>
      <c r="IU45" s="18"/>
      <c r="IV45" s="18"/>
      <c r="IW45" s="18"/>
      <c r="IX45" s="18"/>
      <c r="IY45" s="18"/>
      <c r="IZ45" s="18"/>
      <c r="JA45" s="18"/>
      <c r="JB45" s="18"/>
      <c r="JC45" s="18"/>
      <c r="JD45" s="18"/>
      <c r="JE45" s="18"/>
      <c r="JF45" s="18"/>
      <c r="JG45" s="18"/>
      <c r="JH45" s="18"/>
      <c r="JI45" s="18"/>
      <c r="JJ45" s="18"/>
      <c r="JK45" s="18"/>
      <c r="JL45" s="18"/>
      <c r="JM45" s="18"/>
      <c r="JN45" s="18"/>
      <c r="JO45" s="18"/>
      <c r="JP45" s="18"/>
      <c r="JQ45" s="18"/>
      <c r="JR45" s="18"/>
      <c r="JS45" s="18"/>
      <c r="JT45" s="18"/>
      <c r="JU45" s="18"/>
      <c r="JV45" s="18"/>
      <c r="JW45" s="18"/>
      <c r="JX45" s="18"/>
      <c r="JY45" s="18"/>
      <c r="JZ45" s="18"/>
      <c r="KA45" s="18"/>
      <c r="KB45" s="18"/>
      <c r="KC45" s="18"/>
      <c r="KD45" s="18"/>
      <c r="KE45" s="18"/>
      <c r="KF45" s="18"/>
      <c r="KG45" s="18"/>
      <c r="KH45" s="18"/>
      <c r="KI45" s="18"/>
      <c r="KJ45" s="18"/>
      <c r="KK45" s="18"/>
      <c r="KL45" s="18"/>
      <c r="KM45" s="18"/>
      <c r="KN45" s="18"/>
      <c r="KO45" s="18"/>
      <c r="KP45" s="18"/>
      <c r="KQ45" s="18"/>
      <c r="KR45" s="18"/>
      <c r="KS45" s="18"/>
      <c r="KT45" s="18"/>
      <c r="KU45" s="18"/>
      <c r="KV45" s="18"/>
      <c r="KW45" s="18"/>
      <c r="KX45" s="18"/>
      <c r="KY45" s="18"/>
      <c r="KZ45" s="18"/>
      <c r="LA45" s="18"/>
      <c r="LB45" s="18"/>
      <c r="LC45" s="18"/>
      <c r="LD45" s="18"/>
      <c r="LE45" s="18"/>
      <c r="LF45" s="18"/>
      <c r="LG45" s="18"/>
      <c r="LH45" s="18"/>
      <c r="LI45" s="18"/>
      <c r="LJ45" s="18"/>
      <c r="LK45" s="18"/>
      <c r="LL45" s="18"/>
      <c r="LM45" s="18"/>
      <c r="LN45" s="18"/>
      <c r="LO45" s="18"/>
      <c r="LP45" s="18"/>
      <c r="LQ45" s="18"/>
      <c r="LR45" s="18"/>
      <c r="LS45" s="18"/>
      <c r="LT45" s="18"/>
      <c r="LU45" s="18"/>
      <c r="LV45" s="18"/>
      <c r="LW45" s="18"/>
      <c r="LX45" s="18"/>
      <c r="LY45" s="18"/>
      <c r="LZ45" s="18"/>
      <c r="MA45" s="18"/>
      <c r="MB45" s="18"/>
      <c r="MC45" s="18"/>
      <c r="MD45" s="18"/>
      <c r="ME45" s="18"/>
      <c r="MF45" s="18"/>
      <c r="MG45" s="18"/>
      <c r="MH45" s="18"/>
      <c r="MI45" s="18"/>
      <c r="MJ45" s="18"/>
      <c r="MK45" s="18"/>
      <c r="ML45" s="18"/>
      <c r="MM45" s="18"/>
      <c r="MN45" s="18"/>
      <c r="MO45" s="18"/>
      <c r="MP45" s="18"/>
      <c r="MQ45" s="18"/>
      <c r="MR45" s="18"/>
      <c r="MS45" s="18"/>
      <c r="MT45" s="18"/>
      <c r="MU45" s="18"/>
      <c r="MV45" s="18"/>
      <c r="MW45" s="18"/>
      <c r="MX45" s="18"/>
      <c r="MY45" s="18"/>
      <c r="MZ45" s="18"/>
      <c r="NA45" s="18"/>
      <c r="NB45" s="18"/>
      <c r="NC45" s="18"/>
      <c r="ND45" s="18"/>
      <c r="NE45" s="18"/>
      <c r="NF45" s="18"/>
      <c r="NG45" s="18"/>
      <c r="NH45" s="18"/>
      <c r="NI45" s="18"/>
      <c r="NJ45" s="18"/>
      <c r="NK45" s="18"/>
      <c r="NL45" s="18"/>
      <c r="NM45" s="18"/>
      <c r="NN45" s="18"/>
      <c r="NO45" s="18"/>
      <c r="NP45" s="18"/>
      <c r="NQ45" s="18"/>
      <c r="NR45" s="18"/>
      <c r="NS45" s="18"/>
      <c r="NT45" s="18"/>
      <c r="NU45" s="18"/>
      <c r="NV45" s="18"/>
      <c r="NW45" s="18"/>
      <c r="NX45" s="18"/>
      <c r="NY45" s="18"/>
      <c r="NZ45" s="18"/>
      <c r="OA45" s="18"/>
      <c r="OB45" s="18"/>
      <c r="OC45" s="18"/>
      <c r="OD45" s="18"/>
      <c r="OE45" s="18"/>
      <c r="OF45" s="18"/>
      <c r="OG45" s="18"/>
      <c r="OH45" s="18"/>
      <c r="OI45" s="18"/>
      <c r="OJ45" s="18"/>
      <c r="OK45" s="18"/>
      <c r="OL45" s="18"/>
      <c r="OM45" s="18"/>
      <c r="ON45" s="18"/>
      <c r="OO45" s="18"/>
      <c r="OP45" s="18"/>
      <c r="OQ45" s="18"/>
      <c r="OR45" s="18"/>
      <c r="OS45" s="18"/>
      <c r="OT45" s="18"/>
      <c r="OU45" s="18"/>
      <c r="OV45" s="18"/>
      <c r="OW45" s="18"/>
      <c r="OX45" s="18"/>
      <c r="OY45" s="18"/>
      <c r="OZ45" s="18"/>
      <c r="PA45" s="18"/>
      <c r="PB45" s="18"/>
      <c r="PC45" s="18"/>
      <c r="PD45" s="18"/>
      <c r="PE45" s="18"/>
      <c r="PF45" s="18"/>
      <c r="PG45" s="18"/>
      <c r="PH45" s="18"/>
      <c r="PI45" s="18"/>
      <c r="PJ45" s="18"/>
      <c r="PK45" s="18"/>
      <c r="PL45" s="18"/>
      <c r="PM45" s="18"/>
      <c r="PN45" s="18"/>
      <c r="PO45" s="18"/>
      <c r="PP45" s="18"/>
      <c r="PQ45" s="18"/>
      <c r="PR45" s="18"/>
      <c r="PS45" s="18"/>
      <c r="PT45" s="18"/>
      <c r="PU45" s="18"/>
      <c r="PV45" s="18"/>
      <c r="PW45" s="18"/>
      <c r="PX45" s="18"/>
      <c r="PY45" s="18"/>
      <c r="PZ45" s="18"/>
      <c r="QA45" s="18"/>
      <c r="QB45" s="18"/>
      <c r="QC45" s="18"/>
      <c r="QD45" s="18"/>
      <c r="QE45" s="18"/>
      <c r="QF45" s="18"/>
      <c r="QG45" s="18"/>
      <c r="QH45" s="18"/>
      <c r="QI45" s="18"/>
      <c r="QJ45" s="18"/>
      <c r="QK45" s="18"/>
      <c r="QL45" s="18"/>
      <c r="QM45" s="18"/>
      <c r="QN45" s="18"/>
      <c r="QO45" s="18"/>
      <c r="QP45" s="18"/>
      <c r="QQ45" s="18"/>
      <c r="QR45" s="18"/>
      <c r="QS45" s="18"/>
      <c r="QT45" s="18"/>
      <c r="QU45" s="18"/>
      <c r="QV45" s="18"/>
      <c r="QW45" s="18"/>
      <c r="QX45" s="18"/>
      <c r="QY45" s="18"/>
      <c r="QZ45" s="18"/>
      <c r="RA45" s="18"/>
      <c r="RB45" s="18"/>
      <c r="RC45" s="18"/>
      <c r="RD45" s="18"/>
      <c r="RE45" s="18"/>
      <c r="RF45" s="18"/>
      <c r="RG45" s="18"/>
      <c r="RH45" s="18"/>
      <c r="RI45" s="18"/>
      <c r="RJ45" s="18"/>
      <c r="RK45" s="18"/>
      <c r="RL45" s="18"/>
      <c r="RM45" s="18"/>
      <c r="RN45" s="18"/>
      <c r="RO45" s="18"/>
      <c r="RP45" s="18"/>
      <c r="RQ45" s="18"/>
      <c r="RR45" s="18"/>
      <c r="RS45" s="18"/>
      <c r="RT45" s="18"/>
      <c r="RU45" s="18"/>
      <c r="RV45" s="18"/>
      <c r="RW45" s="18"/>
      <c r="RX45" s="18"/>
      <c r="RY45" s="18"/>
      <c r="RZ45" s="18"/>
      <c r="SA45" s="18"/>
      <c r="SB45" s="18"/>
      <c r="SC45" s="18"/>
      <c r="SD45" s="18"/>
      <c r="SE45" s="18"/>
      <c r="SF45" s="18"/>
      <c r="SG45" s="18"/>
      <c r="SH45" s="18"/>
      <c r="SI45" s="18"/>
      <c r="SJ45" s="18"/>
      <c r="SK45" s="18"/>
      <c r="SL45" s="18"/>
      <c r="SM45" s="18"/>
      <c r="SN45" s="18"/>
      <c r="SO45" s="18"/>
      <c r="SP45" s="18"/>
      <c r="SQ45" s="18"/>
      <c r="SR45" s="18"/>
      <c r="SS45" s="18"/>
      <c r="ST45" s="18"/>
      <c r="SU45" s="18"/>
      <c r="SV45" s="18"/>
      <c r="SW45" s="18"/>
      <c r="SX45" s="18"/>
      <c r="SY45" s="18"/>
      <c r="SZ45" s="18"/>
      <c r="TA45" s="18"/>
      <c r="TB45" s="18"/>
      <c r="TC45" s="18"/>
      <c r="TD45" s="18"/>
      <c r="TE45" s="18"/>
      <c r="TF45" s="18"/>
      <c r="TG45" s="18"/>
      <c r="TH45" s="18"/>
      <c r="TI45" s="18"/>
      <c r="TJ45" s="18"/>
      <c r="TK45" s="18"/>
      <c r="TL45" s="18"/>
      <c r="TM45" s="18"/>
      <c r="TN45" s="18"/>
      <c r="TO45" s="18"/>
      <c r="TP45" s="18"/>
      <c r="TQ45" s="18"/>
      <c r="TR45" s="18"/>
      <c r="TS45" s="18"/>
      <c r="TT45" s="18"/>
      <c r="TU45" s="18"/>
      <c r="TV45" s="18"/>
      <c r="TW45" s="18"/>
      <c r="TX45" s="18"/>
      <c r="TY45" s="18"/>
      <c r="TZ45" s="18"/>
      <c r="UA45" s="18"/>
      <c r="UB45" s="18"/>
      <c r="UC45" s="18"/>
      <c r="UD45" s="18"/>
      <c r="UE45" s="18"/>
      <c r="UF45" s="18"/>
      <c r="UG45" s="18"/>
      <c r="UH45" s="18"/>
      <c r="UI45" s="18"/>
      <c r="UJ45" s="18"/>
      <c r="UK45" s="18"/>
      <c r="UL45" s="18"/>
      <c r="UM45" s="18"/>
      <c r="UN45" s="18"/>
      <c r="UO45" s="18"/>
      <c r="UP45" s="18"/>
      <c r="UQ45" s="18"/>
      <c r="UR45" s="18"/>
      <c r="US45" s="18"/>
      <c r="UT45" s="18"/>
      <c r="UU45" s="18"/>
      <c r="UV45" s="18"/>
      <c r="UW45" s="18"/>
      <c r="UX45" s="18"/>
      <c r="UY45" s="18"/>
      <c r="UZ45" s="18"/>
      <c r="VA45" s="18"/>
      <c r="VB45" s="18"/>
      <c r="VC45" s="18"/>
      <c r="VD45" s="18"/>
      <c r="VE45" s="18"/>
      <c r="VF45" s="18"/>
      <c r="VG45" s="18"/>
      <c r="VH45" s="18"/>
      <c r="VI45" s="18"/>
      <c r="VJ45" s="18"/>
      <c r="VK45" s="18"/>
      <c r="VL45" s="18"/>
      <c r="VM45" s="18"/>
      <c r="VN45" s="18"/>
      <c r="VO45" s="18"/>
      <c r="VP45" s="18"/>
      <c r="VQ45" s="18"/>
      <c r="VR45" s="18"/>
      <c r="VS45" s="18"/>
      <c r="VT45" s="18"/>
      <c r="VU45" s="18"/>
      <c r="VV45" s="18"/>
      <c r="VW45" s="18"/>
      <c r="VX45" s="18"/>
      <c r="VY45" s="18"/>
      <c r="VZ45" s="18"/>
      <c r="WA45" s="18"/>
      <c r="WB45" s="18"/>
      <c r="WC45" s="18"/>
      <c r="WD45" s="18"/>
      <c r="WE45" s="18"/>
      <c r="WF45" s="18"/>
      <c r="WG45" s="18"/>
      <c r="WH45" s="18"/>
      <c r="WI45" s="18"/>
      <c r="WJ45" s="18"/>
      <c r="WK45" s="18"/>
      <c r="WL45" s="18"/>
      <c r="WM45" s="18"/>
      <c r="WN45" s="18"/>
      <c r="WO45" s="18"/>
      <c r="WP45" s="18"/>
      <c r="WQ45" s="18"/>
      <c r="WR45" s="18"/>
      <c r="WS45" s="18"/>
      <c r="WT45" s="18"/>
      <c r="WU45" s="18"/>
      <c r="WV45" s="18"/>
      <c r="WW45" s="18"/>
      <c r="WX45" s="18"/>
      <c r="WY45" s="18"/>
      <c r="WZ45" s="18"/>
      <c r="XA45" s="18"/>
      <c r="XB45" s="18"/>
      <c r="XC45" s="18"/>
      <c r="XD45" s="18"/>
      <c r="XE45" s="18"/>
      <c r="XF45" s="18"/>
      <c r="XG45" s="18"/>
      <c r="XH45" s="18"/>
      <c r="XI45" s="18"/>
      <c r="XJ45" s="18"/>
      <c r="XK45" s="18"/>
      <c r="XL45" s="18"/>
      <c r="XM45" s="18"/>
      <c r="XN45" s="18"/>
      <c r="XO45" s="18"/>
      <c r="XP45" s="18"/>
      <c r="XQ45" s="18"/>
      <c r="XR45" s="18"/>
      <c r="XS45" s="18"/>
      <c r="XT45" s="18"/>
      <c r="XU45" s="18"/>
      <c r="XV45" s="18"/>
      <c r="XW45" s="18"/>
      <c r="XX45" s="18"/>
      <c r="XY45" s="18"/>
      <c r="XZ45" s="18"/>
      <c r="YA45" s="18"/>
      <c r="YB45" s="18"/>
      <c r="YC45" s="18"/>
      <c r="YD45" s="18"/>
      <c r="YE45" s="18"/>
      <c r="YF45" s="18"/>
      <c r="YG45" s="18"/>
      <c r="YH45" s="18"/>
      <c r="YI45" s="18"/>
      <c r="YJ45" s="18"/>
      <c r="YK45" s="18"/>
      <c r="YL45" s="18"/>
      <c r="YM45" s="18"/>
      <c r="YN45" s="18"/>
      <c r="YO45" s="18"/>
      <c r="YP45" s="18"/>
      <c r="YQ45" s="18"/>
      <c r="YR45" s="18"/>
      <c r="YS45" s="18"/>
      <c r="YT45" s="18"/>
      <c r="YU45" s="18"/>
      <c r="YV45" s="18"/>
      <c r="YW45" s="18"/>
      <c r="YX45" s="18"/>
      <c r="YY45" s="18"/>
      <c r="YZ45" s="18"/>
      <c r="ZA45" s="18"/>
      <c r="ZB45" s="18"/>
      <c r="ZC45" s="18"/>
      <c r="ZD45" s="18"/>
      <c r="ZE45" s="18"/>
      <c r="ZF45" s="18"/>
      <c r="ZG45" s="18"/>
      <c r="ZH45" s="18"/>
      <c r="ZI45" s="18"/>
      <c r="ZJ45" s="18"/>
      <c r="ZK45" s="18"/>
      <c r="ZL45" s="18"/>
      <c r="ZM45" s="18"/>
      <c r="ZN45" s="18"/>
      <c r="ZO45" s="18"/>
      <c r="ZP45" s="18"/>
      <c r="ZQ45" s="18"/>
      <c r="ZR45" s="18"/>
      <c r="ZS45" s="18"/>
      <c r="ZT45" s="18"/>
      <c r="ZU45" s="18"/>
      <c r="ZV45" s="18"/>
      <c r="ZW45" s="18"/>
      <c r="ZX45" s="18"/>
      <c r="ZY45" s="18"/>
      <c r="ZZ45" s="18"/>
      <c r="AAA45" s="18"/>
      <c r="AAB45" s="18"/>
      <c r="AAC45" s="18"/>
      <c r="AAD45" s="18"/>
      <c r="AAE45" s="18"/>
      <c r="AAF45" s="18"/>
      <c r="AAG45" s="18"/>
      <c r="AAH45" s="18"/>
      <c r="AAI45" s="18"/>
      <c r="AAJ45" s="18"/>
      <c r="AAK45" s="18"/>
      <c r="AAL45" s="18"/>
      <c r="AAM45" s="18"/>
      <c r="AAN45" s="18"/>
      <c r="AAO45" s="18"/>
      <c r="AAP45" s="18"/>
      <c r="AAQ45" s="18"/>
      <c r="AAR45" s="18"/>
      <c r="AAS45" s="18"/>
      <c r="AAT45" s="18"/>
      <c r="AAU45" s="18"/>
      <c r="AAV45" s="18"/>
      <c r="AAW45" s="18"/>
      <c r="AAX45" s="18"/>
      <c r="AAY45" s="18"/>
      <c r="AAZ45" s="18"/>
      <c r="ABA45" s="18"/>
      <c r="ABB45" s="18"/>
      <c r="ABC45" s="18"/>
      <c r="ABD45" s="18"/>
      <c r="ABE45" s="18"/>
      <c r="ABF45" s="18"/>
      <c r="ABG45" s="18"/>
      <c r="ABH45" s="18"/>
      <c r="ABI45" s="18"/>
      <c r="ABJ45" s="18"/>
      <c r="ABK45" s="18"/>
      <c r="ABL45" s="18"/>
      <c r="ABM45" s="18"/>
      <c r="ABN45" s="18"/>
      <c r="ABO45" s="18"/>
      <c r="ABP45" s="18"/>
      <c r="ABQ45" s="18"/>
      <c r="ABR45" s="18"/>
      <c r="ABS45" s="18"/>
      <c r="ABT45" s="18"/>
      <c r="ABU45" s="18"/>
      <c r="ABV45" s="18"/>
      <c r="ABW45" s="18"/>
      <c r="ABX45" s="18"/>
      <c r="ABY45" s="18"/>
      <c r="ABZ45" s="18"/>
      <c r="ACA45" s="18"/>
      <c r="ACB45" s="18"/>
      <c r="ACC45" s="18"/>
      <c r="ACD45" s="18"/>
      <c r="ACE45" s="18"/>
      <c r="ACF45" s="18"/>
      <c r="ACG45" s="18"/>
      <c r="ACH45" s="18"/>
      <c r="ACI45" s="18"/>
      <c r="ACJ45" s="18"/>
      <c r="ACK45" s="18"/>
      <c r="ACL45" s="18"/>
      <c r="ACM45" s="18"/>
      <c r="ACN45" s="18"/>
      <c r="ACO45" s="18"/>
      <c r="ACP45" s="18"/>
      <c r="ACQ45" s="18"/>
      <c r="ACR45" s="18"/>
      <c r="ACS45" s="18"/>
      <c r="ACT45" s="18"/>
      <c r="ACU45" s="18"/>
      <c r="ACV45" s="18"/>
      <c r="ACW45" s="18"/>
      <c r="ACX45" s="18"/>
      <c r="ACY45" s="18"/>
      <c r="ACZ45" s="18"/>
      <c r="ADA45" s="18"/>
      <c r="ADB45" s="18"/>
      <c r="ADC45" s="18"/>
      <c r="ADD45" s="18"/>
      <c r="ADE45" s="18"/>
      <c r="ADF45" s="18"/>
      <c r="ADG45" s="18"/>
      <c r="ADH45" s="18"/>
      <c r="ADI45" s="18"/>
      <c r="ADJ45" s="18"/>
      <c r="ADK45" s="18"/>
      <c r="ADL45" s="18"/>
      <c r="ADM45" s="18"/>
      <c r="ADN45" s="18"/>
      <c r="ADO45" s="18"/>
      <c r="ADP45" s="18"/>
      <c r="ADQ45" s="18"/>
      <c r="ADR45" s="18"/>
      <c r="ADS45" s="18"/>
      <c r="ADT45" s="18"/>
      <c r="ADU45" s="18"/>
      <c r="ADV45" s="18"/>
      <c r="ADW45" s="18"/>
      <c r="ADX45" s="18"/>
      <c r="ADY45" s="18"/>
      <c r="ADZ45" s="18"/>
      <c r="AEA45" s="18"/>
      <c r="AEB45" s="18"/>
      <c r="AEC45" s="18"/>
      <c r="AED45" s="18"/>
      <c r="AEE45" s="18"/>
      <c r="AEF45" s="18"/>
      <c r="AEG45" s="18"/>
      <c r="AEH45" s="18"/>
      <c r="AEI45" s="18"/>
      <c r="AEJ45" s="18"/>
      <c r="AEK45" s="18"/>
      <c r="AEL45" s="18"/>
      <c r="AEM45" s="18"/>
      <c r="AEN45" s="18"/>
      <c r="AEO45" s="18"/>
      <c r="AEP45" s="18"/>
      <c r="AEQ45" s="18"/>
      <c r="AER45" s="18"/>
      <c r="AES45" s="18"/>
      <c r="AET45" s="18"/>
      <c r="AEU45" s="18"/>
      <c r="AEV45" s="18"/>
      <c r="AEW45" s="18"/>
      <c r="AEX45" s="18"/>
    </row>
    <row r="46" spans="1:830" s="33" customFormat="1">
      <c r="A46" s="34">
        <v>42</v>
      </c>
      <c r="B46" s="34" t="s">
        <v>97</v>
      </c>
      <c r="C46" s="6" t="s">
        <v>98</v>
      </c>
      <c r="D46" s="35" t="s">
        <v>15</v>
      </c>
      <c r="E46" s="36">
        <v>3750</v>
      </c>
      <c r="F46" s="37">
        <v>61</v>
      </c>
      <c r="G46" s="38">
        <v>3177.9661016949153</v>
      </c>
      <c r="H46" s="38">
        <f t="shared" si="7"/>
        <v>228750</v>
      </c>
      <c r="I46" s="39">
        <v>127.58</v>
      </c>
      <c r="J46" s="38">
        <f t="shared" si="8"/>
        <v>478425</v>
      </c>
      <c r="K46" s="38">
        <f t="shared" si="9"/>
        <v>249675</v>
      </c>
      <c r="L46" s="38">
        <f t="shared" si="10"/>
        <v>0</v>
      </c>
      <c r="M46" s="40"/>
      <c r="N46" s="99">
        <f t="shared" si="11"/>
        <v>0</v>
      </c>
      <c r="O46" s="42"/>
      <c r="P46" s="43">
        <f t="shared" si="12"/>
        <v>0</v>
      </c>
      <c r="Q46" s="43">
        <f t="shared" si="13"/>
        <v>0</v>
      </c>
      <c r="R46" s="43">
        <f t="shared" si="14"/>
        <v>0</v>
      </c>
      <c r="S46" s="44">
        <f t="shared" si="15"/>
        <v>61</v>
      </c>
      <c r="T46" s="98">
        <f t="shared" si="16"/>
        <v>228750</v>
      </c>
      <c r="U46" s="45">
        <f t="shared" si="0"/>
        <v>127.58</v>
      </c>
      <c r="V46" s="46">
        <f t="shared" si="1"/>
        <v>478425</v>
      </c>
      <c r="W46" s="46">
        <f t="shared" si="2"/>
        <v>249675</v>
      </c>
      <c r="X46" s="47">
        <f t="shared" si="3"/>
        <v>0</v>
      </c>
      <c r="Y46" s="97">
        <v>131.4074</v>
      </c>
      <c r="Z46" s="96">
        <f t="shared" si="4"/>
        <v>492777.75</v>
      </c>
      <c r="AA46" s="96">
        <f t="shared" si="5"/>
        <v>264027.75</v>
      </c>
      <c r="AB46" s="70">
        <f t="shared" si="6"/>
        <v>0</v>
      </c>
      <c r="AC46" s="157"/>
      <c r="AD46" s="162">
        <v>1312.5</v>
      </c>
      <c r="AE46" s="166">
        <f t="shared" si="17"/>
        <v>80062.5</v>
      </c>
      <c r="AF46" s="166">
        <f t="shared" si="18"/>
        <v>172472.21249999999</v>
      </c>
      <c r="AT46" s="136"/>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c r="IT46" s="18"/>
      <c r="IU46" s="18"/>
      <c r="IV46" s="18"/>
      <c r="IW46" s="18"/>
      <c r="IX46" s="18"/>
      <c r="IY46" s="18"/>
      <c r="IZ46" s="18"/>
      <c r="JA46" s="18"/>
      <c r="JB46" s="18"/>
      <c r="JC46" s="18"/>
      <c r="JD46" s="18"/>
      <c r="JE46" s="18"/>
      <c r="JF46" s="18"/>
      <c r="JG46" s="18"/>
      <c r="JH46" s="18"/>
      <c r="JI46" s="18"/>
      <c r="JJ46" s="18"/>
      <c r="JK46" s="18"/>
      <c r="JL46" s="18"/>
      <c r="JM46" s="18"/>
      <c r="JN46" s="18"/>
      <c r="JO46" s="18"/>
      <c r="JP46" s="18"/>
      <c r="JQ46" s="18"/>
      <c r="JR46" s="18"/>
      <c r="JS46" s="18"/>
      <c r="JT46" s="18"/>
      <c r="JU46" s="18"/>
      <c r="JV46" s="18"/>
      <c r="JW46" s="18"/>
      <c r="JX46" s="18"/>
      <c r="JY46" s="18"/>
      <c r="JZ46" s="18"/>
      <c r="KA46" s="18"/>
      <c r="KB46" s="18"/>
      <c r="KC46" s="18"/>
      <c r="KD46" s="18"/>
      <c r="KE46" s="18"/>
      <c r="KF46" s="18"/>
      <c r="KG46" s="18"/>
      <c r="KH46" s="18"/>
      <c r="KI46" s="18"/>
      <c r="KJ46" s="18"/>
      <c r="KK46" s="18"/>
      <c r="KL46" s="18"/>
      <c r="KM46" s="18"/>
      <c r="KN46" s="18"/>
      <c r="KO46" s="18"/>
      <c r="KP46" s="18"/>
      <c r="KQ46" s="18"/>
      <c r="KR46" s="18"/>
      <c r="KS46" s="18"/>
      <c r="KT46" s="18"/>
      <c r="KU46" s="18"/>
      <c r="KV46" s="18"/>
      <c r="KW46" s="18"/>
      <c r="KX46" s="18"/>
      <c r="KY46" s="18"/>
      <c r="KZ46" s="18"/>
      <c r="LA46" s="18"/>
      <c r="LB46" s="18"/>
      <c r="LC46" s="18"/>
      <c r="LD46" s="18"/>
      <c r="LE46" s="18"/>
      <c r="LF46" s="18"/>
      <c r="LG46" s="18"/>
      <c r="LH46" s="18"/>
      <c r="LI46" s="18"/>
      <c r="LJ46" s="18"/>
      <c r="LK46" s="18"/>
      <c r="LL46" s="18"/>
      <c r="LM46" s="18"/>
      <c r="LN46" s="18"/>
      <c r="LO46" s="18"/>
      <c r="LP46" s="18"/>
      <c r="LQ46" s="18"/>
      <c r="LR46" s="18"/>
      <c r="LS46" s="18"/>
      <c r="LT46" s="18"/>
      <c r="LU46" s="18"/>
      <c r="LV46" s="18"/>
      <c r="LW46" s="18"/>
      <c r="LX46" s="18"/>
      <c r="LY46" s="18"/>
      <c r="LZ46" s="18"/>
      <c r="MA46" s="18"/>
      <c r="MB46" s="18"/>
      <c r="MC46" s="18"/>
      <c r="MD46" s="18"/>
      <c r="ME46" s="18"/>
      <c r="MF46" s="18"/>
      <c r="MG46" s="18"/>
      <c r="MH46" s="18"/>
      <c r="MI46" s="18"/>
      <c r="MJ46" s="18"/>
      <c r="MK46" s="18"/>
      <c r="ML46" s="18"/>
      <c r="MM46" s="18"/>
      <c r="MN46" s="18"/>
      <c r="MO46" s="18"/>
      <c r="MP46" s="18"/>
      <c r="MQ46" s="18"/>
      <c r="MR46" s="18"/>
      <c r="MS46" s="18"/>
      <c r="MT46" s="18"/>
      <c r="MU46" s="18"/>
      <c r="MV46" s="18"/>
      <c r="MW46" s="18"/>
      <c r="MX46" s="18"/>
      <c r="MY46" s="18"/>
      <c r="MZ46" s="18"/>
      <c r="NA46" s="18"/>
      <c r="NB46" s="18"/>
      <c r="NC46" s="18"/>
      <c r="ND46" s="18"/>
      <c r="NE46" s="18"/>
      <c r="NF46" s="18"/>
      <c r="NG46" s="18"/>
      <c r="NH46" s="18"/>
      <c r="NI46" s="18"/>
      <c r="NJ46" s="18"/>
      <c r="NK46" s="18"/>
      <c r="NL46" s="18"/>
      <c r="NM46" s="18"/>
      <c r="NN46" s="18"/>
      <c r="NO46" s="18"/>
      <c r="NP46" s="18"/>
      <c r="NQ46" s="18"/>
      <c r="NR46" s="18"/>
      <c r="NS46" s="18"/>
      <c r="NT46" s="18"/>
      <c r="NU46" s="18"/>
      <c r="NV46" s="18"/>
      <c r="NW46" s="18"/>
      <c r="NX46" s="18"/>
      <c r="NY46" s="18"/>
      <c r="NZ46" s="18"/>
      <c r="OA46" s="18"/>
      <c r="OB46" s="18"/>
      <c r="OC46" s="18"/>
      <c r="OD46" s="18"/>
      <c r="OE46" s="18"/>
      <c r="OF46" s="18"/>
      <c r="OG46" s="18"/>
      <c r="OH46" s="18"/>
      <c r="OI46" s="18"/>
      <c r="OJ46" s="18"/>
      <c r="OK46" s="18"/>
      <c r="OL46" s="18"/>
      <c r="OM46" s="18"/>
      <c r="ON46" s="18"/>
      <c r="OO46" s="18"/>
      <c r="OP46" s="18"/>
      <c r="OQ46" s="18"/>
      <c r="OR46" s="18"/>
      <c r="OS46" s="18"/>
      <c r="OT46" s="18"/>
      <c r="OU46" s="18"/>
      <c r="OV46" s="18"/>
      <c r="OW46" s="18"/>
      <c r="OX46" s="18"/>
      <c r="OY46" s="18"/>
      <c r="OZ46" s="18"/>
      <c r="PA46" s="18"/>
      <c r="PB46" s="18"/>
      <c r="PC46" s="18"/>
      <c r="PD46" s="18"/>
      <c r="PE46" s="18"/>
      <c r="PF46" s="18"/>
      <c r="PG46" s="18"/>
      <c r="PH46" s="18"/>
      <c r="PI46" s="18"/>
      <c r="PJ46" s="18"/>
      <c r="PK46" s="18"/>
      <c r="PL46" s="18"/>
      <c r="PM46" s="18"/>
      <c r="PN46" s="18"/>
      <c r="PO46" s="18"/>
      <c r="PP46" s="18"/>
      <c r="PQ46" s="18"/>
      <c r="PR46" s="18"/>
      <c r="PS46" s="18"/>
      <c r="PT46" s="18"/>
      <c r="PU46" s="18"/>
      <c r="PV46" s="18"/>
      <c r="PW46" s="18"/>
      <c r="PX46" s="18"/>
      <c r="PY46" s="18"/>
      <c r="PZ46" s="18"/>
      <c r="QA46" s="18"/>
      <c r="QB46" s="18"/>
      <c r="QC46" s="18"/>
      <c r="QD46" s="18"/>
      <c r="QE46" s="18"/>
      <c r="QF46" s="18"/>
      <c r="QG46" s="18"/>
      <c r="QH46" s="18"/>
      <c r="QI46" s="18"/>
      <c r="QJ46" s="18"/>
      <c r="QK46" s="18"/>
      <c r="QL46" s="18"/>
      <c r="QM46" s="18"/>
      <c r="QN46" s="18"/>
      <c r="QO46" s="18"/>
      <c r="QP46" s="18"/>
      <c r="QQ46" s="18"/>
      <c r="QR46" s="18"/>
      <c r="QS46" s="18"/>
      <c r="QT46" s="18"/>
      <c r="QU46" s="18"/>
      <c r="QV46" s="18"/>
      <c r="QW46" s="18"/>
      <c r="QX46" s="18"/>
      <c r="QY46" s="18"/>
      <c r="QZ46" s="18"/>
      <c r="RA46" s="18"/>
      <c r="RB46" s="18"/>
      <c r="RC46" s="18"/>
      <c r="RD46" s="18"/>
      <c r="RE46" s="18"/>
      <c r="RF46" s="18"/>
      <c r="RG46" s="18"/>
      <c r="RH46" s="18"/>
      <c r="RI46" s="18"/>
      <c r="RJ46" s="18"/>
      <c r="RK46" s="18"/>
      <c r="RL46" s="18"/>
      <c r="RM46" s="18"/>
      <c r="RN46" s="18"/>
      <c r="RO46" s="18"/>
      <c r="RP46" s="18"/>
      <c r="RQ46" s="18"/>
      <c r="RR46" s="18"/>
      <c r="RS46" s="18"/>
      <c r="RT46" s="18"/>
      <c r="RU46" s="18"/>
      <c r="RV46" s="18"/>
      <c r="RW46" s="18"/>
      <c r="RX46" s="18"/>
      <c r="RY46" s="18"/>
      <c r="RZ46" s="18"/>
      <c r="SA46" s="18"/>
      <c r="SB46" s="18"/>
      <c r="SC46" s="18"/>
      <c r="SD46" s="18"/>
      <c r="SE46" s="18"/>
      <c r="SF46" s="18"/>
      <c r="SG46" s="18"/>
      <c r="SH46" s="18"/>
      <c r="SI46" s="18"/>
      <c r="SJ46" s="18"/>
      <c r="SK46" s="18"/>
      <c r="SL46" s="18"/>
      <c r="SM46" s="18"/>
      <c r="SN46" s="18"/>
      <c r="SO46" s="18"/>
      <c r="SP46" s="18"/>
      <c r="SQ46" s="18"/>
      <c r="SR46" s="18"/>
      <c r="SS46" s="18"/>
      <c r="ST46" s="18"/>
      <c r="SU46" s="18"/>
      <c r="SV46" s="18"/>
      <c r="SW46" s="18"/>
      <c r="SX46" s="18"/>
      <c r="SY46" s="18"/>
      <c r="SZ46" s="18"/>
      <c r="TA46" s="18"/>
      <c r="TB46" s="18"/>
      <c r="TC46" s="18"/>
      <c r="TD46" s="18"/>
      <c r="TE46" s="18"/>
      <c r="TF46" s="18"/>
      <c r="TG46" s="18"/>
      <c r="TH46" s="18"/>
      <c r="TI46" s="18"/>
      <c r="TJ46" s="18"/>
      <c r="TK46" s="18"/>
      <c r="TL46" s="18"/>
      <c r="TM46" s="18"/>
      <c r="TN46" s="18"/>
      <c r="TO46" s="18"/>
      <c r="TP46" s="18"/>
      <c r="TQ46" s="18"/>
      <c r="TR46" s="18"/>
      <c r="TS46" s="18"/>
      <c r="TT46" s="18"/>
      <c r="TU46" s="18"/>
      <c r="TV46" s="18"/>
      <c r="TW46" s="18"/>
      <c r="TX46" s="18"/>
      <c r="TY46" s="18"/>
      <c r="TZ46" s="18"/>
      <c r="UA46" s="18"/>
      <c r="UB46" s="18"/>
      <c r="UC46" s="18"/>
      <c r="UD46" s="18"/>
      <c r="UE46" s="18"/>
      <c r="UF46" s="18"/>
      <c r="UG46" s="18"/>
      <c r="UH46" s="18"/>
      <c r="UI46" s="18"/>
      <c r="UJ46" s="18"/>
      <c r="UK46" s="18"/>
      <c r="UL46" s="18"/>
      <c r="UM46" s="18"/>
      <c r="UN46" s="18"/>
      <c r="UO46" s="18"/>
      <c r="UP46" s="18"/>
      <c r="UQ46" s="18"/>
      <c r="UR46" s="18"/>
      <c r="US46" s="18"/>
      <c r="UT46" s="18"/>
      <c r="UU46" s="18"/>
      <c r="UV46" s="18"/>
      <c r="UW46" s="18"/>
      <c r="UX46" s="18"/>
      <c r="UY46" s="18"/>
      <c r="UZ46" s="18"/>
      <c r="VA46" s="18"/>
      <c r="VB46" s="18"/>
      <c r="VC46" s="18"/>
      <c r="VD46" s="18"/>
      <c r="VE46" s="18"/>
      <c r="VF46" s="18"/>
      <c r="VG46" s="18"/>
      <c r="VH46" s="18"/>
      <c r="VI46" s="18"/>
      <c r="VJ46" s="18"/>
      <c r="VK46" s="18"/>
      <c r="VL46" s="18"/>
      <c r="VM46" s="18"/>
      <c r="VN46" s="18"/>
      <c r="VO46" s="18"/>
      <c r="VP46" s="18"/>
      <c r="VQ46" s="18"/>
      <c r="VR46" s="18"/>
      <c r="VS46" s="18"/>
      <c r="VT46" s="18"/>
      <c r="VU46" s="18"/>
      <c r="VV46" s="18"/>
      <c r="VW46" s="18"/>
      <c r="VX46" s="18"/>
      <c r="VY46" s="18"/>
      <c r="VZ46" s="18"/>
      <c r="WA46" s="18"/>
      <c r="WB46" s="18"/>
      <c r="WC46" s="18"/>
      <c r="WD46" s="18"/>
      <c r="WE46" s="18"/>
      <c r="WF46" s="18"/>
      <c r="WG46" s="18"/>
      <c r="WH46" s="18"/>
      <c r="WI46" s="18"/>
      <c r="WJ46" s="18"/>
      <c r="WK46" s="18"/>
      <c r="WL46" s="18"/>
      <c r="WM46" s="18"/>
      <c r="WN46" s="18"/>
      <c r="WO46" s="18"/>
      <c r="WP46" s="18"/>
      <c r="WQ46" s="18"/>
      <c r="WR46" s="18"/>
      <c r="WS46" s="18"/>
      <c r="WT46" s="18"/>
      <c r="WU46" s="18"/>
      <c r="WV46" s="18"/>
      <c r="WW46" s="18"/>
      <c r="WX46" s="18"/>
      <c r="WY46" s="18"/>
      <c r="WZ46" s="18"/>
      <c r="XA46" s="18"/>
      <c r="XB46" s="18"/>
      <c r="XC46" s="18"/>
      <c r="XD46" s="18"/>
      <c r="XE46" s="18"/>
      <c r="XF46" s="18"/>
      <c r="XG46" s="18"/>
      <c r="XH46" s="18"/>
      <c r="XI46" s="18"/>
      <c r="XJ46" s="18"/>
      <c r="XK46" s="18"/>
      <c r="XL46" s="18"/>
      <c r="XM46" s="18"/>
      <c r="XN46" s="18"/>
      <c r="XO46" s="18"/>
      <c r="XP46" s="18"/>
      <c r="XQ46" s="18"/>
      <c r="XR46" s="18"/>
      <c r="XS46" s="18"/>
      <c r="XT46" s="18"/>
      <c r="XU46" s="18"/>
      <c r="XV46" s="18"/>
      <c r="XW46" s="18"/>
      <c r="XX46" s="18"/>
      <c r="XY46" s="18"/>
      <c r="XZ46" s="18"/>
      <c r="YA46" s="18"/>
      <c r="YB46" s="18"/>
      <c r="YC46" s="18"/>
      <c r="YD46" s="18"/>
      <c r="YE46" s="18"/>
      <c r="YF46" s="18"/>
      <c r="YG46" s="18"/>
      <c r="YH46" s="18"/>
      <c r="YI46" s="18"/>
      <c r="YJ46" s="18"/>
      <c r="YK46" s="18"/>
      <c r="YL46" s="18"/>
      <c r="YM46" s="18"/>
      <c r="YN46" s="18"/>
      <c r="YO46" s="18"/>
      <c r="YP46" s="18"/>
      <c r="YQ46" s="18"/>
      <c r="YR46" s="18"/>
      <c r="YS46" s="18"/>
      <c r="YT46" s="18"/>
      <c r="YU46" s="18"/>
      <c r="YV46" s="18"/>
      <c r="YW46" s="18"/>
      <c r="YX46" s="18"/>
      <c r="YY46" s="18"/>
      <c r="YZ46" s="18"/>
      <c r="ZA46" s="18"/>
      <c r="ZB46" s="18"/>
      <c r="ZC46" s="18"/>
      <c r="ZD46" s="18"/>
      <c r="ZE46" s="18"/>
      <c r="ZF46" s="18"/>
      <c r="ZG46" s="18"/>
      <c r="ZH46" s="18"/>
      <c r="ZI46" s="18"/>
      <c r="ZJ46" s="18"/>
      <c r="ZK46" s="18"/>
      <c r="ZL46" s="18"/>
      <c r="ZM46" s="18"/>
      <c r="ZN46" s="18"/>
      <c r="ZO46" s="18"/>
      <c r="ZP46" s="18"/>
      <c r="ZQ46" s="18"/>
      <c r="ZR46" s="18"/>
      <c r="ZS46" s="18"/>
      <c r="ZT46" s="18"/>
      <c r="ZU46" s="18"/>
      <c r="ZV46" s="18"/>
      <c r="ZW46" s="18"/>
      <c r="ZX46" s="18"/>
      <c r="ZY46" s="18"/>
      <c r="ZZ46" s="18"/>
      <c r="AAA46" s="18"/>
      <c r="AAB46" s="18"/>
      <c r="AAC46" s="18"/>
      <c r="AAD46" s="18"/>
      <c r="AAE46" s="18"/>
      <c r="AAF46" s="18"/>
      <c r="AAG46" s="18"/>
      <c r="AAH46" s="18"/>
      <c r="AAI46" s="18"/>
      <c r="AAJ46" s="18"/>
      <c r="AAK46" s="18"/>
      <c r="AAL46" s="18"/>
      <c r="AAM46" s="18"/>
      <c r="AAN46" s="18"/>
      <c r="AAO46" s="18"/>
      <c r="AAP46" s="18"/>
      <c r="AAQ46" s="18"/>
      <c r="AAR46" s="18"/>
      <c r="AAS46" s="18"/>
      <c r="AAT46" s="18"/>
      <c r="AAU46" s="18"/>
      <c r="AAV46" s="18"/>
      <c r="AAW46" s="18"/>
      <c r="AAX46" s="18"/>
      <c r="AAY46" s="18"/>
      <c r="AAZ46" s="18"/>
      <c r="ABA46" s="18"/>
      <c r="ABB46" s="18"/>
      <c r="ABC46" s="18"/>
      <c r="ABD46" s="18"/>
      <c r="ABE46" s="18"/>
      <c r="ABF46" s="18"/>
      <c r="ABG46" s="18"/>
      <c r="ABH46" s="18"/>
      <c r="ABI46" s="18"/>
      <c r="ABJ46" s="18"/>
      <c r="ABK46" s="18"/>
      <c r="ABL46" s="18"/>
      <c r="ABM46" s="18"/>
      <c r="ABN46" s="18"/>
      <c r="ABO46" s="18"/>
      <c r="ABP46" s="18"/>
      <c r="ABQ46" s="18"/>
      <c r="ABR46" s="18"/>
      <c r="ABS46" s="18"/>
      <c r="ABT46" s="18"/>
      <c r="ABU46" s="18"/>
      <c r="ABV46" s="18"/>
      <c r="ABW46" s="18"/>
      <c r="ABX46" s="18"/>
      <c r="ABY46" s="18"/>
      <c r="ABZ46" s="18"/>
      <c r="ACA46" s="18"/>
      <c r="ACB46" s="18"/>
      <c r="ACC46" s="18"/>
      <c r="ACD46" s="18"/>
      <c r="ACE46" s="18"/>
      <c r="ACF46" s="18"/>
      <c r="ACG46" s="18"/>
      <c r="ACH46" s="18"/>
      <c r="ACI46" s="18"/>
      <c r="ACJ46" s="18"/>
      <c r="ACK46" s="18"/>
      <c r="ACL46" s="18"/>
      <c r="ACM46" s="18"/>
      <c r="ACN46" s="18"/>
      <c r="ACO46" s="18"/>
      <c r="ACP46" s="18"/>
      <c r="ACQ46" s="18"/>
      <c r="ACR46" s="18"/>
      <c r="ACS46" s="18"/>
      <c r="ACT46" s="18"/>
      <c r="ACU46" s="18"/>
      <c r="ACV46" s="18"/>
      <c r="ACW46" s="18"/>
      <c r="ACX46" s="18"/>
      <c r="ACY46" s="18"/>
      <c r="ACZ46" s="18"/>
      <c r="ADA46" s="18"/>
      <c r="ADB46" s="18"/>
      <c r="ADC46" s="18"/>
      <c r="ADD46" s="18"/>
      <c r="ADE46" s="18"/>
      <c r="ADF46" s="18"/>
      <c r="ADG46" s="18"/>
      <c r="ADH46" s="18"/>
      <c r="ADI46" s="18"/>
      <c r="ADJ46" s="18"/>
      <c r="ADK46" s="18"/>
      <c r="ADL46" s="18"/>
      <c r="ADM46" s="18"/>
      <c r="ADN46" s="18"/>
      <c r="ADO46" s="18"/>
      <c r="ADP46" s="18"/>
      <c r="ADQ46" s="18"/>
      <c r="ADR46" s="18"/>
      <c r="ADS46" s="18"/>
      <c r="ADT46" s="18"/>
      <c r="ADU46" s="18"/>
      <c r="ADV46" s="18"/>
      <c r="ADW46" s="18"/>
      <c r="ADX46" s="18"/>
      <c r="ADY46" s="18"/>
      <c r="ADZ46" s="18"/>
      <c r="AEA46" s="18"/>
      <c r="AEB46" s="18"/>
      <c r="AEC46" s="18"/>
      <c r="AED46" s="18"/>
      <c r="AEE46" s="18"/>
      <c r="AEF46" s="18"/>
      <c r="AEG46" s="18"/>
      <c r="AEH46" s="18"/>
      <c r="AEI46" s="18"/>
      <c r="AEJ46" s="18"/>
      <c r="AEK46" s="18"/>
      <c r="AEL46" s="18"/>
      <c r="AEM46" s="18"/>
      <c r="AEN46" s="18"/>
      <c r="AEO46" s="18"/>
      <c r="AEP46" s="18"/>
      <c r="AEQ46" s="18"/>
      <c r="AER46" s="18"/>
      <c r="AES46" s="18"/>
      <c r="AET46" s="18"/>
      <c r="AEU46" s="18"/>
      <c r="AEV46" s="18"/>
      <c r="AEW46" s="18"/>
      <c r="AEX46" s="18"/>
    </row>
    <row r="47" spans="1:830" s="33" customFormat="1">
      <c r="A47" s="34">
        <v>43</v>
      </c>
      <c r="B47" s="34" t="s">
        <v>99</v>
      </c>
      <c r="C47" s="7" t="s">
        <v>26</v>
      </c>
      <c r="D47" s="35" t="s">
        <v>20</v>
      </c>
      <c r="E47" s="36">
        <v>395000</v>
      </c>
      <c r="F47" s="37">
        <v>3</v>
      </c>
      <c r="G47" s="38">
        <v>334745.76271186443</v>
      </c>
      <c r="H47" s="38">
        <f t="shared" si="7"/>
        <v>1185000</v>
      </c>
      <c r="I47" s="39">
        <v>3</v>
      </c>
      <c r="J47" s="38">
        <f t="shared" si="8"/>
        <v>1185000</v>
      </c>
      <c r="K47" s="38">
        <f t="shared" si="9"/>
        <v>0</v>
      </c>
      <c r="L47" s="38">
        <f t="shared" si="10"/>
        <v>0</v>
      </c>
      <c r="M47" s="40"/>
      <c r="N47" s="99">
        <f t="shared" si="11"/>
        <v>0</v>
      </c>
      <c r="O47" s="42"/>
      <c r="P47" s="43">
        <f t="shared" si="12"/>
        <v>0</v>
      </c>
      <c r="Q47" s="43">
        <f t="shared" si="13"/>
        <v>0</v>
      </c>
      <c r="R47" s="43">
        <f t="shared" si="14"/>
        <v>0</v>
      </c>
      <c r="S47" s="44">
        <f t="shared" si="15"/>
        <v>3</v>
      </c>
      <c r="T47" s="98">
        <f t="shared" si="16"/>
        <v>1185000</v>
      </c>
      <c r="U47" s="45">
        <f t="shared" si="0"/>
        <v>3</v>
      </c>
      <c r="V47" s="46">
        <f t="shared" si="1"/>
        <v>1185000</v>
      </c>
      <c r="W47" s="46">
        <f t="shared" si="2"/>
        <v>0</v>
      </c>
      <c r="X47" s="47">
        <f t="shared" si="3"/>
        <v>0</v>
      </c>
      <c r="Y47" s="97">
        <v>3</v>
      </c>
      <c r="Z47" s="96">
        <f t="shared" si="4"/>
        <v>1185000</v>
      </c>
      <c r="AA47" s="96">
        <f t="shared" si="5"/>
        <v>0</v>
      </c>
      <c r="AB47" s="70">
        <f t="shared" si="6"/>
        <v>0</v>
      </c>
      <c r="AC47" s="157"/>
      <c r="AD47" s="162">
        <v>138250</v>
      </c>
      <c r="AE47" s="166">
        <f t="shared" si="17"/>
        <v>414750</v>
      </c>
      <c r="AF47" s="166">
        <f t="shared" si="18"/>
        <v>414750</v>
      </c>
      <c r="AT47" s="136"/>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c r="HJ47" s="18"/>
      <c r="HK47" s="18"/>
      <c r="HL47" s="18"/>
      <c r="HM47" s="18"/>
      <c r="HN47" s="18"/>
      <c r="HO47" s="18"/>
      <c r="HP47" s="18"/>
      <c r="HQ47" s="18"/>
      <c r="HR47" s="18"/>
      <c r="HS47" s="18"/>
      <c r="HT47" s="18"/>
      <c r="HU47" s="18"/>
      <c r="HV47" s="18"/>
      <c r="HW47" s="18"/>
      <c r="HX47" s="18"/>
      <c r="HY47" s="18"/>
      <c r="HZ47" s="18"/>
      <c r="IA47" s="18"/>
      <c r="IB47" s="18"/>
      <c r="IC47" s="18"/>
      <c r="ID47" s="18"/>
      <c r="IE47" s="18"/>
      <c r="IF47" s="18"/>
      <c r="IG47" s="18"/>
      <c r="IH47" s="18"/>
      <c r="II47" s="18"/>
      <c r="IJ47" s="18"/>
      <c r="IK47" s="18"/>
      <c r="IL47" s="18"/>
      <c r="IM47" s="18"/>
      <c r="IN47" s="18"/>
      <c r="IO47" s="18"/>
      <c r="IP47" s="18"/>
      <c r="IQ47" s="18"/>
      <c r="IR47" s="18"/>
      <c r="IS47" s="18"/>
      <c r="IT47" s="18"/>
      <c r="IU47" s="18"/>
      <c r="IV47" s="18"/>
      <c r="IW47" s="18"/>
      <c r="IX47" s="18"/>
      <c r="IY47" s="18"/>
      <c r="IZ47" s="18"/>
      <c r="JA47" s="18"/>
      <c r="JB47" s="18"/>
      <c r="JC47" s="18"/>
      <c r="JD47" s="18"/>
      <c r="JE47" s="18"/>
      <c r="JF47" s="18"/>
      <c r="JG47" s="18"/>
      <c r="JH47" s="18"/>
      <c r="JI47" s="18"/>
      <c r="JJ47" s="18"/>
      <c r="JK47" s="18"/>
      <c r="JL47" s="18"/>
      <c r="JM47" s="18"/>
      <c r="JN47" s="18"/>
      <c r="JO47" s="18"/>
      <c r="JP47" s="18"/>
      <c r="JQ47" s="18"/>
      <c r="JR47" s="18"/>
      <c r="JS47" s="18"/>
      <c r="JT47" s="18"/>
      <c r="JU47" s="18"/>
      <c r="JV47" s="18"/>
      <c r="JW47" s="18"/>
      <c r="JX47" s="18"/>
      <c r="JY47" s="18"/>
      <c r="JZ47" s="18"/>
      <c r="KA47" s="18"/>
      <c r="KB47" s="18"/>
      <c r="KC47" s="18"/>
      <c r="KD47" s="18"/>
      <c r="KE47" s="18"/>
      <c r="KF47" s="18"/>
      <c r="KG47" s="18"/>
      <c r="KH47" s="18"/>
      <c r="KI47" s="18"/>
      <c r="KJ47" s="18"/>
      <c r="KK47" s="18"/>
      <c r="KL47" s="18"/>
      <c r="KM47" s="18"/>
      <c r="KN47" s="18"/>
      <c r="KO47" s="18"/>
      <c r="KP47" s="18"/>
      <c r="KQ47" s="18"/>
      <c r="KR47" s="18"/>
      <c r="KS47" s="18"/>
      <c r="KT47" s="18"/>
      <c r="KU47" s="18"/>
      <c r="KV47" s="18"/>
      <c r="KW47" s="18"/>
      <c r="KX47" s="18"/>
      <c r="KY47" s="18"/>
      <c r="KZ47" s="18"/>
      <c r="LA47" s="18"/>
      <c r="LB47" s="18"/>
      <c r="LC47" s="18"/>
      <c r="LD47" s="18"/>
      <c r="LE47" s="18"/>
      <c r="LF47" s="18"/>
      <c r="LG47" s="18"/>
      <c r="LH47" s="18"/>
      <c r="LI47" s="18"/>
      <c r="LJ47" s="18"/>
      <c r="LK47" s="18"/>
      <c r="LL47" s="18"/>
      <c r="LM47" s="18"/>
      <c r="LN47" s="18"/>
      <c r="LO47" s="18"/>
      <c r="LP47" s="18"/>
      <c r="LQ47" s="18"/>
      <c r="LR47" s="18"/>
      <c r="LS47" s="18"/>
      <c r="LT47" s="18"/>
      <c r="LU47" s="18"/>
      <c r="LV47" s="18"/>
      <c r="LW47" s="18"/>
      <c r="LX47" s="18"/>
      <c r="LY47" s="18"/>
      <c r="LZ47" s="18"/>
      <c r="MA47" s="18"/>
      <c r="MB47" s="18"/>
      <c r="MC47" s="18"/>
      <c r="MD47" s="18"/>
      <c r="ME47" s="18"/>
      <c r="MF47" s="18"/>
      <c r="MG47" s="18"/>
      <c r="MH47" s="18"/>
      <c r="MI47" s="18"/>
      <c r="MJ47" s="18"/>
      <c r="MK47" s="18"/>
      <c r="ML47" s="18"/>
      <c r="MM47" s="18"/>
      <c r="MN47" s="18"/>
      <c r="MO47" s="18"/>
      <c r="MP47" s="18"/>
      <c r="MQ47" s="18"/>
      <c r="MR47" s="18"/>
      <c r="MS47" s="18"/>
      <c r="MT47" s="18"/>
      <c r="MU47" s="18"/>
      <c r="MV47" s="18"/>
      <c r="MW47" s="18"/>
      <c r="MX47" s="18"/>
      <c r="MY47" s="18"/>
      <c r="MZ47" s="18"/>
      <c r="NA47" s="18"/>
      <c r="NB47" s="18"/>
      <c r="NC47" s="18"/>
      <c r="ND47" s="18"/>
      <c r="NE47" s="18"/>
      <c r="NF47" s="18"/>
      <c r="NG47" s="18"/>
      <c r="NH47" s="18"/>
      <c r="NI47" s="18"/>
      <c r="NJ47" s="18"/>
      <c r="NK47" s="18"/>
      <c r="NL47" s="18"/>
      <c r="NM47" s="18"/>
      <c r="NN47" s="18"/>
      <c r="NO47" s="18"/>
      <c r="NP47" s="18"/>
      <c r="NQ47" s="18"/>
      <c r="NR47" s="18"/>
      <c r="NS47" s="18"/>
      <c r="NT47" s="18"/>
      <c r="NU47" s="18"/>
      <c r="NV47" s="18"/>
      <c r="NW47" s="18"/>
      <c r="NX47" s="18"/>
      <c r="NY47" s="18"/>
      <c r="NZ47" s="18"/>
      <c r="OA47" s="18"/>
      <c r="OB47" s="18"/>
      <c r="OC47" s="18"/>
      <c r="OD47" s="18"/>
      <c r="OE47" s="18"/>
      <c r="OF47" s="18"/>
      <c r="OG47" s="18"/>
      <c r="OH47" s="18"/>
      <c r="OI47" s="18"/>
      <c r="OJ47" s="18"/>
      <c r="OK47" s="18"/>
      <c r="OL47" s="18"/>
      <c r="OM47" s="18"/>
      <c r="ON47" s="18"/>
      <c r="OO47" s="18"/>
      <c r="OP47" s="18"/>
      <c r="OQ47" s="18"/>
      <c r="OR47" s="18"/>
      <c r="OS47" s="18"/>
      <c r="OT47" s="18"/>
      <c r="OU47" s="18"/>
      <c r="OV47" s="18"/>
      <c r="OW47" s="18"/>
      <c r="OX47" s="18"/>
      <c r="OY47" s="18"/>
      <c r="OZ47" s="18"/>
      <c r="PA47" s="18"/>
      <c r="PB47" s="18"/>
      <c r="PC47" s="18"/>
      <c r="PD47" s="18"/>
      <c r="PE47" s="18"/>
      <c r="PF47" s="18"/>
      <c r="PG47" s="18"/>
      <c r="PH47" s="18"/>
      <c r="PI47" s="18"/>
      <c r="PJ47" s="18"/>
      <c r="PK47" s="18"/>
      <c r="PL47" s="18"/>
      <c r="PM47" s="18"/>
      <c r="PN47" s="18"/>
      <c r="PO47" s="18"/>
      <c r="PP47" s="18"/>
      <c r="PQ47" s="18"/>
      <c r="PR47" s="18"/>
      <c r="PS47" s="18"/>
      <c r="PT47" s="18"/>
      <c r="PU47" s="18"/>
      <c r="PV47" s="18"/>
      <c r="PW47" s="18"/>
      <c r="PX47" s="18"/>
      <c r="PY47" s="18"/>
      <c r="PZ47" s="18"/>
      <c r="QA47" s="18"/>
      <c r="QB47" s="18"/>
      <c r="QC47" s="18"/>
      <c r="QD47" s="18"/>
      <c r="QE47" s="18"/>
      <c r="QF47" s="18"/>
      <c r="QG47" s="18"/>
      <c r="QH47" s="18"/>
      <c r="QI47" s="18"/>
      <c r="QJ47" s="18"/>
      <c r="QK47" s="18"/>
      <c r="QL47" s="18"/>
      <c r="QM47" s="18"/>
      <c r="QN47" s="18"/>
      <c r="QO47" s="18"/>
      <c r="QP47" s="18"/>
      <c r="QQ47" s="18"/>
      <c r="QR47" s="18"/>
      <c r="QS47" s="18"/>
      <c r="QT47" s="18"/>
      <c r="QU47" s="18"/>
      <c r="QV47" s="18"/>
      <c r="QW47" s="18"/>
      <c r="QX47" s="18"/>
      <c r="QY47" s="18"/>
      <c r="QZ47" s="18"/>
      <c r="RA47" s="18"/>
      <c r="RB47" s="18"/>
      <c r="RC47" s="18"/>
      <c r="RD47" s="18"/>
      <c r="RE47" s="18"/>
      <c r="RF47" s="18"/>
      <c r="RG47" s="18"/>
      <c r="RH47" s="18"/>
      <c r="RI47" s="18"/>
      <c r="RJ47" s="18"/>
      <c r="RK47" s="18"/>
      <c r="RL47" s="18"/>
      <c r="RM47" s="18"/>
      <c r="RN47" s="18"/>
      <c r="RO47" s="18"/>
      <c r="RP47" s="18"/>
      <c r="RQ47" s="18"/>
      <c r="RR47" s="18"/>
      <c r="RS47" s="18"/>
      <c r="RT47" s="18"/>
      <c r="RU47" s="18"/>
      <c r="RV47" s="18"/>
      <c r="RW47" s="18"/>
      <c r="RX47" s="18"/>
      <c r="RY47" s="18"/>
      <c r="RZ47" s="18"/>
      <c r="SA47" s="18"/>
      <c r="SB47" s="18"/>
      <c r="SC47" s="18"/>
      <c r="SD47" s="18"/>
      <c r="SE47" s="18"/>
      <c r="SF47" s="18"/>
      <c r="SG47" s="18"/>
      <c r="SH47" s="18"/>
      <c r="SI47" s="18"/>
      <c r="SJ47" s="18"/>
      <c r="SK47" s="18"/>
      <c r="SL47" s="18"/>
      <c r="SM47" s="18"/>
      <c r="SN47" s="18"/>
      <c r="SO47" s="18"/>
      <c r="SP47" s="18"/>
      <c r="SQ47" s="18"/>
      <c r="SR47" s="18"/>
      <c r="SS47" s="18"/>
      <c r="ST47" s="18"/>
      <c r="SU47" s="18"/>
      <c r="SV47" s="18"/>
      <c r="SW47" s="18"/>
      <c r="SX47" s="18"/>
      <c r="SY47" s="18"/>
      <c r="SZ47" s="18"/>
      <c r="TA47" s="18"/>
      <c r="TB47" s="18"/>
      <c r="TC47" s="18"/>
      <c r="TD47" s="18"/>
      <c r="TE47" s="18"/>
      <c r="TF47" s="18"/>
      <c r="TG47" s="18"/>
      <c r="TH47" s="18"/>
      <c r="TI47" s="18"/>
      <c r="TJ47" s="18"/>
      <c r="TK47" s="18"/>
      <c r="TL47" s="18"/>
      <c r="TM47" s="18"/>
      <c r="TN47" s="18"/>
      <c r="TO47" s="18"/>
      <c r="TP47" s="18"/>
      <c r="TQ47" s="18"/>
      <c r="TR47" s="18"/>
      <c r="TS47" s="18"/>
      <c r="TT47" s="18"/>
      <c r="TU47" s="18"/>
      <c r="TV47" s="18"/>
      <c r="TW47" s="18"/>
      <c r="TX47" s="18"/>
      <c r="TY47" s="18"/>
      <c r="TZ47" s="18"/>
      <c r="UA47" s="18"/>
      <c r="UB47" s="18"/>
      <c r="UC47" s="18"/>
      <c r="UD47" s="18"/>
      <c r="UE47" s="18"/>
      <c r="UF47" s="18"/>
      <c r="UG47" s="18"/>
      <c r="UH47" s="18"/>
      <c r="UI47" s="18"/>
      <c r="UJ47" s="18"/>
      <c r="UK47" s="18"/>
      <c r="UL47" s="18"/>
      <c r="UM47" s="18"/>
      <c r="UN47" s="18"/>
      <c r="UO47" s="18"/>
      <c r="UP47" s="18"/>
      <c r="UQ47" s="18"/>
      <c r="UR47" s="18"/>
      <c r="US47" s="18"/>
      <c r="UT47" s="18"/>
      <c r="UU47" s="18"/>
      <c r="UV47" s="18"/>
      <c r="UW47" s="18"/>
      <c r="UX47" s="18"/>
      <c r="UY47" s="18"/>
      <c r="UZ47" s="18"/>
      <c r="VA47" s="18"/>
      <c r="VB47" s="18"/>
      <c r="VC47" s="18"/>
      <c r="VD47" s="18"/>
      <c r="VE47" s="18"/>
      <c r="VF47" s="18"/>
      <c r="VG47" s="18"/>
      <c r="VH47" s="18"/>
      <c r="VI47" s="18"/>
      <c r="VJ47" s="18"/>
      <c r="VK47" s="18"/>
      <c r="VL47" s="18"/>
      <c r="VM47" s="18"/>
      <c r="VN47" s="18"/>
      <c r="VO47" s="18"/>
      <c r="VP47" s="18"/>
      <c r="VQ47" s="18"/>
      <c r="VR47" s="18"/>
      <c r="VS47" s="18"/>
      <c r="VT47" s="18"/>
      <c r="VU47" s="18"/>
      <c r="VV47" s="18"/>
      <c r="VW47" s="18"/>
      <c r="VX47" s="18"/>
      <c r="VY47" s="18"/>
      <c r="VZ47" s="18"/>
      <c r="WA47" s="18"/>
      <c r="WB47" s="18"/>
      <c r="WC47" s="18"/>
      <c r="WD47" s="18"/>
      <c r="WE47" s="18"/>
      <c r="WF47" s="18"/>
      <c r="WG47" s="18"/>
      <c r="WH47" s="18"/>
      <c r="WI47" s="18"/>
      <c r="WJ47" s="18"/>
      <c r="WK47" s="18"/>
      <c r="WL47" s="18"/>
      <c r="WM47" s="18"/>
      <c r="WN47" s="18"/>
      <c r="WO47" s="18"/>
      <c r="WP47" s="18"/>
      <c r="WQ47" s="18"/>
      <c r="WR47" s="18"/>
      <c r="WS47" s="18"/>
      <c r="WT47" s="18"/>
      <c r="WU47" s="18"/>
      <c r="WV47" s="18"/>
      <c r="WW47" s="18"/>
      <c r="WX47" s="18"/>
      <c r="WY47" s="18"/>
      <c r="WZ47" s="18"/>
      <c r="XA47" s="18"/>
      <c r="XB47" s="18"/>
      <c r="XC47" s="18"/>
      <c r="XD47" s="18"/>
      <c r="XE47" s="18"/>
      <c r="XF47" s="18"/>
      <c r="XG47" s="18"/>
      <c r="XH47" s="18"/>
      <c r="XI47" s="18"/>
      <c r="XJ47" s="18"/>
      <c r="XK47" s="18"/>
      <c r="XL47" s="18"/>
      <c r="XM47" s="18"/>
      <c r="XN47" s="18"/>
      <c r="XO47" s="18"/>
      <c r="XP47" s="18"/>
      <c r="XQ47" s="18"/>
      <c r="XR47" s="18"/>
      <c r="XS47" s="18"/>
      <c r="XT47" s="18"/>
      <c r="XU47" s="18"/>
      <c r="XV47" s="18"/>
      <c r="XW47" s="18"/>
      <c r="XX47" s="18"/>
      <c r="XY47" s="18"/>
      <c r="XZ47" s="18"/>
      <c r="YA47" s="18"/>
      <c r="YB47" s="18"/>
      <c r="YC47" s="18"/>
      <c r="YD47" s="18"/>
      <c r="YE47" s="18"/>
      <c r="YF47" s="18"/>
      <c r="YG47" s="18"/>
      <c r="YH47" s="18"/>
      <c r="YI47" s="18"/>
      <c r="YJ47" s="18"/>
      <c r="YK47" s="18"/>
      <c r="YL47" s="18"/>
      <c r="YM47" s="18"/>
      <c r="YN47" s="18"/>
      <c r="YO47" s="18"/>
      <c r="YP47" s="18"/>
      <c r="YQ47" s="18"/>
      <c r="YR47" s="18"/>
      <c r="YS47" s="18"/>
      <c r="YT47" s="18"/>
      <c r="YU47" s="18"/>
      <c r="YV47" s="18"/>
      <c r="YW47" s="18"/>
      <c r="YX47" s="18"/>
      <c r="YY47" s="18"/>
      <c r="YZ47" s="18"/>
      <c r="ZA47" s="18"/>
      <c r="ZB47" s="18"/>
      <c r="ZC47" s="18"/>
      <c r="ZD47" s="18"/>
      <c r="ZE47" s="18"/>
      <c r="ZF47" s="18"/>
      <c r="ZG47" s="18"/>
      <c r="ZH47" s="18"/>
      <c r="ZI47" s="18"/>
      <c r="ZJ47" s="18"/>
      <c r="ZK47" s="18"/>
      <c r="ZL47" s="18"/>
      <c r="ZM47" s="18"/>
      <c r="ZN47" s="18"/>
      <c r="ZO47" s="18"/>
      <c r="ZP47" s="18"/>
      <c r="ZQ47" s="18"/>
      <c r="ZR47" s="18"/>
      <c r="ZS47" s="18"/>
      <c r="ZT47" s="18"/>
      <c r="ZU47" s="18"/>
      <c r="ZV47" s="18"/>
      <c r="ZW47" s="18"/>
      <c r="ZX47" s="18"/>
      <c r="ZY47" s="18"/>
      <c r="ZZ47" s="18"/>
      <c r="AAA47" s="18"/>
      <c r="AAB47" s="18"/>
      <c r="AAC47" s="18"/>
      <c r="AAD47" s="18"/>
      <c r="AAE47" s="18"/>
      <c r="AAF47" s="18"/>
      <c r="AAG47" s="18"/>
      <c r="AAH47" s="18"/>
      <c r="AAI47" s="18"/>
      <c r="AAJ47" s="18"/>
      <c r="AAK47" s="18"/>
      <c r="AAL47" s="18"/>
      <c r="AAM47" s="18"/>
      <c r="AAN47" s="18"/>
      <c r="AAO47" s="18"/>
      <c r="AAP47" s="18"/>
      <c r="AAQ47" s="18"/>
      <c r="AAR47" s="18"/>
      <c r="AAS47" s="18"/>
      <c r="AAT47" s="18"/>
      <c r="AAU47" s="18"/>
      <c r="AAV47" s="18"/>
      <c r="AAW47" s="18"/>
      <c r="AAX47" s="18"/>
      <c r="AAY47" s="18"/>
      <c r="AAZ47" s="18"/>
      <c r="ABA47" s="18"/>
      <c r="ABB47" s="18"/>
      <c r="ABC47" s="18"/>
      <c r="ABD47" s="18"/>
      <c r="ABE47" s="18"/>
      <c r="ABF47" s="18"/>
      <c r="ABG47" s="18"/>
      <c r="ABH47" s="18"/>
      <c r="ABI47" s="18"/>
      <c r="ABJ47" s="18"/>
      <c r="ABK47" s="18"/>
      <c r="ABL47" s="18"/>
      <c r="ABM47" s="18"/>
      <c r="ABN47" s="18"/>
      <c r="ABO47" s="18"/>
      <c r="ABP47" s="18"/>
      <c r="ABQ47" s="18"/>
      <c r="ABR47" s="18"/>
      <c r="ABS47" s="18"/>
      <c r="ABT47" s="18"/>
      <c r="ABU47" s="18"/>
      <c r="ABV47" s="18"/>
      <c r="ABW47" s="18"/>
      <c r="ABX47" s="18"/>
      <c r="ABY47" s="18"/>
      <c r="ABZ47" s="18"/>
      <c r="ACA47" s="18"/>
      <c r="ACB47" s="18"/>
      <c r="ACC47" s="18"/>
      <c r="ACD47" s="18"/>
      <c r="ACE47" s="18"/>
      <c r="ACF47" s="18"/>
      <c r="ACG47" s="18"/>
      <c r="ACH47" s="18"/>
      <c r="ACI47" s="18"/>
      <c r="ACJ47" s="18"/>
      <c r="ACK47" s="18"/>
      <c r="ACL47" s="18"/>
      <c r="ACM47" s="18"/>
      <c r="ACN47" s="18"/>
      <c r="ACO47" s="18"/>
      <c r="ACP47" s="18"/>
      <c r="ACQ47" s="18"/>
      <c r="ACR47" s="18"/>
      <c r="ACS47" s="18"/>
      <c r="ACT47" s="18"/>
      <c r="ACU47" s="18"/>
      <c r="ACV47" s="18"/>
      <c r="ACW47" s="18"/>
      <c r="ACX47" s="18"/>
      <c r="ACY47" s="18"/>
      <c r="ACZ47" s="18"/>
      <c r="ADA47" s="18"/>
      <c r="ADB47" s="18"/>
      <c r="ADC47" s="18"/>
      <c r="ADD47" s="18"/>
      <c r="ADE47" s="18"/>
      <c r="ADF47" s="18"/>
      <c r="ADG47" s="18"/>
      <c r="ADH47" s="18"/>
      <c r="ADI47" s="18"/>
      <c r="ADJ47" s="18"/>
      <c r="ADK47" s="18"/>
      <c r="ADL47" s="18"/>
      <c r="ADM47" s="18"/>
      <c r="ADN47" s="18"/>
      <c r="ADO47" s="18"/>
      <c r="ADP47" s="18"/>
      <c r="ADQ47" s="18"/>
      <c r="ADR47" s="18"/>
      <c r="ADS47" s="18"/>
      <c r="ADT47" s="18"/>
      <c r="ADU47" s="18"/>
      <c r="ADV47" s="18"/>
      <c r="ADW47" s="18"/>
      <c r="ADX47" s="18"/>
      <c r="ADY47" s="18"/>
      <c r="ADZ47" s="18"/>
      <c r="AEA47" s="18"/>
      <c r="AEB47" s="18"/>
      <c r="AEC47" s="18"/>
      <c r="AED47" s="18"/>
      <c r="AEE47" s="18"/>
      <c r="AEF47" s="18"/>
      <c r="AEG47" s="18"/>
      <c r="AEH47" s="18"/>
      <c r="AEI47" s="18"/>
      <c r="AEJ47" s="18"/>
      <c r="AEK47" s="18"/>
      <c r="AEL47" s="18"/>
      <c r="AEM47" s="18"/>
      <c r="AEN47" s="18"/>
      <c r="AEO47" s="18"/>
      <c r="AEP47" s="18"/>
      <c r="AEQ47" s="18"/>
      <c r="AER47" s="18"/>
      <c r="AES47" s="18"/>
      <c r="AET47" s="18"/>
      <c r="AEU47" s="18"/>
      <c r="AEV47" s="18"/>
      <c r="AEW47" s="18"/>
      <c r="AEX47" s="18"/>
    </row>
    <row r="48" spans="1:830" s="33" customFormat="1">
      <c r="A48" s="34">
        <v>44</v>
      </c>
      <c r="B48" s="34" t="s">
        <v>100</v>
      </c>
      <c r="C48" s="7" t="s">
        <v>28</v>
      </c>
      <c r="D48" s="35" t="s">
        <v>20</v>
      </c>
      <c r="E48" s="36">
        <v>1495000</v>
      </c>
      <c r="F48" s="37">
        <v>2</v>
      </c>
      <c r="G48" s="38">
        <v>1266949.1525423729</v>
      </c>
      <c r="H48" s="38">
        <f t="shared" si="7"/>
        <v>2990000</v>
      </c>
      <c r="I48" s="39">
        <v>2</v>
      </c>
      <c r="J48" s="38">
        <f t="shared" si="8"/>
        <v>2990000</v>
      </c>
      <c r="K48" s="38">
        <f t="shared" si="9"/>
        <v>0</v>
      </c>
      <c r="L48" s="38">
        <f t="shared" si="10"/>
        <v>0</v>
      </c>
      <c r="M48" s="40"/>
      <c r="N48" s="99">
        <f t="shared" si="11"/>
        <v>0</v>
      </c>
      <c r="O48" s="42"/>
      <c r="P48" s="43">
        <f t="shared" si="12"/>
        <v>0</v>
      </c>
      <c r="Q48" s="43">
        <f t="shared" si="13"/>
        <v>0</v>
      </c>
      <c r="R48" s="43">
        <f t="shared" si="14"/>
        <v>0</v>
      </c>
      <c r="S48" s="44">
        <f t="shared" si="15"/>
        <v>2</v>
      </c>
      <c r="T48" s="98">
        <f t="shared" si="16"/>
        <v>2990000</v>
      </c>
      <c r="U48" s="45">
        <f t="shared" si="0"/>
        <v>2</v>
      </c>
      <c r="V48" s="46">
        <f t="shared" si="1"/>
        <v>2990000</v>
      </c>
      <c r="W48" s="46">
        <f t="shared" si="2"/>
        <v>0</v>
      </c>
      <c r="X48" s="47">
        <f t="shared" si="3"/>
        <v>0</v>
      </c>
      <c r="Y48" s="97">
        <v>2</v>
      </c>
      <c r="Z48" s="96">
        <f t="shared" si="4"/>
        <v>2990000</v>
      </c>
      <c r="AA48" s="96">
        <f t="shared" si="5"/>
        <v>0</v>
      </c>
      <c r="AB48" s="70">
        <f t="shared" si="6"/>
        <v>0</v>
      </c>
      <c r="AC48" s="157"/>
      <c r="AD48" s="162">
        <v>523250</v>
      </c>
      <c r="AE48" s="166">
        <f t="shared" si="17"/>
        <v>1046500</v>
      </c>
      <c r="AF48" s="166">
        <f t="shared" si="18"/>
        <v>1046500</v>
      </c>
      <c r="AT48" s="136"/>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8"/>
      <c r="HQ48" s="18"/>
      <c r="HR48" s="18"/>
      <c r="HS48" s="18"/>
      <c r="HT48" s="18"/>
      <c r="HU48" s="18"/>
      <c r="HV48" s="18"/>
      <c r="HW48" s="18"/>
      <c r="HX48" s="18"/>
      <c r="HY48" s="18"/>
      <c r="HZ48" s="18"/>
      <c r="IA48" s="18"/>
      <c r="IB48" s="18"/>
      <c r="IC48" s="18"/>
      <c r="ID48" s="18"/>
      <c r="IE48" s="18"/>
      <c r="IF48" s="18"/>
      <c r="IG48" s="18"/>
      <c r="IH48" s="18"/>
      <c r="II48" s="18"/>
      <c r="IJ48" s="18"/>
      <c r="IK48" s="18"/>
      <c r="IL48" s="18"/>
      <c r="IM48" s="18"/>
      <c r="IN48" s="18"/>
      <c r="IO48" s="18"/>
      <c r="IP48" s="18"/>
      <c r="IQ48" s="18"/>
      <c r="IR48" s="18"/>
      <c r="IS48" s="18"/>
      <c r="IT48" s="18"/>
      <c r="IU48" s="18"/>
      <c r="IV48" s="18"/>
      <c r="IW48" s="18"/>
      <c r="IX48" s="18"/>
      <c r="IY48" s="18"/>
      <c r="IZ48" s="18"/>
      <c r="JA48" s="18"/>
      <c r="JB48" s="18"/>
      <c r="JC48" s="18"/>
      <c r="JD48" s="18"/>
      <c r="JE48" s="18"/>
      <c r="JF48" s="18"/>
      <c r="JG48" s="18"/>
      <c r="JH48" s="18"/>
      <c r="JI48" s="18"/>
      <c r="JJ48" s="18"/>
      <c r="JK48" s="18"/>
      <c r="JL48" s="18"/>
      <c r="JM48" s="18"/>
      <c r="JN48" s="18"/>
      <c r="JO48" s="18"/>
      <c r="JP48" s="18"/>
      <c r="JQ48" s="18"/>
      <c r="JR48" s="18"/>
      <c r="JS48" s="18"/>
      <c r="JT48" s="18"/>
      <c r="JU48" s="18"/>
      <c r="JV48" s="18"/>
      <c r="JW48" s="18"/>
      <c r="JX48" s="18"/>
      <c r="JY48" s="18"/>
      <c r="JZ48" s="18"/>
      <c r="KA48" s="18"/>
      <c r="KB48" s="18"/>
      <c r="KC48" s="18"/>
      <c r="KD48" s="18"/>
      <c r="KE48" s="18"/>
      <c r="KF48" s="18"/>
      <c r="KG48" s="18"/>
      <c r="KH48" s="18"/>
      <c r="KI48" s="18"/>
      <c r="KJ48" s="18"/>
      <c r="KK48" s="18"/>
      <c r="KL48" s="18"/>
      <c r="KM48" s="18"/>
      <c r="KN48" s="18"/>
      <c r="KO48" s="18"/>
      <c r="KP48" s="18"/>
      <c r="KQ48" s="18"/>
      <c r="KR48" s="18"/>
      <c r="KS48" s="18"/>
      <c r="KT48" s="18"/>
      <c r="KU48" s="18"/>
      <c r="KV48" s="18"/>
      <c r="KW48" s="18"/>
      <c r="KX48" s="18"/>
      <c r="KY48" s="18"/>
      <c r="KZ48" s="18"/>
      <c r="LA48" s="18"/>
      <c r="LB48" s="18"/>
      <c r="LC48" s="18"/>
      <c r="LD48" s="18"/>
      <c r="LE48" s="18"/>
      <c r="LF48" s="18"/>
      <c r="LG48" s="18"/>
      <c r="LH48" s="18"/>
      <c r="LI48" s="18"/>
      <c r="LJ48" s="18"/>
      <c r="LK48" s="18"/>
      <c r="LL48" s="18"/>
      <c r="LM48" s="18"/>
      <c r="LN48" s="18"/>
      <c r="LO48" s="18"/>
      <c r="LP48" s="18"/>
      <c r="LQ48" s="18"/>
      <c r="LR48" s="18"/>
      <c r="LS48" s="18"/>
      <c r="LT48" s="18"/>
      <c r="LU48" s="18"/>
      <c r="LV48" s="18"/>
      <c r="LW48" s="18"/>
      <c r="LX48" s="18"/>
      <c r="LY48" s="18"/>
      <c r="LZ48" s="18"/>
      <c r="MA48" s="18"/>
      <c r="MB48" s="18"/>
      <c r="MC48" s="18"/>
      <c r="MD48" s="18"/>
      <c r="ME48" s="18"/>
      <c r="MF48" s="18"/>
      <c r="MG48" s="18"/>
      <c r="MH48" s="18"/>
      <c r="MI48" s="18"/>
      <c r="MJ48" s="18"/>
      <c r="MK48" s="18"/>
      <c r="ML48" s="18"/>
      <c r="MM48" s="18"/>
      <c r="MN48" s="18"/>
      <c r="MO48" s="18"/>
      <c r="MP48" s="18"/>
      <c r="MQ48" s="18"/>
      <c r="MR48" s="18"/>
      <c r="MS48" s="18"/>
      <c r="MT48" s="18"/>
      <c r="MU48" s="18"/>
      <c r="MV48" s="18"/>
      <c r="MW48" s="18"/>
      <c r="MX48" s="18"/>
      <c r="MY48" s="18"/>
      <c r="MZ48" s="18"/>
      <c r="NA48" s="18"/>
      <c r="NB48" s="18"/>
      <c r="NC48" s="18"/>
      <c r="ND48" s="18"/>
      <c r="NE48" s="18"/>
      <c r="NF48" s="18"/>
      <c r="NG48" s="18"/>
      <c r="NH48" s="18"/>
      <c r="NI48" s="18"/>
      <c r="NJ48" s="18"/>
      <c r="NK48" s="18"/>
      <c r="NL48" s="18"/>
      <c r="NM48" s="18"/>
      <c r="NN48" s="18"/>
      <c r="NO48" s="18"/>
      <c r="NP48" s="18"/>
      <c r="NQ48" s="18"/>
      <c r="NR48" s="18"/>
      <c r="NS48" s="18"/>
      <c r="NT48" s="18"/>
      <c r="NU48" s="18"/>
      <c r="NV48" s="18"/>
      <c r="NW48" s="18"/>
      <c r="NX48" s="18"/>
      <c r="NY48" s="18"/>
      <c r="NZ48" s="18"/>
      <c r="OA48" s="18"/>
      <c r="OB48" s="18"/>
      <c r="OC48" s="18"/>
      <c r="OD48" s="18"/>
      <c r="OE48" s="18"/>
      <c r="OF48" s="18"/>
      <c r="OG48" s="18"/>
      <c r="OH48" s="18"/>
      <c r="OI48" s="18"/>
      <c r="OJ48" s="18"/>
      <c r="OK48" s="18"/>
      <c r="OL48" s="18"/>
      <c r="OM48" s="18"/>
      <c r="ON48" s="18"/>
      <c r="OO48" s="18"/>
      <c r="OP48" s="18"/>
      <c r="OQ48" s="18"/>
      <c r="OR48" s="18"/>
      <c r="OS48" s="18"/>
      <c r="OT48" s="18"/>
      <c r="OU48" s="18"/>
      <c r="OV48" s="18"/>
      <c r="OW48" s="18"/>
      <c r="OX48" s="18"/>
      <c r="OY48" s="18"/>
      <c r="OZ48" s="18"/>
      <c r="PA48" s="18"/>
      <c r="PB48" s="18"/>
      <c r="PC48" s="18"/>
      <c r="PD48" s="18"/>
      <c r="PE48" s="18"/>
      <c r="PF48" s="18"/>
      <c r="PG48" s="18"/>
      <c r="PH48" s="18"/>
      <c r="PI48" s="18"/>
      <c r="PJ48" s="18"/>
      <c r="PK48" s="18"/>
      <c r="PL48" s="18"/>
      <c r="PM48" s="18"/>
      <c r="PN48" s="18"/>
      <c r="PO48" s="18"/>
      <c r="PP48" s="18"/>
      <c r="PQ48" s="18"/>
      <c r="PR48" s="18"/>
      <c r="PS48" s="18"/>
      <c r="PT48" s="18"/>
      <c r="PU48" s="18"/>
      <c r="PV48" s="18"/>
      <c r="PW48" s="18"/>
      <c r="PX48" s="18"/>
      <c r="PY48" s="18"/>
      <c r="PZ48" s="18"/>
      <c r="QA48" s="18"/>
      <c r="QB48" s="18"/>
      <c r="QC48" s="18"/>
      <c r="QD48" s="18"/>
      <c r="QE48" s="18"/>
      <c r="QF48" s="18"/>
      <c r="QG48" s="18"/>
      <c r="QH48" s="18"/>
      <c r="QI48" s="18"/>
      <c r="QJ48" s="18"/>
      <c r="QK48" s="18"/>
      <c r="QL48" s="18"/>
      <c r="QM48" s="18"/>
      <c r="QN48" s="18"/>
      <c r="QO48" s="18"/>
      <c r="QP48" s="18"/>
      <c r="QQ48" s="18"/>
      <c r="QR48" s="18"/>
      <c r="QS48" s="18"/>
      <c r="QT48" s="18"/>
      <c r="QU48" s="18"/>
      <c r="QV48" s="18"/>
      <c r="QW48" s="18"/>
      <c r="QX48" s="18"/>
      <c r="QY48" s="18"/>
      <c r="QZ48" s="18"/>
      <c r="RA48" s="18"/>
      <c r="RB48" s="18"/>
      <c r="RC48" s="18"/>
      <c r="RD48" s="18"/>
      <c r="RE48" s="18"/>
      <c r="RF48" s="18"/>
      <c r="RG48" s="18"/>
      <c r="RH48" s="18"/>
      <c r="RI48" s="18"/>
      <c r="RJ48" s="18"/>
      <c r="RK48" s="18"/>
      <c r="RL48" s="18"/>
      <c r="RM48" s="18"/>
      <c r="RN48" s="18"/>
      <c r="RO48" s="18"/>
      <c r="RP48" s="18"/>
      <c r="RQ48" s="18"/>
      <c r="RR48" s="18"/>
      <c r="RS48" s="18"/>
      <c r="RT48" s="18"/>
      <c r="RU48" s="18"/>
      <c r="RV48" s="18"/>
      <c r="RW48" s="18"/>
      <c r="RX48" s="18"/>
      <c r="RY48" s="18"/>
      <c r="RZ48" s="18"/>
      <c r="SA48" s="18"/>
      <c r="SB48" s="18"/>
      <c r="SC48" s="18"/>
      <c r="SD48" s="18"/>
      <c r="SE48" s="18"/>
      <c r="SF48" s="18"/>
      <c r="SG48" s="18"/>
      <c r="SH48" s="18"/>
      <c r="SI48" s="18"/>
      <c r="SJ48" s="18"/>
      <c r="SK48" s="18"/>
      <c r="SL48" s="18"/>
      <c r="SM48" s="18"/>
      <c r="SN48" s="18"/>
      <c r="SO48" s="18"/>
      <c r="SP48" s="18"/>
      <c r="SQ48" s="18"/>
      <c r="SR48" s="18"/>
      <c r="SS48" s="18"/>
      <c r="ST48" s="18"/>
      <c r="SU48" s="18"/>
      <c r="SV48" s="18"/>
      <c r="SW48" s="18"/>
      <c r="SX48" s="18"/>
      <c r="SY48" s="18"/>
      <c r="SZ48" s="18"/>
      <c r="TA48" s="18"/>
      <c r="TB48" s="18"/>
      <c r="TC48" s="18"/>
      <c r="TD48" s="18"/>
      <c r="TE48" s="18"/>
      <c r="TF48" s="18"/>
      <c r="TG48" s="18"/>
      <c r="TH48" s="18"/>
      <c r="TI48" s="18"/>
      <c r="TJ48" s="18"/>
      <c r="TK48" s="18"/>
      <c r="TL48" s="18"/>
      <c r="TM48" s="18"/>
      <c r="TN48" s="18"/>
      <c r="TO48" s="18"/>
      <c r="TP48" s="18"/>
      <c r="TQ48" s="18"/>
      <c r="TR48" s="18"/>
      <c r="TS48" s="18"/>
      <c r="TT48" s="18"/>
      <c r="TU48" s="18"/>
      <c r="TV48" s="18"/>
      <c r="TW48" s="18"/>
      <c r="TX48" s="18"/>
      <c r="TY48" s="18"/>
      <c r="TZ48" s="18"/>
      <c r="UA48" s="18"/>
      <c r="UB48" s="18"/>
      <c r="UC48" s="18"/>
      <c r="UD48" s="18"/>
      <c r="UE48" s="18"/>
      <c r="UF48" s="18"/>
      <c r="UG48" s="18"/>
      <c r="UH48" s="18"/>
      <c r="UI48" s="18"/>
      <c r="UJ48" s="18"/>
      <c r="UK48" s="18"/>
      <c r="UL48" s="18"/>
      <c r="UM48" s="18"/>
      <c r="UN48" s="18"/>
      <c r="UO48" s="18"/>
      <c r="UP48" s="18"/>
      <c r="UQ48" s="18"/>
      <c r="UR48" s="18"/>
      <c r="US48" s="18"/>
      <c r="UT48" s="18"/>
      <c r="UU48" s="18"/>
      <c r="UV48" s="18"/>
      <c r="UW48" s="18"/>
      <c r="UX48" s="18"/>
      <c r="UY48" s="18"/>
      <c r="UZ48" s="18"/>
      <c r="VA48" s="18"/>
      <c r="VB48" s="18"/>
      <c r="VC48" s="18"/>
      <c r="VD48" s="18"/>
      <c r="VE48" s="18"/>
      <c r="VF48" s="18"/>
      <c r="VG48" s="18"/>
      <c r="VH48" s="18"/>
      <c r="VI48" s="18"/>
      <c r="VJ48" s="18"/>
      <c r="VK48" s="18"/>
      <c r="VL48" s="18"/>
      <c r="VM48" s="18"/>
      <c r="VN48" s="18"/>
      <c r="VO48" s="18"/>
      <c r="VP48" s="18"/>
      <c r="VQ48" s="18"/>
      <c r="VR48" s="18"/>
      <c r="VS48" s="18"/>
      <c r="VT48" s="18"/>
      <c r="VU48" s="18"/>
      <c r="VV48" s="18"/>
      <c r="VW48" s="18"/>
      <c r="VX48" s="18"/>
      <c r="VY48" s="18"/>
      <c r="VZ48" s="18"/>
      <c r="WA48" s="18"/>
      <c r="WB48" s="18"/>
      <c r="WC48" s="18"/>
      <c r="WD48" s="18"/>
      <c r="WE48" s="18"/>
      <c r="WF48" s="18"/>
      <c r="WG48" s="18"/>
      <c r="WH48" s="18"/>
      <c r="WI48" s="18"/>
      <c r="WJ48" s="18"/>
      <c r="WK48" s="18"/>
      <c r="WL48" s="18"/>
      <c r="WM48" s="18"/>
      <c r="WN48" s="18"/>
      <c r="WO48" s="18"/>
      <c r="WP48" s="18"/>
      <c r="WQ48" s="18"/>
      <c r="WR48" s="18"/>
      <c r="WS48" s="18"/>
      <c r="WT48" s="18"/>
      <c r="WU48" s="18"/>
      <c r="WV48" s="18"/>
      <c r="WW48" s="18"/>
      <c r="WX48" s="18"/>
      <c r="WY48" s="18"/>
      <c r="WZ48" s="18"/>
      <c r="XA48" s="18"/>
      <c r="XB48" s="18"/>
      <c r="XC48" s="18"/>
      <c r="XD48" s="18"/>
      <c r="XE48" s="18"/>
      <c r="XF48" s="18"/>
      <c r="XG48" s="18"/>
      <c r="XH48" s="18"/>
      <c r="XI48" s="18"/>
      <c r="XJ48" s="18"/>
      <c r="XK48" s="18"/>
      <c r="XL48" s="18"/>
      <c r="XM48" s="18"/>
      <c r="XN48" s="18"/>
      <c r="XO48" s="18"/>
      <c r="XP48" s="18"/>
      <c r="XQ48" s="18"/>
      <c r="XR48" s="18"/>
      <c r="XS48" s="18"/>
      <c r="XT48" s="18"/>
      <c r="XU48" s="18"/>
      <c r="XV48" s="18"/>
      <c r="XW48" s="18"/>
      <c r="XX48" s="18"/>
      <c r="XY48" s="18"/>
      <c r="XZ48" s="18"/>
      <c r="YA48" s="18"/>
      <c r="YB48" s="18"/>
      <c r="YC48" s="18"/>
      <c r="YD48" s="18"/>
      <c r="YE48" s="18"/>
      <c r="YF48" s="18"/>
      <c r="YG48" s="18"/>
      <c r="YH48" s="18"/>
      <c r="YI48" s="18"/>
      <c r="YJ48" s="18"/>
      <c r="YK48" s="18"/>
      <c r="YL48" s="18"/>
      <c r="YM48" s="18"/>
      <c r="YN48" s="18"/>
      <c r="YO48" s="18"/>
      <c r="YP48" s="18"/>
      <c r="YQ48" s="18"/>
      <c r="YR48" s="18"/>
      <c r="YS48" s="18"/>
      <c r="YT48" s="18"/>
      <c r="YU48" s="18"/>
      <c r="YV48" s="18"/>
      <c r="YW48" s="18"/>
      <c r="YX48" s="18"/>
      <c r="YY48" s="18"/>
      <c r="YZ48" s="18"/>
      <c r="ZA48" s="18"/>
      <c r="ZB48" s="18"/>
      <c r="ZC48" s="18"/>
      <c r="ZD48" s="18"/>
      <c r="ZE48" s="18"/>
      <c r="ZF48" s="18"/>
      <c r="ZG48" s="18"/>
      <c r="ZH48" s="18"/>
      <c r="ZI48" s="18"/>
      <c r="ZJ48" s="18"/>
      <c r="ZK48" s="18"/>
      <c r="ZL48" s="18"/>
      <c r="ZM48" s="18"/>
      <c r="ZN48" s="18"/>
      <c r="ZO48" s="18"/>
      <c r="ZP48" s="18"/>
      <c r="ZQ48" s="18"/>
      <c r="ZR48" s="18"/>
      <c r="ZS48" s="18"/>
      <c r="ZT48" s="18"/>
      <c r="ZU48" s="18"/>
      <c r="ZV48" s="18"/>
      <c r="ZW48" s="18"/>
      <c r="ZX48" s="18"/>
      <c r="ZY48" s="18"/>
      <c r="ZZ48" s="18"/>
      <c r="AAA48" s="18"/>
      <c r="AAB48" s="18"/>
      <c r="AAC48" s="18"/>
      <c r="AAD48" s="18"/>
      <c r="AAE48" s="18"/>
      <c r="AAF48" s="18"/>
      <c r="AAG48" s="18"/>
      <c r="AAH48" s="18"/>
      <c r="AAI48" s="18"/>
      <c r="AAJ48" s="18"/>
      <c r="AAK48" s="18"/>
      <c r="AAL48" s="18"/>
      <c r="AAM48" s="18"/>
      <c r="AAN48" s="18"/>
      <c r="AAO48" s="18"/>
      <c r="AAP48" s="18"/>
      <c r="AAQ48" s="18"/>
      <c r="AAR48" s="18"/>
      <c r="AAS48" s="18"/>
      <c r="AAT48" s="18"/>
      <c r="AAU48" s="18"/>
      <c r="AAV48" s="18"/>
      <c r="AAW48" s="18"/>
      <c r="AAX48" s="18"/>
      <c r="AAY48" s="18"/>
      <c r="AAZ48" s="18"/>
      <c r="ABA48" s="18"/>
      <c r="ABB48" s="18"/>
      <c r="ABC48" s="18"/>
      <c r="ABD48" s="18"/>
      <c r="ABE48" s="18"/>
      <c r="ABF48" s="18"/>
      <c r="ABG48" s="18"/>
      <c r="ABH48" s="18"/>
      <c r="ABI48" s="18"/>
      <c r="ABJ48" s="18"/>
      <c r="ABK48" s="18"/>
      <c r="ABL48" s="18"/>
      <c r="ABM48" s="18"/>
      <c r="ABN48" s="18"/>
      <c r="ABO48" s="18"/>
      <c r="ABP48" s="18"/>
      <c r="ABQ48" s="18"/>
      <c r="ABR48" s="18"/>
      <c r="ABS48" s="18"/>
      <c r="ABT48" s="18"/>
      <c r="ABU48" s="18"/>
      <c r="ABV48" s="18"/>
      <c r="ABW48" s="18"/>
      <c r="ABX48" s="18"/>
      <c r="ABY48" s="18"/>
      <c r="ABZ48" s="18"/>
      <c r="ACA48" s="18"/>
      <c r="ACB48" s="18"/>
      <c r="ACC48" s="18"/>
      <c r="ACD48" s="18"/>
      <c r="ACE48" s="18"/>
      <c r="ACF48" s="18"/>
      <c r="ACG48" s="18"/>
      <c r="ACH48" s="18"/>
      <c r="ACI48" s="18"/>
      <c r="ACJ48" s="18"/>
      <c r="ACK48" s="18"/>
      <c r="ACL48" s="18"/>
      <c r="ACM48" s="18"/>
      <c r="ACN48" s="18"/>
      <c r="ACO48" s="18"/>
      <c r="ACP48" s="18"/>
      <c r="ACQ48" s="18"/>
      <c r="ACR48" s="18"/>
      <c r="ACS48" s="18"/>
      <c r="ACT48" s="18"/>
      <c r="ACU48" s="18"/>
      <c r="ACV48" s="18"/>
      <c r="ACW48" s="18"/>
      <c r="ACX48" s="18"/>
      <c r="ACY48" s="18"/>
      <c r="ACZ48" s="18"/>
      <c r="ADA48" s="18"/>
      <c r="ADB48" s="18"/>
      <c r="ADC48" s="18"/>
      <c r="ADD48" s="18"/>
      <c r="ADE48" s="18"/>
      <c r="ADF48" s="18"/>
      <c r="ADG48" s="18"/>
      <c r="ADH48" s="18"/>
      <c r="ADI48" s="18"/>
      <c r="ADJ48" s="18"/>
      <c r="ADK48" s="18"/>
      <c r="ADL48" s="18"/>
      <c r="ADM48" s="18"/>
      <c r="ADN48" s="18"/>
      <c r="ADO48" s="18"/>
      <c r="ADP48" s="18"/>
      <c r="ADQ48" s="18"/>
      <c r="ADR48" s="18"/>
      <c r="ADS48" s="18"/>
      <c r="ADT48" s="18"/>
      <c r="ADU48" s="18"/>
      <c r="ADV48" s="18"/>
      <c r="ADW48" s="18"/>
      <c r="ADX48" s="18"/>
      <c r="ADY48" s="18"/>
      <c r="ADZ48" s="18"/>
      <c r="AEA48" s="18"/>
      <c r="AEB48" s="18"/>
      <c r="AEC48" s="18"/>
      <c r="AED48" s="18"/>
      <c r="AEE48" s="18"/>
      <c r="AEF48" s="18"/>
      <c r="AEG48" s="18"/>
      <c r="AEH48" s="18"/>
      <c r="AEI48" s="18"/>
      <c r="AEJ48" s="18"/>
      <c r="AEK48" s="18"/>
      <c r="AEL48" s="18"/>
      <c r="AEM48" s="18"/>
      <c r="AEN48" s="18"/>
      <c r="AEO48" s="18"/>
      <c r="AEP48" s="18"/>
      <c r="AEQ48" s="18"/>
      <c r="AER48" s="18"/>
      <c r="AES48" s="18"/>
      <c r="AET48" s="18"/>
      <c r="AEU48" s="18"/>
      <c r="AEV48" s="18"/>
      <c r="AEW48" s="18"/>
      <c r="AEX48" s="18"/>
    </row>
    <row r="49" spans="1:830" s="33" customFormat="1">
      <c r="A49" s="34">
        <v>45</v>
      </c>
      <c r="B49" s="34" t="s">
        <v>101</v>
      </c>
      <c r="C49" s="7" t="s">
        <v>102</v>
      </c>
      <c r="D49" s="35" t="s">
        <v>20</v>
      </c>
      <c r="E49" s="36">
        <v>1195000</v>
      </c>
      <c r="F49" s="37">
        <v>1</v>
      </c>
      <c r="G49" s="38">
        <v>1012711.8644067798</v>
      </c>
      <c r="H49" s="38">
        <f t="shared" si="7"/>
        <v>1195000</v>
      </c>
      <c r="I49" s="39">
        <v>1</v>
      </c>
      <c r="J49" s="38">
        <f t="shared" si="8"/>
        <v>1195000</v>
      </c>
      <c r="K49" s="38">
        <f t="shared" si="9"/>
        <v>0</v>
      </c>
      <c r="L49" s="38">
        <f t="shared" si="10"/>
        <v>0</v>
      </c>
      <c r="M49" s="40"/>
      <c r="N49" s="99">
        <f t="shared" si="11"/>
        <v>0</v>
      </c>
      <c r="O49" s="42"/>
      <c r="P49" s="43">
        <f t="shared" si="12"/>
        <v>0</v>
      </c>
      <c r="Q49" s="43">
        <f t="shared" si="13"/>
        <v>0</v>
      </c>
      <c r="R49" s="43">
        <f t="shared" si="14"/>
        <v>0</v>
      </c>
      <c r="S49" s="44">
        <f t="shared" si="15"/>
        <v>1</v>
      </c>
      <c r="T49" s="98">
        <f t="shared" si="16"/>
        <v>1195000</v>
      </c>
      <c r="U49" s="45">
        <f t="shared" si="0"/>
        <v>1</v>
      </c>
      <c r="V49" s="46">
        <f t="shared" si="1"/>
        <v>1195000</v>
      </c>
      <c r="W49" s="46">
        <f t="shared" si="2"/>
        <v>0</v>
      </c>
      <c r="X49" s="47">
        <f t="shared" si="3"/>
        <v>0</v>
      </c>
      <c r="Y49" s="97">
        <v>1</v>
      </c>
      <c r="Z49" s="96">
        <f t="shared" si="4"/>
        <v>1195000</v>
      </c>
      <c r="AA49" s="96">
        <f t="shared" si="5"/>
        <v>0</v>
      </c>
      <c r="AB49" s="70">
        <f t="shared" si="6"/>
        <v>0</v>
      </c>
      <c r="AC49" s="157"/>
      <c r="AD49" s="162">
        <v>418250</v>
      </c>
      <c r="AE49" s="166">
        <f t="shared" si="17"/>
        <v>418250</v>
      </c>
      <c r="AF49" s="166">
        <f t="shared" si="18"/>
        <v>418250</v>
      </c>
      <c r="AT49" s="136"/>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c r="HJ49" s="18"/>
      <c r="HK49" s="18"/>
      <c r="HL49" s="18"/>
      <c r="HM49" s="18"/>
      <c r="HN49" s="18"/>
      <c r="HO49" s="18"/>
      <c r="HP49" s="18"/>
      <c r="HQ49" s="18"/>
      <c r="HR49" s="18"/>
      <c r="HS49" s="18"/>
      <c r="HT49" s="18"/>
      <c r="HU49" s="18"/>
      <c r="HV49" s="18"/>
      <c r="HW49" s="18"/>
      <c r="HX49" s="18"/>
      <c r="HY49" s="18"/>
      <c r="HZ49" s="18"/>
      <c r="IA49" s="18"/>
      <c r="IB49" s="18"/>
      <c r="IC49" s="18"/>
      <c r="ID49" s="18"/>
      <c r="IE49" s="18"/>
      <c r="IF49" s="18"/>
      <c r="IG49" s="18"/>
      <c r="IH49" s="18"/>
      <c r="II49" s="18"/>
      <c r="IJ49" s="18"/>
      <c r="IK49" s="18"/>
      <c r="IL49" s="18"/>
      <c r="IM49" s="18"/>
      <c r="IN49" s="18"/>
      <c r="IO49" s="18"/>
      <c r="IP49" s="18"/>
      <c r="IQ49" s="18"/>
      <c r="IR49" s="18"/>
      <c r="IS49" s="18"/>
      <c r="IT49" s="18"/>
      <c r="IU49" s="18"/>
      <c r="IV49" s="18"/>
      <c r="IW49" s="18"/>
      <c r="IX49" s="18"/>
      <c r="IY49" s="18"/>
      <c r="IZ49" s="18"/>
      <c r="JA49" s="18"/>
      <c r="JB49" s="18"/>
      <c r="JC49" s="18"/>
      <c r="JD49" s="18"/>
      <c r="JE49" s="18"/>
      <c r="JF49" s="18"/>
      <c r="JG49" s="18"/>
      <c r="JH49" s="18"/>
      <c r="JI49" s="18"/>
      <c r="JJ49" s="18"/>
      <c r="JK49" s="18"/>
      <c r="JL49" s="18"/>
      <c r="JM49" s="18"/>
      <c r="JN49" s="18"/>
      <c r="JO49" s="18"/>
      <c r="JP49" s="18"/>
      <c r="JQ49" s="18"/>
      <c r="JR49" s="18"/>
      <c r="JS49" s="18"/>
      <c r="JT49" s="18"/>
      <c r="JU49" s="18"/>
      <c r="JV49" s="18"/>
      <c r="JW49" s="18"/>
      <c r="JX49" s="18"/>
      <c r="JY49" s="18"/>
      <c r="JZ49" s="18"/>
      <c r="KA49" s="18"/>
      <c r="KB49" s="18"/>
      <c r="KC49" s="18"/>
      <c r="KD49" s="18"/>
      <c r="KE49" s="18"/>
      <c r="KF49" s="18"/>
      <c r="KG49" s="18"/>
      <c r="KH49" s="18"/>
      <c r="KI49" s="18"/>
      <c r="KJ49" s="18"/>
      <c r="KK49" s="18"/>
      <c r="KL49" s="18"/>
      <c r="KM49" s="18"/>
      <c r="KN49" s="18"/>
      <c r="KO49" s="18"/>
      <c r="KP49" s="18"/>
      <c r="KQ49" s="18"/>
      <c r="KR49" s="18"/>
      <c r="KS49" s="18"/>
      <c r="KT49" s="18"/>
      <c r="KU49" s="18"/>
      <c r="KV49" s="18"/>
      <c r="KW49" s="18"/>
      <c r="KX49" s="18"/>
      <c r="KY49" s="18"/>
      <c r="KZ49" s="18"/>
      <c r="LA49" s="18"/>
      <c r="LB49" s="18"/>
      <c r="LC49" s="18"/>
      <c r="LD49" s="18"/>
      <c r="LE49" s="18"/>
      <c r="LF49" s="18"/>
      <c r="LG49" s="18"/>
      <c r="LH49" s="18"/>
      <c r="LI49" s="18"/>
      <c r="LJ49" s="18"/>
      <c r="LK49" s="18"/>
      <c r="LL49" s="18"/>
      <c r="LM49" s="18"/>
      <c r="LN49" s="18"/>
      <c r="LO49" s="18"/>
      <c r="LP49" s="18"/>
      <c r="LQ49" s="18"/>
      <c r="LR49" s="18"/>
      <c r="LS49" s="18"/>
      <c r="LT49" s="18"/>
      <c r="LU49" s="18"/>
      <c r="LV49" s="18"/>
      <c r="LW49" s="18"/>
      <c r="LX49" s="18"/>
      <c r="LY49" s="18"/>
      <c r="LZ49" s="18"/>
      <c r="MA49" s="18"/>
      <c r="MB49" s="18"/>
      <c r="MC49" s="18"/>
      <c r="MD49" s="18"/>
      <c r="ME49" s="18"/>
      <c r="MF49" s="18"/>
      <c r="MG49" s="18"/>
      <c r="MH49" s="18"/>
      <c r="MI49" s="18"/>
      <c r="MJ49" s="18"/>
      <c r="MK49" s="18"/>
      <c r="ML49" s="18"/>
      <c r="MM49" s="18"/>
      <c r="MN49" s="18"/>
      <c r="MO49" s="18"/>
      <c r="MP49" s="18"/>
      <c r="MQ49" s="18"/>
      <c r="MR49" s="18"/>
      <c r="MS49" s="18"/>
      <c r="MT49" s="18"/>
      <c r="MU49" s="18"/>
      <c r="MV49" s="18"/>
      <c r="MW49" s="18"/>
      <c r="MX49" s="18"/>
      <c r="MY49" s="18"/>
      <c r="MZ49" s="18"/>
      <c r="NA49" s="18"/>
      <c r="NB49" s="18"/>
      <c r="NC49" s="18"/>
      <c r="ND49" s="18"/>
      <c r="NE49" s="18"/>
      <c r="NF49" s="18"/>
      <c r="NG49" s="18"/>
      <c r="NH49" s="18"/>
      <c r="NI49" s="18"/>
      <c r="NJ49" s="18"/>
      <c r="NK49" s="18"/>
      <c r="NL49" s="18"/>
      <c r="NM49" s="18"/>
      <c r="NN49" s="18"/>
      <c r="NO49" s="18"/>
      <c r="NP49" s="18"/>
      <c r="NQ49" s="18"/>
      <c r="NR49" s="18"/>
      <c r="NS49" s="18"/>
      <c r="NT49" s="18"/>
      <c r="NU49" s="18"/>
      <c r="NV49" s="18"/>
      <c r="NW49" s="18"/>
      <c r="NX49" s="18"/>
      <c r="NY49" s="18"/>
      <c r="NZ49" s="18"/>
      <c r="OA49" s="18"/>
      <c r="OB49" s="18"/>
      <c r="OC49" s="18"/>
      <c r="OD49" s="18"/>
      <c r="OE49" s="18"/>
      <c r="OF49" s="18"/>
      <c r="OG49" s="18"/>
      <c r="OH49" s="18"/>
      <c r="OI49" s="18"/>
      <c r="OJ49" s="18"/>
      <c r="OK49" s="18"/>
      <c r="OL49" s="18"/>
      <c r="OM49" s="18"/>
      <c r="ON49" s="18"/>
      <c r="OO49" s="18"/>
      <c r="OP49" s="18"/>
      <c r="OQ49" s="18"/>
      <c r="OR49" s="18"/>
      <c r="OS49" s="18"/>
      <c r="OT49" s="18"/>
      <c r="OU49" s="18"/>
      <c r="OV49" s="18"/>
      <c r="OW49" s="18"/>
      <c r="OX49" s="18"/>
      <c r="OY49" s="18"/>
      <c r="OZ49" s="18"/>
      <c r="PA49" s="18"/>
      <c r="PB49" s="18"/>
      <c r="PC49" s="18"/>
      <c r="PD49" s="18"/>
      <c r="PE49" s="18"/>
      <c r="PF49" s="18"/>
      <c r="PG49" s="18"/>
      <c r="PH49" s="18"/>
      <c r="PI49" s="18"/>
      <c r="PJ49" s="18"/>
      <c r="PK49" s="18"/>
      <c r="PL49" s="18"/>
      <c r="PM49" s="18"/>
      <c r="PN49" s="18"/>
      <c r="PO49" s="18"/>
      <c r="PP49" s="18"/>
      <c r="PQ49" s="18"/>
      <c r="PR49" s="18"/>
      <c r="PS49" s="18"/>
      <c r="PT49" s="18"/>
      <c r="PU49" s="18"/>
      <c r="PV49" s="18"/>
      <c r="PW49" s="18"/>
      <c r="PX49" s="18"/>
      <c r="PY49" s="18"/>
      <c r="PZ49" s="18"/>
      <c r="QA49" s="18"/>
      <c r="QB49" s="18"/>
      <c r="QC49" s="18"/>
      <c r="QD49" s="18"/>
      <c r="QE49" s="18"/>
      <c r="QF49" s="18"/>
      <c r="QG49" s="18"/>
      <c r="QH49" s="18"/>
      <c r="QI49" s="18"/>
      <c r="QJ49" s="18"/>
      <c r="QK49" s="18"/>
      <c r="QL49" s="18"/>
      <c r="QM49" s="18"/>
      <c r="QN49" s="18"/>
      <c r="QO49" s="18"/>
      <c r="QP49" s="18"/>
      <c r="QQ49" s="18"/>
      <c r="QR49" s="18"/>
      <c r="QS49" s="18"/>
      <c r="QT49" s="18"/>
      <c r="QU49" s="18"/>
      <c r="QV49" s="18"/>
      <c r="QW49" s="18"/>
      <c r="QX49" s="18"/>
      <c r="QY49" s="18"/>
      <c r="QZ49" s="18"/>
      <c r="RA49" s="18"/>
      <c r="RB49" s="18"/>
      <c r="RC49" s="18"/>
      <c r="RD49" s="18"/>
      <c r="RE49" s="18"/>
      <c r="RF49" s="18"/>
      <c r="RG49" s="18"/>
      <c r="RH49" s="18"/>
      <c r="RI49" s="18"/>
      <c r="RJ49" s="18"/>
      <c r="RK49" s="18"/>
      <c r="RL49" s="18"/>
      <c r="RM49" s="18"/>
      <c r="RN49" s="18"/>
      <c r="RO49" s="18"/>
      <c r="RP49" s="18"/>
      <c r="RQ49" s="18"/>
      <c r="RR49" s="18"/>
      <c r="RS49" s="18"/>
      <c r="RT49" s="18"/>
      <c r="RU49" s="18"/>
      <c r="RV49" s="18"/>
      <c r="RW49" s="18"/>
      <c r="RX49" s="18"/>
      <c r="RY49" s="18"/>
      <c r="RZ49" s="18"/>
      <c r="SA49" s="18"/>
      <c r="SB49" s="18"/>
      <c r="SC49" s="18"/>
      <c r="SD49" s="18"/>
      <c r="SE49" s="18"/>
      <c r="SF49" s="18"/>
      <c r="SG49" s="18"/>
      <c r="SH49" s="18"/>
      <c r="SI49" s="18"/>
      <c r="SJ49" s="18"/>
      <c r="SK49" s="18"/>
      <c r="SL49" s="18"/>
      <c r="SM49" s="18"/>
      <c r="SN49" s="18"/>
      <c r="SO49" s="18"/>
      <c r="SP49" s="18"/>
      <c r="SQ49" s="18"/>
      <c r="SR49" s="18"/>
      <c r="SS49" s="18"/>
      <c r="ST49" s="18"/>
      <c r="SU49" s="18"/>
      <c r="SV49" s="18"/>
      <c r="SW49" s="18"/>
      <c r="SX49" s="18"/>
      <c r="SY49" s="18"/>
      <c r="SZ49" s="18"/>
      <c r="TA49" s="18"/>
      <c r="TB49" s="18"/>
      <c r="TC49" s="18"/>
      <c r="TD49" s="18"/>
      <c r="TE49" s="18"/>
      <c r="TF49" s="18"/>
      <c r="TG49" s="18"/>
      <c r="TH49" s="18"/>
      <c r="TI49" s="18"/>
      <c r="TJ49" s="18"/>
      <c r="TK49" s="18"/>
      <c r="TL49" s="18"/>
      <c r="TM49" s="18"/>
      <c r="TN49" s="18"/>
      <c r="TO49" s="18"/>
      <c r="TP49" s="18"/>
      <c r="TQ49" s="18"/>
      <c r="TR49" s="18"/>
      <c r="TS49" s="18"/>
      <c r="TT49" s="18"/>
      <c r="TU49" s="18"/>
      <c r="TV49" s="18"/>
      <c r="TW49" s="18"/>
      <c r="TX49" s="18"/>
      <c r="TY49" s="18"/>
      <c r="TZ49" s="18"/>
      <c r="UA49" s="18"/>
      <c r="UB49" s="18"/>
      <c r="UC49" s="18"/>
      <c r="UD49" s="18"/>
      <c r="UE49" s="18"/>
      <c r="UF49" s="18"/>
      <c r="UG49" s="18"/>
      <c r="UH49" s="18"/>
      <c r="UI49" s="18"/>
      <c r="UJ49" s="18"/>
      <c r="UK49" s="18"/>
      <c r="UL49" s="18"/>
      <c r="UM49" s="18"/>
      <c r="UN49" s="18"/>
      <c r="UO49" s="18"/>
      <c r="UP49" s="18"/>
      <c r="UQ49" s="18"/>
      <c r="UR49" s="18"/>
      <c r="US49" s="18"/>
      <c r="UT49" s="18"/>
      <c r="UU49" s="18"/>
      <c r="UV49" s="18"/>
      <c r="UW49" s="18"/>
      <c r="UX49" s="18"/>
      <c r="UY49" s="18"/>
      <c r="UZ49" s="18"/>
      <c r="VA49" s="18"/>
      <c r="VB49" s="18"/>
      <c r="VC49" s="18"/>
      <c r="VD49" s="18"/>
      <c r="VE49" s="18"/>
      <c r="VF49" s="18"/>
      <c r="VG49" s="18"/>
      <c r="VH49" s="18"/>
      <c r="VI49" s="18"/>
      <c r="VJ49" s="18"/>
      <c r="VK49" s="18"/>
      <c r="VL49" s="18"/>
      <c r="VM49" s="18"/>
      <c r="VN49" s="18"/>
      <c r="VO49" s="18"/>
      <c r="VP49" s="18"/>
      <c r="VQ49" s="18"/>
      <c r="VR49" s="18"/>
      <c r="VS49" s="18"/>
      <c r="VT49" s="18"/>
      <c r="VU49" s="18"/>
      <c r="VV49" s="18"/>
      <c r="VW49" s="18"/>
      <c r="VX49" s="18"/>
      <c r="VY49" s="18"/>
      <c r="VZ49" s="18"/>
      <c r="WA49" s="18"/>
      <c r="WB49" s="18"/>
      <c r="WC49" s="18"/>
      <c r="WD49" s="18"/>
      <c r="WE49" s="18"/>
      <c r="WF49" s="18"/>
      <c r="WG49" s="18"/>
      <c r="WH49" s="18"/>
      <c r="WI49" s="18"/>
      <c r="WJ49" s="18"/>
      <c r="WK49" s="18"/>
      <c r="WL49" s="18"/>
      <c r="WM49" s="18"/>
      <c r="WN49" s="18"/>
      <c r="WO49" s="18"/>
      <c r="WP49" s="18"/>
      <c r="WQ49" s="18"/>
      <c r="WR49" s="18"/>
      <c r="WS49" s="18"/>
      <c r="WT49" s="18"/>
      <c r="WU49" s="18"/>
      <c r="WV49" s="18"/>
      <c r="WW49" s="18"/>
      <c r="WX49" s="18"/>
      <c r="WY49" s="18"/>
      <c r="WZ49" s="18"/>
      <c r="XA49" s="18"/>
      <c r="XB49" s="18"/>
      <c r="XC49" s="18"/>
      <c r="XD49" s="18"/>
      <c r="XE49" s="18"/>
      <c r="XF49" s="18"/>
      <c r="XG49" s="18"/>
      <c r="XH49" s="18"/>
      <c r="XI49" s="18"/>
      <c r="XJ49" s="18"/>
      <c r="XK49" s="18"/>
      <c r="XL49" s="18"/>
      <c r="XM49" s="18"/>
      <c r="XN49" s="18"/>
      <c r="XO49" s="18"/>
      <c r="XP49" s="18"/>
      <c r="XQ49" s="18"/>
      <c r="XR49" s="18"/>
      <c r="XS49" s="18"/>
      <c r="XT49" s="18"/>
      <c r="XU49" s="18"/>
      <c r="XV49" s="18"/>
      <c r="XW49" s="18"/>
      <c r="XX49" s="18"/>
      <c r="XY49" s="18"/>
      <c r="XZ49" s="18"/>
      <c r="YA49" s="18"/>
      <c r="YB49" s="18"/>
      <c r="YC49" s="18"/>
      <c r="YD49" s="18"/>
      <c r="YE49" s="18"/>
      <c r="YF49" s="18"/>
      <c r="YG49" s="18"/>
      <c r="YH49" s="18"/>
      <c r="YI49" s="18"/>
      <c r="YJ49" s="18"/>
      <c r="YK49" s="18"/>
      <c r="YL49" s="18"/>
      <c r="YM49" s="18"/>
      <c r="YN49" s="18"/>
      <c r="YO49" s="18"/>
      <c r="YP49" s="18"/>
      <c r="YQ49" s="18"/>
      <c r="YR49" s="18"/>
      <c r="YS49" s="18"/>
      <c r="YT49" s="18"/>
      <c r="YU49" s="18"/>
      <c r="YV49" s="18"/>
      <c r="YW49" s="18"/>
      <c r="YX49" s="18"/>
      <c r="YY49" s="18"/>
      <c r="YZ49" s="18"/>
      <c r="ZA49" s="18"/>
      <c r="ZB49" s="18"/>
      <c r="ZC49" s="18"/>
      <c r="ZD49" s="18"/>
      <c r="ZE49" s="18"/>
      <c r="ZF49" s="18"/>
      <c r="ZG49" s="18"/>
      <c r="ZH49" s="18"/>
      <c r="ZI49" s="18"/>
      <c r="ZJ49" s="18"/>
      <c r="ZK49" s="18"/>
      <c r="ZL49" s="18"/>
      <c r="ZM49" s="18"/>
      <c r="ZN49" s="18"/>
      <c r="ZO49" s="18"/>
      <c r="ZP49" s="18"/>
      <c r="ZQ49" s="18"/>
      <c r="ZR49" s="18"/>
      <c r="ZS49" s="18"/>
      <c r="ZT49" s="18"/>
      <c r="ZU49" s="18"/>
      <c r="ZV49" s="18"/>
      <c r="ZW49" s="18"/>
      <c r="ZX49" s="18"/>
      <c r="ZY49" s="18"/>
      <c r="ZZ49" s="18"/>
      <c r="AAA49" s="18"/>
      <c r="AAB49" s="18"/>
      <c r="AAC49" s="18"/>
      <c r="AAD49" s="18"/>
      <c r="AAE49" s="18"/>
      <c r="AAF49" s="18"/>
      <c r="AAG49" s="18"/>
      <c r="AAH49" s="18"/>
      <c r="AAI49" s="18"/>
      <c r="AAJ49" s="18"/>
      <c r="AAK49" s="18"/>
      <c r="AAL49" s="18"/>
      <c r="AAM49" s="18"/>
      <c r="AAN49" s="18"/>
      <c r="AAO49" s="18"/>
      <c r="AAP49" s="18"/>
      <c r="AAQ49" s="18"/>
      <c r="AAR49" s="18"/>
      <c r="AAS49" s="18"/>
      <c r="AAT49" s="18"/>
      <c r="AAU49" s="18"/>
      <c r="AAV49" s="18"/>
      <c r="AAW49" s="18"/>
      <c r="AAX49" s="18"/>
      <c r="AAY49" s="18"/>
      <c r="AAZ49" s="18"/>
      <c r="ABA49" s="18"/>
      <c r="ABB49" s="18"/>
      <c r="ABC49" s="18"/>
      <c r="ABD49" s="18"/>
      <c r="ABE49" s="18"/>
      <c r="ABF49" s="18"/>
      <c r="ABG49" s="18"/>
      <c r="ABH49" s="18"/>
      <c r="ABI49" s="18"/>
      <c r="ABJ49" s="18"/>
      <c r="ABK49" s="18"/>
      <c r="ABL49" s="18"/>
      <c r="ABM49" s="18"/>
      <c r="ABN49" s="18"/>
      <c r="ABO49" s="18"/>
      <c r="ABP49" s="18"/>
      <c r="ABQ49" s="18"/>
      <c r="ABR49" s="18"/>
      <c r="ABS49" s="18"/>
      <c r="ABT49" s="18"/>
      <c r="ABU49" s="18"/>
      <c r="ABV49" s="18"/>
      <c r="ABW49" s="18"/>
      <c r="ABX49" s="18"/>
      <c r="ABY49" s="18"/>
      <c r="ABZ49" s="18"/>
      <c r="ACA49" s="18"/>
      <c r="ACB49" s="18"/>
      <c r="ACC49" s="18"/>
      <c r="ACD49" s="18"/>
      <c r="ACE49" s="18"/>
      <c r="ACF49" s="18"/>
      <c r="ACG49" s="18"/>
      <c r="ACH49" s="18"/>
      <c r="ACI49" s="18"/>
      <c r="ACJ49" s="18"/>
      <c r="ACK49" s="18"/>
      <c r="ACL49" s="18"/>
      <c r="ACM49" s="18"/>
      <c r="ACN49" s="18"/>
      <c r="ACO49" s="18"/>
      <c r="ACP49" s="18"/>
      <c r="ACQ49" s="18"/>
      <c r="ACR49" s="18"/>
      <c r="ACS49" s="18"/>
      <c r="ACT49" s="18"/>
      <c r="ACU49" s="18"/>
      <c r="ACV49" s="18"/>
      <c r="ACW49" s="18"/>
      <c r="ACX49" s="18"/>
      <c r="ACY49" s="18"/>
      <c r="ACZ49" s="18"/>
      <c r="ADA49" s="18"/>
      <c r="ADB49" s="18"/>
      <c r="ADC49" s="18"/>
      <c r="ADD49" s="18"/>
      <c r="ADE49" s="18"/>
      <c r="ADF49" s="18"/>
      <c r="ADG49" s="18"/>
      <c r="ADH49" s="18"/>
      <c r="ADI49" s="18"/>
      <c r="ADJ49" s="18"/>
      <c r="ADK49" s="18"/>
      <c r="ADL49" s="18"/>
      <c r="ADM49" s="18"/>
      <c r="ADN49" s="18"/>
      <c r="ADO49" s="18"/>
      <c r="ADP49" s="18"/>
      <c r="ADQ49" s="18"/>
      <c r="ADR49" s="18"/>
      <c r="ADS49" s="18"/>
      <c r="ADT49" s="18"/>
      <c r="ADU49" s="18"/>
      <c r="ADV49" s="18"/>
      <c r="ADW49" s="18"/>
      <c r="ADX49" s="18"/>
      <c r="ADY49" s="18"/>
      <c r="ADZ49" s="18"/>
      <c r="AEA49" s="18"/>
      <c r="AEB49" s="18"/>
      <c r="AEC49" s="18"/>
      <c r="AED49" s="18"/>
      <c r="AEE49" s="18"/>
      <c r="AEF49" s="18"/>
      <c r="AEG49" s="18"/>
      <c r="AEH49" s="18"/>
      <c r="AEI49" s="18"/>
      <c r="AEJ49" s="18"/>
      <c r="AEK49" s="18"/>
      <c r="AEL49" s="18"/>
      <c r="AEM49" s="18"/>
      <c r="AEN49" s="18"/>
      <c r="AEO49" s="18"/>
      <c r="AEP49" s="18"/>
      <c r="AEQ49" s="18"/>
      <c r="AER49" s="18"/>
      <c r="AES49" s="18"/>
      <c r="AET49" s="18"/>
      <c r="AEU49" s="18"/>
      <c r="AEV49" s="18"/>
      <c r="AEW49" s="18"/>
      <c r="AEX49" s="18"/>
    </row>
    <row r="50" spans="1:830" s="33" customFormat="1">
      <c r="A50" s="34">
        <v>46</v>
      </c>
      <c r="B50" s="34" t="s">
        <v>103</v>
      </c>
      <c r="C50" s="6" t="s">
        <v>30</v>
      </c>
      <c r="D50" s="35" t="s">
        <v>20</v>
      </c>
      <c r="E50" s="36">
        <v>345000</v>
      </c>
      <c r="F50" s="37">
        <v>3</v>
      </c>
      <c r="G50" s="38">
        <v>292372.88135593222</v>
      </c>
      <c r="H50" s="38">
        <f t="shared" si="7"/>
        <v>1035000</v>
      </c>
      <c r="I50" s="39">
        <v>3</v>
      </c>
      <c r="J50" s="38">
        <f t="shared" si="8"/>
        <v>1035000</v>
      </c>
      <c r="K50" s="38">
        <f t="shared" si="9"/>
        <v>0</v>
      </c>
      <c r="L50" s="38">
        <f t="shared" si="10"/>
        <v>0</v>
      </c>
      <c r="M50" s="40"/>
      <c r="N50" s="99">
        <f t="shared" si="11"/>
        <v>0</v>
      </c>
      <c r="O50" s="42"/>
      <c r="P50" s="43">
        <f t="shared" si="12"/>
        <v>0</v>
      </c>
      <c r="Q50" s="43">
        <f t="shared" si="13"/>
        <v>0</v>
      </c>
      <c r="R50" s="43">
        <f t="shared" si="14"/>
        <v>0</v>
      </c>
      <c r="S50" s="44">
        <f t="shared" si="15"/>
        <v>3</v>
      </c>
      <c r="T50" s="98">
        <f t="shared" si="16"/>
        <v>1035000</v>
      </c>
      <c r="U50" s="45">
        <f t="shared" si="0"/>
        <v>3</v>
      </c>
      <c r="V50" s="46">
        <f t="shared" si="1"/>
        <v>1035000</v>
      </c>
      <c r="W50" s="46">
        <f t="shared" si="2"/>
        <v>0</v>
      </c>
      <c r="X50" s="47">
        <f t="shared" si="3"/>
        <v>0</v>
      </c>
      <c r="Y50" s="97">
        <v>6</v>
      </c>
      <c r="Z50" s="96">
        <f t="shared" si="4"/>
        <v>2070000</v>
      </c>
      <c r="AA50" s="96">
        <f t="shared" si="5"/>
        <v>1035000</v>
      </c>
      <c r="AB50" s="70">
        <f t="shared" si="6"/>
        <v>0</v>
      </c>
      <c r="AC50" s="157"/>
      <c r="AD50" s="162">
        <v>120750</v>
      </c>
      <c r="AE50" s="166">
        <f t="shared" si="17"/>
        <v>362250</v>
      </c>
      <c r="AF50" s="166">
        <f t="shared" si="18"/>
        <v>724500</v>
      </c>
      <c r="AT50" s="136"/>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c r="HR50" s="18"/>
      <c r="HS50" s="18"/>
      <c r="HT50" s="18"/>
      <c r="HU50" s="18"/>
      <c r="HV50" s="18"/>
      <c r="HW50" s="18"/>
      <c r="HX50" s="18"/>
      <c r="HY50" s="18"/>
      <c r="HZ50" s="18"/>
      <c r="IA50" s="18"/>
      <c r="IB50" s="18"/>
      <c r="IC50" s="18"/>
      <c r="ID50" s="18"/>
      <c r="IE50" s="18"/>
      <c r="IF50" s="18"/>
      <c r="IG50" s="18"/>
      <c r="IH50" s="18"/>
      <c r="II50" s="18"/>
      <c r="IJ50" s="18"/>
      <c r="IK50" s="18"/>
      <c r="IL50" s="18"/>
      <c r="IM50" s="18"/>
      <c r="IN50" s="18"/>
      <c r="IO50" s="18"/>
      <c r="IP50" s="18"/>
      <c r="IQ50" s="18"/>
      <c r="IR50" s="18"/>
      <c r="IS50" s="18"/>
      <c r="IT50" s="18"/>
      <c r="IU50" s="18"/>
      <c r="IV50" s="18"/>
      <c r="IW50" s="18"/>
      <c r="IX50" s="18"/>
      <c r="IY50" s="18"/>
      <c r="IZ50" s="18"/>
      <c r="JA50" s="18"/>
      <c r="JB50" s="18"/>
      <c r="JC50" s="18"/>
      <c r="JD50" s="18"/>
      <c r="JE50" s="18"/>
      <c r="JF50" s="18"/>
      <c r="JG50" s="18"/>
      <c r="JH50" s="18"/>
      <c r="JI50" s="18"/>
      <c r="JJ50" s="18"/>
      <c r="JK50" s="18"/>
      <c r="JL50" s="18"/>
      <c r="JM50" s="18"/>
      <c r="JN50" s="18"/>
      <c r="JO50" s="18"/>
      <c r="JP50" s="18"/>
      <c r="JQ50" s="18"/>
      <c r="JR50" s="18"/>
      <c r="JS50" s="18"/>
      <c r="JT50" s="18"/>
      <c r="JU50" s="18"/>
      <c r="JV50" s="18"/>
      <c r="JW50" s="18"/>
      <c r="JX50" s="18"/>
      <c r="JY50" s="18"/>
      <c r="JZ50" s="18"/>
      <c r="KA50" s="18"/>
      <c r="KB50" s="18"/>
      <c r="KC50" s="18"/>
      <c r="KD50" s="18"/>
      <c r="KE50" s="18"/>
      <c r="KF50" s="18"/>
      <c r="KG50" s="18"/>
      <c r="KH50" s="18"/>
      <c r="KI50" s="18"/>
      <c r="KJ50" s="18"/>
      <c r="KK50" s="18"/>
      <c r="KL50" s="18"/>
      <c r="KM50" s="18"/>
      <c r="KN50" s="18"/>
      <c r="KO50" s="18"/>
      <c r="KP50" s="18"/>
      <c r="KQ50" s="18"/>
      <c r="KR50" s="18"/>
      <c r="KS50" s="18"/>
      <c r="KT50" s="18"/>
      <c r="KU50" s="18"/>
      <c r="KV50" s="18"/>
      <c r="KW50" s="18"/>
      <c r="KX50" s="18"/>
      <c r="KY50" s="18"/>
      <c r="KZ50" s="18"/>
      <c r="LA50" s="18"/>
      <c r="LB50" s="18"/>
      <c r="LC50" s="18"/>
      <c r="LD50" s="18"/>
      <c r="LE50" s="18"/>
      <c r="LF50" s="18"/>
      <c r="LG50" s="18"/>
      <c r="LH50" s="18"/>
      <c r="LI50" s="18"/>
      <c r="LJ50" s="18"/>
      <c r="LK50" s="18"/>
      <c r="LL50" s="18"/>
      <c r="LM50" s="18"/>
      <c r="LN50" s="18"/>
      <c r="LO50" s="18"/>
      <c r="LP50" s="18"/>
      <c r="LQ50" s="18"/>
      <c r="LR50" s="18"/>
      <c r="LS50" s="18"/>
      <c r="LT50" s="18"/>
      <c r="LU50" s="18"/>
      <c r="LV50" s="18"/>
      <c r="LW50" s="18"/>
      <c r="LX50" s="18"/>
      <c r="LY50" s="18"/>
      <c r="LZ50" s="18"/>
      <c r="MA50" s="18"/>
      <c r="MB50" s="18"/>
      <c r="MC50" s="18"/>
      <c r="MD50" s="18"/>
      <c r="ME50" s="18"/>
      <c r="MF50" s="18"/>
      <c r="MG50" s="18"/>
      <c r="MH50" s="18"/>
      <c r="MI50" s="18"/>
      <c r="MJ50" s="18"/>
      <c r="MK50" s="18"/>
      <c r="ML50" s="18"/>
      <c r="MM50" s="18"/>
      <c r="MN50" s="18"/>
      <c r="MO50" s="18"/>
      <c r="MP50" s="18"/>
      <c r="MQ50" s="18"/>
      <c r="MR50" s="18"/>
      <c r="MS50" s="18"/>
      <c r="MT50" s="18"/>
      <c r="MU50" s="18"/>
      <c r="MV50" s="18"/>
      <c r="MW50" s="18"/>
      <c r="MX50" s="18"/>
      <c r="MY50" s="18"/>
      <c r="MZ50" s="18"/>
      <c r="NA50" s="18"/>
      <c r="NB50" s="18"/>
      <c r="NC50" s="18"/>
      <c r="ND50" s="18"/>
      <c r="NE50" s="18"/>
      <c r="NF50" s="18"/>
      <c r="NG50" s="18"/>
      <c r="NH50" s="18"/>
      <c r="NI50" s="18"/>
      <c r="NJ50" s="18"/>
      <c r="NK50" s="18"/>
      <c r="NL50" s="18"/>
      <c r="NM50" s="18"/>
      <c r="NN50" s="18"/>
      <c r="NO50" s="18"/>
      <c r="NP50" s="18"/>
      <c r="NQ50" s="18"/>
      <c r="NR50" s="18"/>
      <c r="NS50" s="18"/>
      <c r="NT50" s="18"/>
      <c r="NU50" s="18"/>
      <c r="NV50" s="18"/>
      <c r="NW50" s="18"/>
      <c r="NX50" s="18"/>
      <c r="NY50" s="18"/>
      <c r="NZ50" s="18"/>
      <c r="OA50" s="18"/>
      <c r="OB50" s="18"/>
      <c r="OC50" s="18"/>
      <c r="OD50" s="18"/>
      <c r="OE50" s="18"/>
      <c r="OF50" s="18"/>
      <c r="OG50" s="18"/>
      <c r="OH50" s="18"/>
      <c r="OI50" s="18"/>
      <c r="OJ50" s="18"/>
      <c r="OK50" s="18"/>
      <c r="OL50" s="18"/>
      <c r="OM50" s="18"/>
      <c r="ON50" s="18"/>
      <c r="OO50" s="18"/>
      <c r="OP50" s="18"/>
      <c r="OQ50" s="18"/>
      <c r="OR50" s="18"/>
      <c r="OS50" s="18"/>
      <c r="OT50" s="18"/>
      <c r="OU50" s="18"/>
      <c r="OV50" s="18"/>
      <c r="OW50" s="18"/>
      <c r="OX50" s="18"/>
      <c r="OY50" s="18"/>
      <c r="OZ50" s="18"/>
      <c r="PA50" s="18"/>
      <c r="PB50" s="18"/>
      <c r="PC50" s="18"/>
      <c r="PD50" s="18"/>
      <c r="PE50" s="18"/>
      <c r="PF50" s="18"/>
      <c r="PG50" s="18"/>
      <c r="PH50" s="18"/>
      <c r="PI50" s="18"/>
      <c r="PJ50" s="18"/>
      <c r="PK50" s="18"/>
      <c r="PL50" s="18"/>
      <c r="PM50" s="18"/>
      <c r="PN50" s="18"/>
      <c r="PO50" s="18"/>
      <c r="PP50" s="18"/>
      <c r="PQ50" s="18"/>
      <c r="PR50" s="18"/>
      <c r="PS50" s="18"/>
      <c r="PT50" s="18"/>
      <c r="PU50" s="18"/>
      <c r="PV50" s="18"/>
      <c r="PW50" s="18"/>
      <c r="PX50" s="18"/>
      <c r="PY50" s="18"/>
      <c r="PZ50" s="18"/>
      <c r="QA50" s="18"/>
      <c r="QB50" s="18"/>
      <c r="QC50" s="18"/>
      <c r="QD50" s="18"/>
      <c r="QE50" s="18"/>
      <c r="QF50" s="18"/>
      <c r="QG50" s="18"/>
      <c r="QH50" s="18"/>
      <c r="QI50" s="18"/>
      <c r="QJ50" s="18"/>
      <c r="QK50" s="18"/>
      <c r="QL50" s="18"/>
      <c r="QM50" s="18"/>
      <c r="QN50" s="18"/>
      <c r="QO50" s="18"/>
      <c r="QP50" s="18"/>
      <c r="QQ50" s="18"/>
      <c r="QR50" s="18"/>
      <c r="QS50" s="18"/>
      <c r="QT50" s="18"/>
      <c r="QU50" s="18"/>
      <c r="QV50" s="18"/>
      <c r="QW50" s="18"/>
      <c r="QX50" s="18"/>
      <c r="QY50" s="18"/>
      <c r="QZ50" s="18"/>
      <c r="RA50" s="18"/>
      <c r="RB50" s="18"/>
      <c r="RC50" s="18"/>
      <c r="RD50" s="18"/>
      <c r="RE50" s="18"/>
      <c r="RF50" s="18"/>
      <c r="RG50" s="18"/>
      <c r="RH50" s="18"/>
      <c r="RI50" s="18"/>
      <c r="RJ50" s="18"/>
      <c r="RK50" s="18"/>
      <c r="RL50" s="18"/>
      <c r="RM50" s="18"/>
      <c r="RN50" s="18"/>
      <c r="RO50" s="18"/>
      <c r="RP50" s="18"/>
      <c r="RQ50" s="18"/>
      <c r="RR50" s="18"/>
      <c r="RS50" s="18"/>
      <c r="RT50" s="18"/>
      <c r="RU50" s="18"/>
      <c r="RV50" s="18"/>
      <c r="RW50" s="18"/>
      <c r="RX50" s="18"/>
      <c r="RY50" s="18"/>
      <c r="RZ50" s="18"/>
      <c r="SA50" s="18"/>
      <c r="SB50" s="18"/>
      <c r="SC50" s="18"/>
      <c r="SD50" s="18"/>
      <c r="SE50" s="18"/>
      <c r="SF50" s="18"/>
      <c r="SG50" s="18"/>
      <c r="SH50" s="18"/>
      <c r="SI50" s="18"/>
      <c r="SJ50" s="18"/>
      <c r="SK50" s="18"/>
      <c r="SL50" s="18"/>
      <c r="SM50" s="18"/>
      <c r="SN50" s="18"/>
      <c r="SO50" s="18"/>
      <c r="SP50" s="18"/>
      <c r="SQ50" s="18"/>
      <c r="SR50" s="18"/>
      <c r="SS50" s="18"/>
      <c r="ST50" s="18"/>
      <c r="SU50" s="18"/>
      <c r="SV50" s="18"/>
      <c r="SW50" s="18"/>
      <c r="SX50" s="18"/>
      <c r="SY50" s="18"/>
      <c r="SZ50" s="18"/>
      <c r="TA50" s="18"/>
      <c r="TB50" s="18"/>
      <c r="TC50" s="18"/>
      <c r="TD50" s="18"/>
      <c r="TE50" s="18"/>
      <c r="TF50" s="18"/>
      <c r="TG50" s="18"/>
      <c r="TH50" s="18"/>
      <c r="TI50" s="18"/>
      <c r="TJ50" s="18"/>
      <c r="TK50" s="18"/>
      <c r="TL50" s="18"/>
      <c r="TM50" s="18"/>
      <c r="TN50" s="18"/>
      <c r="TO50" s="18"/>
      <c r="TP50" s="18"/>
      <c r="TQ50" s="18"/>
      <c r="TR50" s="18"/>
      <c r="TS50" s="18"/>
      <c r="TT50" s="18"/>
      <c r="TU50" s="18"/>
      <c r="TV50" s="18"/>
      <c r="TW50" s="18"/>
      <c r="TX50" s="18"/>
      <c r="TY50" s="18"/>
      <c r="TZ50" s="18"/>
      <c r="UA50" s="18"/>
      <c r="UB50" s="18"/>
      <c r="UC50" s="18"/>
      <c r="UD50" s="18"/>
      <c r="UE50" s="18"/>
      <c r="UF50" s="18"/>
      <c r="UG50" s="18"/>
      <c r="UH50" s="18"/>
      <c r="UI50" s="18"/>
      <c r="UJ50" s="18"/>
      <c r="UK50" s="18"/>
      <c r="UL50" s="18"/>
      <c r="UM50" s="18"/>
      <c r="UN50" s="18"/>
      <c r="UO50" s="18"/>
      <c r="UP50" s="18"/>
      <c r="UQ50" s="18"/>
      <c r="UR50" s="18"/>
      <c r="US50" s="18"/>
      <c r="UT50" s="18"/>
      <c r="UU50" s="18"/>
      <c r="UV50" s="18"/>
      <c r="UW50" s="18"/>
      <c r="UX50" s="18"/>
      <c r="UY50" s="18"/>
      <c r="UZ50" s="18"/>
      <c r="VA50" s="18"/>
      <c r="VB50" s="18"/>
      <c r="VC50" s="18"/>
      <c r="VD50" s="18"/>
      <c r="VE50" s="18"/>
      <c r="VF50" s="18"/>
      <c r="VG50" s="18"/>
      <c r="VH50" s="18"/>
      <c r="VI50" s="18"/>
      <c r="VJ50" s="18"/>
      <c r="VK50" s="18"/>
      <c r="VL50" s="18"/>
      <c r="VM50" s="18"/>
      <c r="VN50" s="18"/>
      <c r="VO50" s="18"/>
      <c r="VP50" s="18"/>
      <c r="VQ50" s="18"/>
      <c r="VR50" s="18"/>
      <c r="VS50" s="18"/>
      <c r="VT50" s="18"/>
      <c r="VU50" s="18"/>
      <c r="VV50" s="18"/>
      <c r="VW50" s="18"/>
      <c r="VX50" s="18"/>
      <c r="VY50" s="18"/>
      <c r="VZ50" s="18"/>
      <c r="WA50" s="18"/>
      <c r="WB50" s="18"/>
      <c r="WC50" s="18"/>
      <c r="WD50" s="18"/>
      <c r="WE50" s="18"/>
      <c r="WF50" s="18"/>
      <c r="WG50" s="18"/>
      <c r="WH50" s="18"/>
      <c r="WI50" s="18"/>
      <c r="WJ50" s="18"/>
      <c r="WK50" s="18"/>
      <c r="WL50" s="18"/>
      <c r="WM50" s="18"/>
      <c r="WN50" s="18"/>
      <c r="WO50" s="18"/>
      <c r="WP50" s="18"/>
      <c r="WQ50" s="18"/>
      <c r="WR50" s="18"/>
      <c r="WS50" s="18"/>
      <c r="WT50" s="18"/>
      <c r="WU50" s="18"/>
      <c r="WV50" s="18"/>
      <c r="WW50" s="18"/>
      <c r="WX50" s="18"/>
      <c r="WY50" s="18"/>
      <c r="WZ50" s="18"/>
      <c r="XA50" s="18"/>
      <c r="XB50" s="18"/>
      <c r="XC50" s="18"/>
      <c r="XD50" s="18"/>
      <c r="XE50" s="18"/>
      <c r="XF50" s="18"/>
      <c r="XG50" s="18"/>
      <c r="XH50" s="18"/>
      <c r="XI50" s="18"/>
      <c r="XJ50" s="18"/>
      <c r="XK50" s="18"/>
      <c r="XL50" s="18"/>
      <c r="XM50" s="18"/>
      <c r="XN50" s="18"/>
      <c r="XO50" s="18"/>
      <c r="XP50" s="18"/>
      <c r="XQ50" s="18"/>
      <c r="XR50" s="18"/>
      <c r="XS50" s="18"/>
      <c r="XT50" s="18"/>
      <c r="XU50" s="18"/>
      <c r="XV50" s="18"/>
      <c r="XW50" s="18"/>
      <c r="XX50" s="18"/>
      <c r="XY50" s="18"/>
      <c r="XZ50" s="18"/>
      <c r="YA50" s="18"/>
      <c r="YB50" s="18"/>
      <c r="YC50" s="18"/>
      <c r="YD50" s="18"/>
      <c r="YE50" s="18"/>
      <c r="YF50" s="18"/>
      <c r="YG50" s="18"/>
      <c r="YH50" s="18"/>
      <c r="YI50" s="18"/>
      <c r="YJ50" s="18"/>
      <c r="YK50" s="18"/>
      <c r="YL50" s="18"/>
      <c r="YM50" s="18"/>
      <c r="YN50" s="18"/>
      <c r="YO50" s="18"/>
      <c r="YP50" s="18"/>
      <c r="YQ50" s="18"/>
      <c r="YR50" s="18"/>
      <c r="YS50" s="18"/>
      <c r="YT50" s="18"/>
      <c r="YU50" s="18"/>
      <c r="YV50" s="18"/>
      <c r="YW50" s="18"/>
      <c r="YX50" s="18"/>
      <c r="YY50" s="18"/>
      <c r="YZ50" s="18"/>
      <c r="ZA50" s="18"/>
      <c r="ZB50" s="18"/>
      <c r="ZC50" s="18"/>
      <c r="ZD50" s="18"/>
      <c r="ZE50" s="18"/>
      <c r="ZF50" s="18"/>
      <c r="ZG50" s="18"/>
      <c r="ZH50" s="18"/>
      <c r="ZI50" s="18"/>
      <c r="ZJ50" s="18"/>
      <c r="ZK50" s="18"/>
      <c r="ZL50" s="18"/>
      <c r="ZM50" s="18"/>
      <c r="ZN50" s="18"/>
      <c r="ZO50" s="18"/>
      <c r="ZP50" s="18"/>
      <c r="ZQ50" s="18"/>
      <c r="ZR50" s="18"/>
      <c r="ZS50" s="18"/>
      <c r="ZT50" s="18"/>
      <c r="ZU50" s="18"/>
      <c r="ZV50" s="18"/>
      <c r="ZW50" s="18"/>
      <c r="ZX50" s="18"/>
      <c r="ZY50" s="18"/>
      <c r="ZZ50" s="18"/>
      <c r="AAA50" s="18"/>
      <c r="AAB50" s="18"/>
      <c r="AAC50" s="18"/>
      <c r="AAD50" s="18"/>
      <c r="AAE50" s="18"/>
      <c r="AAF50" s="18"/>
      <c r="AAG50" s="18"/>
      <c r="AAH50" s="18"/>
      <c r="AAI50" s="18"/>
      <c r="AAJ50" s="18"/>
      <c r="AAK50" s="18"/>
      <c r="AAL50" s="18"/>
      <c r="AAM50" s="18"/>
      <c r="AAN50" s="18"/>
      <c r="AAO50" s="18"/>
      <c r="AAP50" s="18"/>
      <c r="AAQ50" s="18"/>
      <c r="AAR50" s="18"/>
      <c r="AAS50" s="18"/>
      <c r="AAT50" s="18"/>
      <c r="AAU50" s="18"/>
      <c r="AAV50" s="18"/>
      <c r="AAW50" s="18"/>
      <c r="AAX50" s="18"/>
      <c r="AAY50" s="18"/>
      <c r="AAZ50" s="18"/>
      <c r="ABA50" s="18"/>
      <c r="ABB50" s="18"/>
      <c r="ABC50" s="18"/>
      <c r="ABD50" s="18"/>
      <c r="ABE50" s="18"/>
      <c r="ABF50" s="18"/>
      <c r="ABG50" s="18"/>
      <c r="ABH50" s="18"/>
      <c r="ABI50" s="18"/>
      <c r="ABJ50" s="18"/>
      <c r="ABK50" s="18"/>
      <c r="ABL50" s="18"/>
      <c r="ABM50" s="18"/>
      <c r="ABN50" s="18"/>
      <c r="ABO50" s="18"/>
      <c r="ABP50" s="18"/>
      <c r="ABQ50" s="18"/>
      <c r="ABR50" s="18"/>
      <c r="ABS50" s="18"/>
      <c r="ABT50" s="18"/>
      <c r="ABU50" s="18"/>
      <c r="ABV50" s="18"/>
      <c r="ABW50" s="18"/>
      <c r="ABX50" s="18"/>
      <c r="ABY50" s="18"/>
      <c r="ABZ50" s="18"/>
      <c r="ACA50" s="18"/>
      <c r="ACB50" s="18"/>
      <c r="ACC50" s="18"/>
      <c r="ACD50" s="18"/>
      <c r="ACE50" s="18"/>
      <c r="ACF50" s="18"/>
      <c r="ACG50" s="18"/>
      <c r="ACH50" s="18"/>
      <c r="ACI50" s="18"/>
      <c r="ACJ50" s="18"/>
      <c r="ACK50" s="18"/>
      <c r="ACL50" s="18"/>
      <c r="ACM50" s="18"/>
      <c r="ACN50" s="18"/>
      <c r="ACO50" s="18"/>
      <c r="ACP50" s="18"/>
      <c r="ACQ50" s="18"/>
      <c r="ACR50" s="18"/>
      <c r="ACS50" s="18"/>
      <c r="ACT50" s="18"/>
      <c r="ACU50" s="18"/>
      <c r="ACV50" s="18"/>
      <c r="ACW50" s="18"/>
      <c r="ACX50" s="18"/>
      <c r="ACY50" s="18"/>
      <c r="ACZ50" s="18"/>
      <c r="ADA50" s="18"/>
      <c r="ADB50" s="18"/>
      <c r="ADC50" s="18"/>
      <c r="ADD50" s="18"/>
      <c r="ADE50" s="18"/>
      <c r="ADF50" s="18"/>
      <c r="ADG50" s="18"/>
      <c r="ADH50" s="18"/>
      <c r="ADI50" s="18"/>
      <c r="ADJ50" s="18"/>
      <c r="ADK50" s="18"/>
      <c r="ADL50" s="18"/>
      <c r="ADM50" s="18"/>
      <c r="ADN50" s="18"/>
      <c r="ADO50" s="18"/>
      <c r="ADP50" s="18"/>
      <c r="ADQ50" s="18"/>
      <c r="ADR50" s="18"/>
      <c r="ADS50" s="18"/>
      <c r="ADT50" s="18"/>
      <c r="ADU50" s="18"/>
      <c r="ADV50" s="18"/>
      <c r="ADW50" s="18"/>
      <c r="ADX50" s="18"/>
      <c r="ADY50" s="18"/>
      <c r="ADZ50" s="18"/>
      <c r="AEA50" s="18"/>
      <c r="AEB50" s="18"/>
      <c r="AEC50" s="18"/>
      <c r="AED50" s="18"/>
      <c r="AEE50" s="18"/>
      <c r="AEF50" s="18"/>
      <c r="AEG50" s="18"/>
      <c r="AEH50" s="18"/>
      <c r="AEI50" s="18"/>
      <c r="AEJ50" s="18"/>
      <c r="AEK50" s="18"/>
      <c r="AEL50" s="18"/>
      <c r="AEM50" s="18"/>
      <c r="AEN50" s="18"/>
      <c r="AEO50" s="18"/>
      <c r="AEP50" s="18"/>
      <c r="AEQ50" s="18"/>
      <c r="AER50" s="18"/>
      <c r="AES50" s="18"/>
      <c r="AET50" s="18"/>
      <c r="AEU50" s="18"/>
      <c r="AEV50" s="18"/>
      <c r="AEW50" s="18"/>
      <c r="AEX50" s="18"/>
    </row>
    <row r="51" spans="1:830" s="33" customFormat="1">
      <c r="A51" s="34">
        <v>47</v>
      </c>
      <c r="B51" s="34" t="s">
        <v>104</v>
      </c>
      <c r="C51" s="6" t="s">
        <v>32</v>
      </c>
      <c r="D51" s="35" t="s">
        <v>20</v>
      </c>
      <c r="E51" s="36">
        <v>22500</v>
      </c>
      <c r="F51" s="37">
        <v>3</v>
      </c>
      <c r="G51" s="38">
        <v>19067.796610169491</v>
      </c>
      <c r="H51" s="38">
        <f t="shared" si="7"/>
        <v>67500</v>
      </c>
      <c r="I51" s="39">
        <v>3</v>
      </c>
      <c r="J51" s="38">
        <f t="shared" si="8"/>
        <v>67500</v>
      </c>
      <c r="K51" s="38">
        <f t="shared" si="9"/>
        <v>0</v>
      </c>
      <c r="L51" s="38">
        <f t="shared" si="10"/>
        <v>0</v>
      </c>
      <c r="M51" s="40"/>
      <c r="N51" s="99">
        <f t="shared" si="11"/>
        <v>0</v>
      </c>
      <c r="O51" s="42"/>
      <c r="P51" s="43">
        <f t="shared" si="12"/>
        <v>0</v>
      </c>
      <c r="Q51" s="43">
        <f t="shared" si="13"/>
        <v>0</v>
      </c>
      <c r="R51" s="43">
        <f t="shared" si="14"/>
        <v>0</v>
      </c>
      <c r="S51" s="44">
        <f t="shared" si="15"/>
        <v>3</v>
      </c>
      <c r="T51" s="98">
        <f t="shared" si="16"/>
        <v>67500</v>
      </c>
      <c r="U51" s="45">
        <f t="shared" si="0"/>
        <v>3</v>
      </c>
      <c r="V51" s="46">
        <f t="shared" si="1"/>
        <v>67500</v>
      </c>
      <c r="W51" s="46">
        <f t="shared" si="2"/>
        <v>0</v>
      </c>
      <c r="X51" s="47">
        <f t="shared" si="3"/>
        <v>0</v>
      </c>
      <c r="Y51" s="97">
        <v>3</v>
      </c>
      <c r="Z51" s="96">
        <f t="shared" si="4"/>
        <v>67500</v>
      </c>
      <c r="AA51" s="96">
        <f t="shared" si="5"/>
        <v>0</v>
      </c>
      <c r="AB51" s="70">
        <f t="shared" si="6"/>
        <v>0</v>
      </c>
      <c r="AC51" s="157"/>
      <c r="AD51" s="162">
        <v>7875</v>
      </c>
      <c r="AE51" s="166">
        <f t="shared" si="17"/>
        <v>23625</v>
      </c>
      <c r="AF51" s="166">
        <f t="shared" si="18"/>
        <v>23625</v>
      </c>
      <c r="AT51" s="136"/>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c r="HR51" s="18"/>
      <c r="HS51" s="18"/>
      <c r="HT51" s="18"/>
      <c r="HU51" s="18"/>
      <c r="HV51" s="18"/>
      <c r="HW51" s="18"/>
      <c r="HX51" s="18"/>
      <c r="HY51" s="18"/>
      <c r="HZ51" s="18"/>
      <c r="IA51" s="18"/>
      <c r="IB51" s="18"/>
      <c r="IC51" s="18"/>
      <c r="ID51" s="18"/>
      <c r="IE51" s="18"/>
      <c r="IF51" s="18"/>
      <c r="IG51" s="18"/>
      <c r="IH51" s="18"/>
      <c r="II51" s="18"/>
      <c r="IJ51" s="18"/>
      <c r="IK51" s="18"/>
      <c r="IL51" s="18"/>
      <c r="IM51" s="18"/>
      <c r="IN51" s="18"/>
      <c r="IO51" s="18"/>
      <c r="IP51" s="18"/>
      <c r="IQ51" s="18"/>
      <c r="IR51" s="18"/>
      <c r="IS51" s="18"/>
      <c r="IT51" s="18"/>
      <c r="IU51" s="18"/>
      <c r="IV51" s="18"/>
      <c r="IW51" s="18"/>
      <c r="IX51" s="18"/>
      <c r="IY51" s="18"/>
      <c r="IZ51" s="18"/>
      <c r="JA51" s="18"/>
      <c r="JB51" s="18"/>
      <c r="JC51" s="18"/>
      <c r="JD51" s="18"/>
      <c r="JE51" s="18"/>
      <c r="JF51" s="18"/>
      <c r="JG51" s="18"/>
      <c r="JH51" s="18"/>
      <c r="JI51" s="18"/>
      <c r="JJ51" s="18"/>
      <c r="JK51" s="18"/>
      <c r="JL51" s="18"/>
      <c r="JM51" s="18"/>
      <c r="JN51" s="18"/>
      <c r="JO51" s="18"/>
      <c r="JP51" s="18"/>
      <c r="JQ51" s="18"/>
      <c r="JR51" s="18"/>
      <c r="JS51" s="18"/>
      <c r="JT51" s="18"/>
      <c r="JU51" s="18"/>
      <c r="JV51" s="18"/>
      <c r="JW51" s="18"/>
      <c r="JX51" s="18"/>
      <c r="JY51" s="18"/>
      <c r="JZ51" s="18"/>
      <c r="KA51" s="18"/>
      <c r="KB51" s="18"/>
      <c r="KC51" s="18"/>
      <c r="KD51" s="18"/>
      <c r="KE51" s="18"/>
      <c r="KF51" s="18"/>
      <c r="KG51" s="18"/>
      <c r="KH51" s="18"/>
      <c r="KI51" s="18"/>
      <c r="KJ51" s="18"/>
      <c r="KK51" s="18"/>
      <c r="KL51" s="18"/>
      <c r="KM51" s="18"/>
      <c r="KN51" s="18"/>
      <c r="KO51" s="18"/>
      <c r="KP51" s="18"/>
      <c r="KQ51" s="18"/>
      <c r="KR51" s="18"/>
      <c r="KS51" s="18"/>
      <c r="KT51" s="18"/>
      <c r="KU51" s="18"/>
      <c r="KV51" s="18"/>
      <c r="KW51" s="18"/>
      <c r="KX51" s="18"/>
      <c r="KY51" s="18"/>
      <c r="KZ51" s="18"/>
      <c r="LA51" s="18"/>
      <c r="LB51" s="18"/>
      <c r="LC51" s="18"/>
      <c r="LD51" s="18"/>
      <c r="LE51" s="18"/>
      <c r="LF51" s="18"/>
      <c r="LG51" s="18"/>
      <c r="LH51" s="18"/>
      <c r="LI51" s="18"/>
      <c r="LJ51" s="18"/>
      <c r="LK51" s="18"/>
      <c r="LL51" s="18"/>
      <c r="LM51" s="18"/>
      <c r="LN51" s="18"/>
      <c r="LO51" s="18"/>
      <c r="LP51" s="18"/>
      <c r="LQ51" s="18"/>
      <c r="LR51" s="18"/>
      <c r="LS51" s="18"/>
      <c r="LT51" s="18"/>
      <c r="LU51" s="18"/>
      <c r="LV51" s="18"/>
      <c r="LW51" s="18"/>
      <c r="LX51" s="18"/>
      <c r="LY51" s="18"/>
      <c r="LZ51" s="18"/>
      <c r="MA51" s="18"/>
      <c r="MB51" s="18"/>
      <c r="MC51" s="18"/>
      <c r="MD51" s="18"/>
      <c r="ME51" s="18"/>
      <c r="MF51" s="18"/>
      <c r="MG51" s="18"/>
      <c r="MH51" s="18"/>
      <c r="MI51" s="18"/>
      <c r="MJ51" s="18"/>
      <c r="MK51" s="18"/>
      <c r="ML51" s="18"/>
      <c r="MM51" s="18"/>
      <c r="MN51" s="18"/>
      <c r="MO51" s="18"/>
      <c r="MP51" s="18"/>
      <c r="MQ51" s="18"/>
      <c r="MR51" s="18"/>
      <c r="MS51" s="18"/>
      <c r="MT51" s="18"/>
      <c r="MU51" s="18"/>
      <c r="MV51" s="18"/>
      <c r="MW51" s="18"/>
      <c r="MX51" s="18"/>
      <c r="MY51" s="18"/>
      <c r="MZ51" s="18"/>
      <c r="NA51" s="18"/>
      <c r="NB51" s="18"/>
      <c r="NC51" s="18"/>
      <c r="ND51" s="18"/>
      <c r="NE51" s="18"/>
      <c r="NF51" s="18"/>
      <c r="NG51" s="18"/>
      <c r="NH51" s="18"/>
      <c r="NI51" s="18"/>
      <c r="NJ51" s="18"/>
      <c r="NK51" s="18"/>
      <c r="NL51" s="18"/>
      <c r="NM51" s="18"/>
      <c r="NN51" s="18"/>
      <c r="NO51" s="18"/>
      <c r="NP51" s="18"/>
      <c r="NQ51" s="18"/>
      <c r="NR51" s="18"/>
      <c r="NS51" s="18"/>
      <c r="NT51" s="18"/>
      <c r="NU51" s="18"/>
      <c r="NV51" s="18"/>
      <c r="NW51" s="18"/>
      <c r="NX51" s="18"/>
      <c r="NY51" s="18"/>
      <c r="NZ51" s="18"/>
      <c r="OA51" s="18"/>
      <c r="OB51" s="18"/>
      <c r="OC51" s="18"/>
      <c r="OD51" s="18"/>
      <c r="OE51" s="18"/>
      <c r="OF51" s="18"/>
      <c r="OG51" s="18"/>
      <c r="OH51" s="18"/>
      <c r="OI51" s="18"/>
      <c r="OJ51" s="18"/>
      <c r="OK51" s="18"/>
      <c r="OL51" s="18"/>
      <c r="OM51" s="18"/>
      <c r="ON51" s="18"/>
      <c r="OO51" s="18"/>
      <c r="OP51" s="18"/>
      <c r="OQ51" s="18"/>
      <c r="OR51" s="18"/>
      <c r="OS51" s="18"/>
      <c r="OT51" s="18"/>
      <c r="OU51" s="18"/>
      <c r="OV51" s="18"/>
      <c r="OW51" s="18"/>
      <c r="OX51" s="18"/>
      <c r="OY51" s="18"/>
      <c r="OZ51" s="18"/>
      <c r="PA51" s="18"/>
      <c r="PB51" s="18"/>
      <c r="PC51" s="18"/>
      <c r="PD51" s="18"/>
      <c r="PE51" s="18"/>
      <c r="PF51" s="18"/>
      <c r="PG51" s="18"/>
      <c r="PH51" s="18"/>
      <c r="PI51" s="18"/>
      <c r="PJ51" s="18"/>
      <c r="PK51" s="18"/>
      <c r="PL51" s="18"/>
      <c r="PM51" s="18"/>
      <c r="PN51" s="18"/>
      <c r="PO51" s="18"/>
      <c r="PP51" s="18"/>
      <c r="PQ51" s="18"/>
      <c r="PR51" s="18"/>
      <c r="PS51" s="18"/>
      <c r="PT51" s="18"/>
      <c r="PU51" s="18"/>
      <c r="PV51" s="18"/>
      <c r="PW51" s="18"/>
      <c r="PX51" s="18"/>
      <c r="PY51" s="18"/>
      <c r="PZ51" s="18"/>
      <c r="QA51" s="18"/>
      <c r="QB51" s="18"/>
      <c r="QC51" s="18"/>
      <c r="QD51" s="18"/>
      <c r="QE51" s="18"/>
      <c r="QF51" s="18"/>
      <c r="QG51" s="18"/>
      <c r="QH51" s="18"/>
      <c r="QI51" s="18"/>
      <c r="QJ51" s="18"/>
      <c r="QK51" s="18"/>
      <c r="QL51" s="18"/>
      <c r="QM51" s="18"/>
      <c r="QN51" s="18"/>
      <c r="QO51" s="18"/>
      <c r="QP51" s="18"/>
      <c r="QQ51" s="18"/>
      <c r="QR51" s="18"/>
      <c r="QS51" s="18"/>
      <c r="QT51" s="18"/>
      <c r="QU51" s="18"/>
      <c r="QV51" s="18"/>
      <c r="QW51" s="18"/>
      <c r="QX51" s="18"/>
      <c r="QY51" s="18"/>
      <c r="QZ51" s="18"/>
      <c r="RA51" s="18"/>
      <c r="RB51" s="18"/>
      <c r="RC51" s="18"/>
      <c r="RD51" s="18"/>
      <c r="RE51" s="18"/>
      <c r="RF51" s="18"/>
      <c r="RG51" s="18"/>
      <c r="RH51" s="18"/>
      <c r="RI51" s="18"/>
      <c r="RJ51" s="18"/>
      <c r="RK51" s="18"/>
      <c r="RL51" s="18"/>
      <c r="RM51" s="18"/>
      <c r="RN51" s="18"/>
      <c r="RO51" s="18"/>
      <c r="RP51" s="18"/>
      <c r="RQ51" s="18"/>
      <c r="RR51" s="18"/>
      <c r="RS51" s="18"/>
      <c r="RT51" s="18"/>
      <c r="RU51" s="18"/>
      <c r="RV51" s="18"/>
      <c r="RW51" s="18"/>
      <c r="RX51" s="18"/>
      <c r="RY51" s="18"/>
      <c r="RZ51" s="18"/>
      <c r="SA51" s="18"/>
      <c r="SB51" s="18"/>
      <c r="SC51" s="18"/>
      <c r="SD51" s="18"/>
      <c r="SE51" s="18"/>
      <c r="SF51" s="18"/>
      <c r="SG51" s="18"/>
      <c r="SH51" s="18"/>
      <c r="SI51" s="18"/>
      <c r="SJ51" s="18"/>
      <c r="SK51" s="18"/>
      <c r="SL51" s="18"/>
      <c r="SM51" s="18"/>
      <c r="SN51" s="18"/>
      <c r="SO51" s="18"/>
      <c r="SP51" s="18"/>
      <c r="SQ51" s="18"/>
      <c r="SR51" s="18"/>
      <c r="SS51" s="18"/>
      <c r="ST51" s="18"/>
      <c r="SU51" s="18"/>
      <c r="SV51" s="18"/>
      <c r="SW51" s="18"/>
      <c r="SX51" s="18"/>
      <c r="SY51" s="18"/>
      <c r="SZ51" s="18"/>
      <c r="TA51" s="18"/>
      <c r="TB51" s="18"/>
      <c r="TC51" s="18"/>
      <c r="TD51" s="18"/>
      <c r="TE51" s="18"/>
      <c r="TF51" s="18"/>
      <c r="TG51" s="18"/>
      <c r="TH51" s="18"/>
      <c r="TI51" s="18"/>
      <c r="TJ51" s="18"/>
      <c r="TK51" s="18"/>
      <c r="TL51" s="18"/>
      <c r="TM51" s="18"/>
      <c r="TN51" s="18"/>
      <c r="TO51" s="18"/>
      <c r="TP51" s="18"/>
      <c r="TQ51" s="18"/>
      <c r="TR51" s="18"/>
      <c r="TS51" s="18"/>
      <c r="TT51" s="18"/>
      <c r="TU51" s="18"/>
      <c r="TV51" s="18"/>
      <c r="TW51" s="18"/>
      <c r="TX51" s="18"/>
      <c r="TY51" s="18"/>
      <c r="TZ51" s="18"/>
      <c r="UA51" s="18"/>
      <c r="UB51" s="18"/>
      <c r="UC51" s="18"/>
      <c r="UD51" s="18"/>
      <c r="UE51" s="18"/>
      <c r="UF51" s="18"/>
      <c r="UG51" s="18"/>
      <c r="UH51" s="18"/>
      <c r="UI51" s="18"/>
      <c r="UJ51" s="18"/>
      <c r="UK51" s="18"/>
      <c r="UL51" s="18"/>
      <c r="UM51" s="18"/>
      <c r="UN51" s="18"/>
      <c r="UO51" s="18"/>
      <c r="UP51" s="18"/>
      <c r="UQ51" s="18"/>
      <c r="UR51" s="18"/>
      <c r="US51" s="18"/>
      <c r="UT51" s="18"/>
      <c r="UU51" s="18"/>
      <c r="UV51" s="18"/>
      <c r="UW51" s="18"/>
      <c r="UX51" s="18"/>
      <c r="UY51" s="18"/>
      <c r="UZ51" s="18"/>
      <c r="VA51" s="18"/>
      <c r="VB51" s="18"/>
      <c r="VC51" s="18"/>
      <c r="VD51" s="18"/>
      <c r="VE51" s="18"/>
      <c r="VF51" s="18"/>
      <c r="VG51" s="18"/>
      <c r="VH51" s="18"/>
      <c r="VI51" s="18"/>
      <c r="VJ51" s="18"/>
      <c r="VK51" s="18"/>
      <c r="VL51" s="18"/>
      <c r="VM51" s="18"/>
      <c r="VN51" s="18"/>
      <c r="VO51" s="18"/>
      <c r="VP51" s="18"/>
      <c r="VQ51" s="18"/>
      <c r="VR51" s="18"/>
      <c r="VS51" s="18"/>
      <c r="VT51" s="18"/>
      <c r="VU51" s="18"/>
      <c r="VV51" s="18"/>
      <c r="VW51" s="18"/>
      <c r="VX51" s="18"/>
      <c r="VY51" s="18"/>
      <c r="VZ51" s="18"/>
      <c r="WA51" s="18"/>
      <c r="WB51" s="18"/>
      <c r="WC51" s="18"/>
      <c r="WD51" s="18"/>
      <c r="WE51" s="18"/>
      <c r="WF51" s="18"/>
      <c r="WG51" s="18"/>
      <c r="WH51" s="18"/>
      <c r="WI51" s="18"/>
      <c r="WJ51" s="18"/>
      <c r="WK51" s="18"/>
      <c r="WL51" s="18"/>
      <c r="WM51" s="18"/>
      <c r="WN51" s="18"/>
      <c r="WO51" s="18"/>
      <c r="WP51" s="18"/>
      <c r="WQ51" s="18"/>
      <c r="WR51" s="18"/>
      <c r="WS51" s="18"/>
      <c r="WT51" s="18"/>
      <c r="WU51" s="18"/>
      <c r="WV51" s="18"/>
      <c r="WW51" s="18"/>
      <c r="WX51" s="18"/>
      <c r="WY51" s="18"/>
      <c r="WZ51" s="18"/>
      <c r="XA51" s="18"/>
      <c r="XB51" s="18"/>
      <c r="XC51" s="18"/>
      <c r="XD51" s="18"/>
      <c r="XE51" s="18"/>
      <c r="XF51" s="18"/>
      <c r="XG51" s="18"/>
      <c r="XH51" s="18"/>
      <c r="XI51" s="18"/>
      <c r="XJ51" s="18"/>
      <c r="XK51" s="18"/>
      <c r="XL51" s="18"/>
      <c r="XM51" s="18"/>
      <c r="XN51" s="18"/>
      <c r="XO51" s="18"/>
      <c r="XP51" s="18"/>
      <c r="XQ51" s="18"/>
      <c r="XR51" s="18"/>
      <c r="XS51" s="18"/>
      <c r="XT51" s="18"/>
      <c r="XU51" s="18"/>
      <c r="XV51" s="18"/>
      <c r="XW51" s="18"/>
      <c r="XX51" s="18"/>
      <c r="XY51" s="18"/>
      <c r="XZ51" s="18"/>
      <c r="YA51" s="18"/>
      <c r="YB51" s="18"/>
      <c r="YC51" s="18"/>
      <c r="YD51" s="18"/>
      <c r="YE51" s="18"/>
      <c r="YF51" s="18"/>
      <c r="YG51" s="18"/>
      <c r="YH51" s="18"/>
      <c r="YI51" s="18"/>
      <c r="YJ51" s="18"/>
      <c r="YK51" s="18"/>
      <c r="YL51" s="18"/>
      <c r="YM51" s="18"/>
      <c r="YN51" s="18"/>
      <c r="YO51" s="18"/>
      <c r="YP51" s="18"/>
      <c r="YQ51" s="18"/>
      <c r="YR51" s="18"/>
      <c r="YS51" s="18"/>
      <c r="YT51" s="18"/>
      <c r="YU51" s="18"/>
      <c r="YV51" s="18"/>
      <c r="YW51" s="18"/>
      <c r="YX51" s="18"/>
      <c r="YY51" s="18"/>
      <c r="YZ51" s="18"/>
      <c r="ZA51" s="18"/>
      <c r="ZB51" s="18"/>
      <c r="ZC51" s="18"/>
      <c r="ZD51" s="18"/>
      <c r="ZE51" s="18"/>
      <c r="ZF51" s="18"/>
      <c r="ZG51" s="18"/>
      <c r="ZH51" s="18"/>
      <c r="ZI51" s="18"/>
      <c r="ZJ51" s="18"/>
      <c r="ZK51" s="18"/>
      <c r="ZL51" s="18"/>
      <c r="ZM51" s="18"/>
      <c r="ZN51" s="18"/>
      <c r="ZO51" s="18"/>
      <c r="ZP51" s="18"/>
      <c r="ZQ51" s="18"/>
      <c r="ZR51" s="18"/>
      <c r="ZS51" s="18"/>
      <c r="ZT51" s="18"/>
      <c r="ZU51" s="18"/>
      <c r="ZV51" s="18"/>
      <c r="ZW51" s="18"/>
      <c r="ZX51" s="18"/>
      <c r="ZY51" s="18"/>
      <c r="ZZ51" s="18"/>
      <c r="AAA51" s="18"/>
      <c r="AAB51" s="18"/>
      <c r="AAC51" s="18"/>
      <c r="AAD51" s="18"/>
      <c r="AAE51" s="18"/>
      <c r="AAF51" s="18"/>
      <c r="AAG51" s="18"/>
      <c r="AAH51" s="18"/>
      <c r="AAI51" s="18"/>
      <c r="AAJ51" s="18"/>
      <c r="AAK51" s="18"/>
      <c r="AAL51" s="18"/>
      <c r="AAM51" s="18"/>
      <c r="AAN51" s="18"/>
      <c r="AAO51" s="18"/>
      <c r="AAP51" s="18"/>
      <c r="AAQ51" s="18"/>
      <c r="AAR51" s="18"/>
      <c r="AAS51" s="18"/>
      <c r="AAT51" s="18"/>
      <c r="AAU51" s="18"/>
      <c r="AAV51" s="18"/>
      <c r="AAW51" s="18"/>
      <c r="AAX51" s="18"/>
      <c r="AAY51" s="18"/>
      <c r="AAZ51" s="18"/>
      <c r="ABA51" s="18"/>
      <c r="ABB51" s="18"/>
      <c r="ABC51" s="18"/>
      <c r="ABD51" s="18"/>
      <c r="ABE51" s="18"/>
      <c r="ABF51" s="18"/>
      <c r="ABG51" s="18"/>
      <c r="ABH51" s="18"/>
      <c r="ABI51" s="18"/>
      <c r="ABJ51" s="18"/>
      <c r="ABK51" s="18"/>
      <c r="ABL51" s="18"/>
      <c r="ABM51" s="18"/>
      <c r="ABN51" s="18"/>
      <c r="ABO51" s="18"/>
      <c r="ABP51" s="18"/>
      <c r="ABQ51" s="18"/>
      <c r="ABR51" s="18"/>
      <c r="ABS51" s="18"/>
      <c r="ABT51" s="18"/>
      <c r="ABU51" s="18"/>
      <c r="ABV51" s="18"/>
      <c r="ABW51" s="18"/>
      <c r="ABX51" s="18"/>
      <c r="ABY51" s="18"/>
      <c r="ABZ51" s="18"/>
      <c r="ACA51" s="18"/>
      <c r="ACB51" s="18"/>
      <c r="ACC51" s="18"/>
      <c r="ACD51" s="18"/>
      <c r="ACE51" s="18"/>
      <c r="ACF51" s="18"/>
      <c r="ACG51" s="18"/>
      <c r="ACH51" s="18"/>
      <c r="ACI51" s="18"/>
      <c r="ACJ51" s="18"/>
      <c r="ACK51" s="18"/>
      <c r="ACL51" s="18"/>
      <c r="ACM51" s="18"/>
      <c r="ACN51" s="18"/>
      <c r="ACO51" s="18"/>
      <c r="ACP51" s="18"/>
      <c r="ACQ51" s="18"/>
      <c r="ACR51" s="18"/>
      <c r="ACS51" s="18"/>
      <c r="ACT51" s="18"/>
      <c r="ACU51" s="18"/>
      <c r="ACV51" s="18"/>
      <c r="ACW51" s="18"/>
      <c r="ACX51" s="18"/>
      <c r="ACY51" s="18"/>
      <c r="ACZ51" s="18"/>
      <c r="ADA51" s="18"/>
      <c r="ADB51" s="18"/>
      <c r="ADC51" s="18"/>
      <c r="ADD51" s="18"/>
      <c r="ADE51" s="18"/>
      <c r="ADF51" s="18"/>
      <c r="ADG51" s="18"/>
      <c r="ADH51" s="18"/>
      <c r="ADI51" s="18"/>
      <c r="ADJ51" s="18"/>
      <c r="ADK51" s="18"/>
      <c r="ADL51" s="18"/>
      <c r="ADM51" s="18"/>
      <c r="ADN51" s="18"/>
      <c r="ADO51" s="18"/>
      <c r="ADP51" s="18"/>
      <c r="ADQ51" s="18"/>
      <c r="ADR51" s="18"/>
      <c r="ADS51" s="18"/>
      <c r="ADT51" s="18"/>
      <c r="ADU51" s="18"/>
      <c r="ADV51" s="18"/>
      <c r="ADW51" s="18"/>
      <c r="ADX51" s="18"/>
      <c r="ADY51" s="18"/>
      <c r="ADZ51" s="18"/>
      <c r="AEA51" s="18"/>
      <c r="AEB51" s="18"/>
      <c r="AEC51" s="18"/>
      <c r="AED51" s="18"/>
      <c r="AEE51" s="18"/>
      <c r="AEF51" s="18"/>
      <c r="AEG51" s="18"/>
      <c r="AEH51" s="18"/>
      <c r="AEI51" s="18"/>
      <c r="AEJ51" s="18"/>
      <c r="AEK51" s="18"/>
      <c r="AEL51" s="18"/>
      <c r="AEM51" s="18"/>
      <c r="AEN51" s="18"/>
      <c r="AEO51" s="18"/>
      <c r="AEP51" s="18"/>
      <c r="AEQ51" s="18"/>
      <c r="AER51" s="18"/>
      <c r="AES51" s="18"/>
      <c r="AET51" s="18"/>
      <c r="AEU51" s="18"/>
      <c r="AEV51" s="18"/>
      <c r="AEW51" s="18"/>
      <c r="AEX51" s="18"/>
    </row>
    <row r="52" spans="1:830" s="33" customFormat="1">
      <c r="A52" s="34">
        <v>48</v>
      </c>
      <c r="B52" s="34" t="s">
        <v>105</v>
      </c>
      <c r="C52" s="6" t="s">
        <v>48</v>
      </c>
      <c r="D52" s="35" t="s">
        <v>20</v>
      </c>
      <c r="E52" s="36">
        <v>525000</v>
      </c>
      <c r="F52" s="37">
        <v>3</v>
      </c>
      <c r="G52" s="38">
        <v>444915.25423728814</v>
      </c>
      <c r="H52" s="38">
        <f t="shared" si="7"/>
        <v>1575000</v>
      </c>
      <c r="I52" s="39">
        <v>3</v>
      </c>
      <c r="J52" s="38">
        <f t="shared" si="8"/>
        <v>1575000</v>
      </c>
      <c r="K52" s="38">
        <f t="shared" si="9"/>
        <v>0</v>
      </c>
      <c r="L52" s="38">
        <f t="shared" si="10"/>
        <v>0</v>
      </c>
      <c r="M52" s="40"/>
      <c r="N52" s="99">
        <f t="shared" si="11"/>
        <v>0</v>
      </c>
      <c r="O52" s="42"/>
      <c r="P52" s="43">
        <f t="shared" si="12"/>
        <v>0</v>
      </c>
      <c r="Q52" s="43">
        <f t="shared" si="13"/>
        <v>0</v>
      </c>
      <c r="R52" s="43">
        <f t="shared" si="14"/>
        <v>0</v>
      </c>
      <c r="S52" s="44">
        <f t="shared" si="15"/>
        <v>3</v>
      </c>
      <c r="T52" s="98">
        <f t="shared" si="16"/>
        <v>1575000</v>
      </c>
      <c r="U52" s="45">
        <f t="shared" si="0"/>
        <v>3</v>
      </c>
      <c r="V52" s="46">
        <f t="shared" si="1"/>
        <v>1575000</v>
      </c>
      <c r="W52" s="46">
        <f t="shared" si="2"/>
        <v>0</v>
      </c>
      <c r="X52" s="47">
        <f t="shared" si="3"/>
        <v>0</v>
      </c>
      <c r="Y52" s="97">
        <v>3</v>
      </c>
      <c r="Z52" s="96">
        <f t="shared" si="4"/>
        <v>1575000</v>
      </c>
      <c r="AA52" s="96">
        <f t="shared" si="5"/>
        <v>0</v>
      </c>
      <c r="AB52" s="70">
        <f t="shared" si="6"/>
        <v>0</v>
      </c>
      <c r="AC52" s="157"/>
      <c r="AD52" s="162">
        <v>183750</v>
      </c>
      <c r="AE52" s="166">
        <f t="shared" si="17"/>
        <v>551250</v>
      </c>
      <c r="AF52" s="166">
        <f t="shared" si="18"/>
        <v>551250</v>
      </c>
      <c r="AT52" s="136"/>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c r="HR52" s="18"/>
      <c r="HS52" s="18"/>
      <c r="HT52" s="18"/>
      <c r="HU52" s="18"/>
      <c r="HV52" s="18"/>
      <c r="HW52" s="18"/>
      <c r="HX52" s="18"/>
      <c r="HY52" s="18"/>
      <c r="HZ52" s="18"/>
      <c r="IA52" s="18"/>
      <c r="IB52" s="18"/>
      <c r="IC52" s="18"/>
      <c r="ID52" s="18"/>
      <c r="IE52" s="18"/>
      <c r="IF52" s="18"/>
      <c r="IG52" s="18"/>
      <c r="IH52" s="18"/>
      <c r="II52" s="18"/>
      <c r="IJ52" s="18"/>
      <c r="IK52" s="18"/>
      <c r="IL52" s="18"/>
      <c r="IM52" s="18"/>
      <c r="IN52" s="18"/>
      <c r="IO52" s="18"/>
      <c r="IP52" s="18"/>
      <c r="IQ52" s="18"/>
      <c r="IR52" s="18"/>
      <c r="IS52" s="18"/>
      <c r="IT52" s="18"/>
      <c r="IU52" s="18"/>
      <c r="IV52" s="18"/>
      <c r="IW52" s="18"/>
      <c r="IX52" s="18"/>
      <c r="IY52" s="18"/>
      <c r="IZ52" s="18"/>
      <c r="JA52" s="18"/>
      <c r="JB52" s="18"/>
      <c r="JC52" s="18"/>
      <c r="JD52" s="18"/>
      <c r="JE52" s="18"/>
      <c r="JF52" s="18"/>
      <c r="JG52" s="18"/>
      <c r="JH52" s="18"/>
      <c r="JI52" s="18"/>
      <c r="JJ52" s="18"/>
      <c r="JK52" s="18"/>
      <c r="JL52" s="18"/>
      <c r="JM52" s="18"/>
      <c r="JN52" s="18"/>
      <c r="JO52" s="18"/>
      <c r="JP52" s="18"/>
      <c r="JQ52" s="18"/>
      <c r="JR52" s="18"/>
      <c r="JS52" s="18"/>
      <c r="JT52" s="18"/>
      <c r="JU52" s="18"/>
      <c r="JV52" s="18"/>
      <c r="JW52" s="18"/>
      <c r="JX52" s="18"/>
      <c r="JY52" s="18"/>
      <c r="JZ52" s="18"/>
      <c r="KA52" s="18"/>
      <c r="KB52" s="18"/>
      <c r="KC52" s="18"/>
      <c r="KD52" s="18"/>
      <c r="KE52" s="18"/>
      <c r="KF52" s="18"/>
      <c r="KG52" s="18"/>
      <c r="KH52" s="18"/>
      <c r="KI52" s="18"/>
      <c r="KJ52" s="18"/>
      <c r="KK52" s="18"/>
      <c r="KL52" s="18"/>
      <c r="KM52" s="18"/>
      <c r="KN52" s="18"/>
      <c r="KO52" s="18"/>
      <c r="KP52" s="18"/>
      <c r="KQ52" s="18"/>
      <c r="KR52" s="18"/>
      <c r="KS52" s="18"/>
      <c r="KT52" s="18"/>
      <c r="KU52" s="18"/>
      <c r="KV52" s="18"/>
      <c r="KW52" s="18"/>
      <c r="KX52" s="18"/>
      <c r="KY52" s="18"/>
      <c r="KZ52" s="18"/>
      <c r="LA52" s="18"/>
      <c r="LB52" s="18"/>
      <c r="LC52" s="18"/>
      <c r="LD52" s="18"/>
      <c r="LE52" s="18"/>
      <c r="LF52" s="18"/>
      <c r="LG52" s="18"/>
      <c r="LH52" s="18"/>
      <c r="LI52" s="18"/>
      <c r="LJ52" s="18"/>
      <c r="LK52" s="18"/>
      <c r="LL52" s="18"/>
      <c r="LM52" s="18"/>
      <c r="LN52" s="18"/>
      <c r="LO52" s="18"/>
      <c r="LP52" s="18"/>
      <c r="LQ52" s="18"/>
      <c r="LR52" s="18"/>
      <c r="LS52" s="18"/>
      <c r="LT52" s="18"/>
      <c r="LU52" s="18"/>
      <c r="LV52" s="18"/>
      <c r="LW52" s="18"/>
      <c r="LX52" s="18"/>
      <c r="LY52" s="18"/>
      <c r="LZ52" s="18"/>
      <c r="MA52" s="18"/>
      <c r="MB52" s="18"/>
      <c r="MC52" s="18"/>
      <c r="MD52" s="18"/>
      <c r="ME52" s="18"/>
      <c r="MF52" s="18"/>
      <c r="MG52" s="18"/>
      <c r="MH52" s="18"/>
      <c r="MI52" s="18"/>
      <c r="MJ52" s="18"/>
      <c r="MK52" s="18"/>
      <c r="ML52" s="18"/>
      <c r="MM52" s="18"/>
      <c r="MN52" s="18"/>
      <c r="MO52" s="18"/>
      <c r="MP52" s="18"/>
      <c r="MQ52" s="18"/>
      <c r="MR52" s="18"/>
      <c r="MS52" s="18"/>
      <c r="MT52" s="18"/>
      <c r="MU52" s="18"/>
      <c r="MV52" s="18"/>
      <c r="MW52" s="18"/>
      <c r="MX52" s="18"/>
      <c r="MY52" s="18"/>
      <c r="MZ52" s="18"/>
      <c r="NA52" s="18"/>
      <c r="NB52" s="18"/>
      <c r="NC52" s="18"/>
      <c r="ND52" s="18"/>
      <c r="NE52" s="18"/>
      <c r="NF52" s="18"/>
      <c r="NG52" s="18"/>
      <c r="NH52" s="18"/>
      <c r="NI52" s="18"/>
      <c r="NJ52" s="18"/>
      <c r="NK52" s="18"/>
      <c r="NL52" s="18"/>
      <c r="NM52" s="18"/>
      <c r="NN52" s="18"/>
      <c r="NO52" s="18"/>
      <c r="NP52" s="18"/>
      <c r="NQ52" s="18"/>
      <c r="NR52" s="18"/>
      <c r="NS52" s="18"/>
      <c r="NT52" s="18"/>
      <c r="NU52" s="18"/>
      <c r="NV52" s="18"/>
      <c r="NW52" s="18"/>
      <c r="NX52" s="18"/>
      <c r="NY52" s="18"/>
      <c r="NZ52" s="18"/>
      <c r="OA52" s="18"/>
      <c r="OB52" s="18"/>
      <c r="OC52" s="18"/>
      <c r="OD52" s="18"/>
      <c r="OE52" s="18"/>
      <c r="OF52" s="18"/>
      <c r="OG52" s="18"/>
      <c r="OH52" s="18"/>
      <c r="OI52" s="18"/>
      <c r="OJ52" s="18"/>
      <c r="OK52" s="18"/>
      <c r="OL52" s="18"/>
      <c r="OM52" s="18"/>
      <c r="ON52" s="18"/>
      <c r="OO52" s="18"/>
      <c r="OP52" s="18"/>
      <c r="OQ52" s="18"/>
      <c r="OR52" s="18"/>
      <c r="OS52" s="18"/>
      <c r="OT52" s="18"/>
      <c r="OU52" s="18"/>
      <c r="OV52" s="18"/>
      <c r="OW52" s="18"/>
      <c r="OX52" s="18"/>
      <c r="OY52" s="18"/>
      <c r="OZ52" s="18"/>
      <c r="PA52" s="18"/>
      <c r="PB52" s="18"/>
      <c r="PC52" s="18"/>
      <c r="PD52" s="18"/>
      <c r="PE52" s="18"/>
      <c r="PF52" s="18"/>
      <c r="PG52" s="18"/>
      <c r="PH52" s="18"/>
      <c r="PI52" s="18"/>
      <c r="PJ52" s="18"/>
      <c r="PK52" s="18"/>
      <c r="PL52" s="18"/>
      <c r="PM52" s="18"/>
      <c r="PN52" s="18"/>
      <c r="PO52" s="18"/>
      <c r="PP52" s="18"/>
      <c r="PQ52" s="18"/>
      <c r="PR52" s="18"/>
      <c r="PS52" s="18"/>
      <c r="PT52" s="18"/>
      <c r="PU52" s="18"/>
      <c r="PV52" s="18"/>
      <c r="PW52" s="18"/>
      <c r="PX52" s="18"/>
      <c r="PY52" s="18"/>
      <c r="PZ52" s="18"/>
      <c r="QA52" s="18"/>
      <c r="QB52" s="18"/>
      <c r="QC52" s="18"/>
      <c r="QD52" s="18"/>
      <c r="QE52" s="18"/>
      <c r="QF52" s="18"/>
      <c r="QG52" s="18"/>
      <c r="QH52" s="18"/>
      <c r="QI52" s="18"/>
      <c r="QJ52" s="18"/>
      <c r="QK52" s="18"/>
      <c r="QL52" s="18"/>
      <c r="QM52" s="18"/>
      <c r="QN52" s="18"/>
      <c r="QO52" s="18"/>
      <c r="QP52" s="18"/>
      <c r="QQ52" s="18"/>
      <c r="QR52" s="18"/>
      <c r="QS52" s="18"/>
      <c r="QT52" s="18"/>
      <c r="QU52" s="18"/>
      <c r="QV52" s="18"/>
      <c r="QW52" s="18"/>
      <c r="QX52" s="18"/>
      <c r="QY52" s="18"/>
      <c r="QZ52" s="18"/>
      <c r="RA52" s="18"/>
      <c r="RB52" s="18"/>
      <c r="RC52" s="18"/>
      <c r="RD52" s="18"/>
      <c r="RE52" s="18"/>
      <c r="RF52" s="18"/>
      <c r="RG52" s="18"/>
      <c r="RH52" s="18"/>
      <c r="RI52" s="18"/>
      <c r="RJ52" s="18"/>
      <c r="RK52" s="18"/>
      <c r="RL52" s="18"/>
      <c r="RM52" s="18"/>
      <c r="RN52" s="18"/>
      <c r="RO52" s="18"/>
      <c r="RP52" s="18"/>
      <c r="RQ52" s="18"/>
      <c r="RR52" s="18"/>
      <c r="RS52" s="18"/>
      <c r="RT52" s="18"/>
      <c r="RU52" s="18"/>
      <c r="RV52" s="18"/>
      <c r="RW52" s="18"/>
      <c r="RX52" s="18"/>
      <c r="RY52" s="18"/>
      <c r="RZ52" s="18"/>
      <c r="SA52" s="18"/>
      <c r="SB52" s="18"/>
      <c r="SC52" s="18"/>
      <c r="SD52" s="18"/>
      <c r="SE52" s="18"/>
      <c r="SF52" s="18"/>
      <c r="SG52" s="18"/>
      <c r="SH52" s="18"/>
      <c r="SI52" s="18"/>
      <c r="SJ52" s="18"/>
      <c r="SK52" s="18"/>
      <c r="SL52" s="18"/>
      <c r="SM52" s="18"/>
      <c r="SN52" s="18"/>
      <c r="SO52" s="18"/>
      <c r="SP52" s="18"/>
      <c r="SQ52" s="18"/>
      <c r="SR52" s="18"/>
      <c r="SS52" s="18"/>
      <c r="ST52" s="18"/>
      <c r="SU52" s="18"/>
      <c r="SV52" s="18"/>
      <c r="SW52" s="18"/>
      <c r="SX52" s="18"/>
      <c r="SY52" s="18"/>
      <c r="SZ52" s="18"/>
      <c r="TA52" s="18"/>
      <c r="TB52" s="18"/>
      <c r="TC52" s="18"/>
      <c r="TD52" s="18"/>
      <c r="TE52" s="18"/>
      <c r="TF52" s="18"/>
      <c r="TG52" s="18"/>
      <c r="TH52" s="18"/>
      <c r="TI52" s="18"/>
      <c r="TJ52" s="18"/>
      <c r="TK52" s="18"/>
      <c r="TL52" s="18"/>
      <c r="TM52" s="18"/>
      <c r="TN52" s="18"/>
      <c r="TO52" s="18"/>
      <c r="TP52" s="18"/>
      <c r="TQ52" s="18"/>
      <c r="TR52" s="18"/>
      <c r="TS52" s="18"/>
      <c r="TT52" s="18"/>
      <c r="TU52" s="18"/>
      <c r="TV52" s="18"/>
      <c r="TW52" s="18"/>
      <c r="TX52" s="18"/>
      <c r="TY52" s="18"/>
      <c r="TZ52" s="18"/>
      <c r="UA52" s="18"/>
      <c r="UB52" s="18"/>
      <c r="UC52" s="18"/>
      <c r="UD52" s="18"/>
      <c r="UE52" s="18"/>
      <c r="UF52" s="18"/>
      <c r="UG52" s="18"/>
      <c r="UH52" s="18"/>
      <c r="UI52" s="18"/>
      <c r="UJ52" s="18"/>
      <c r="UK52" s="18"/>
      <c r="UL52" s="18"/>
      <c r="UM52" s="18"/>
      <c r="UN52" s="18"/>
      <c r="UO52" s="18"/>
      <c r="UP52" s="18"/>
      <c r="UQ52" s="18"/>
      <c r="UR52" s="18"/>
      <c r="US52" s="18"/>
      <c r="UT52" s="18"/>
      <c r="UU52" s="18"/>
      <c r="UV52" s="18"/>
      <c r="UW52" s="18"/>
      <c r="UX52" s="18"/>
      <c r="UY52" s="18"/>
      <c r="UZ52" s="18"/>
      <c r="VA52" s="18"/>
      <c r="VB52" s="18"/>
      <c r="VC52" s="18"/>
      <c r="VD52" s="18"/>
      <c r="VE52" s="18"/>
      <c r="VF52" s="18"/>
      <c r="VG52" s="18"/>
      <c r="VH52" s="18"/>
      <c r="VI52" s="18"/>
      <c r="VJ52" s="18"/>
      <c r="VK52" s="18"/>
      <c r="VL52" s="18"/>
      <c r="VM52" s="18"/>
      <c r="VN52" s="18"/>
      <c r="VO52" s="18"/>
      <c r="VP52" s="18"/>
      <c r="VQ52" s="18"/>
      <c r="VR52" s="18"/>
      <c r="VS52" s="18"/>
      <c r="VT52" s="18"/>
      <c r="VU52" s="18"/>
      <c r="VV52" s="18"/>
      <c r="VW52" s="18"/>
      <c r="VX52" s="18"/>
      <c r="VY52" s="18"/>
      <c r="VZ52" s="18"/>
      <c r="WA52" s="18"/>
      <c r="WB52" s="18"/>
      <c r="WC52" s="18"/>
      <c r="WD52" s="18"/>
      <c r="WE52" s="18"/>
      <c r="WF52" s="18"/>
      <c r="WG52" s="18"/>
      <c r="WH52" s="18"/>
      <c r="WI52" s="18"/>
      <c r="WJ52" s="18"/>
      <c r="WK52" s="18"/>
      <c r="WL52" s="18"/>
      <c r="WM52" s="18"/>
      <c r="WN52" s="18"/>
      <c r="WO52" s="18"/>
      <c r="WP52" s="18"/>
      <c r="WQ52" s="18"/>
      <c r="WR52" s="18"/>
      <c r="WS52" s="18"/>
      <c r="WT52" s="18"/>
      <c r="WU52" s="18"/>
      <c r="WV52" s="18"/>
      <c r="WW52" s="18"/>
      <c r="WX52" s="18"/>
      <c r="WY52" s="18"/>
      <c r="WZ52" s="18"/>
      <c r="XA52" s="18"/>
      <c r="XB52" s="18"/>
      <c r="XC52" s="18"/>
      <c r="XD52" s="18"/>
      <c r="XE52" s="18"/>
      <c r="XF52" s="18"/>
      <c r="XG52" s="18"/>
      <c r="XH52" s="18"/>
      <c r="XI52" s="18"/>
      <c r="XJ52" s="18"/>
      <c r="XK52" s="18"/>
      <c r="XL52" s="18"/>
      <c r="XM52" s="18"/>
      <c r="XN52" s="18"/>
      <c r="XO52" s="18"/>
      <c r="XP52" s="18"/>
      <c r="XQ52" s="18"/>
      <c r="XR52" s="18"/>
      <c r="XS52" s="18"/>
      <c r="XT52" s="18"/>
      <c r="XU52" s="18"/>
      <c r="XV52" s="18"/>
      <c r="XW52" s="18"/>
      <c r="XX52" s="18"/>
      <c r="XY52" s="18"/>
      <c r="XZ52" s="18"/>
      <c r="YA52" s="18"/>
      <c r="YB52" s="18"/>
      <c r="YC52" s="18"/>
      <c r="YD52" s="18"/>
      <c r="YE52" s="18"/>
      <c r="YF52" s="18"/>
      <c r="YG52" s="18"/>
      <c r="YH52" s="18"/>
      <c r="YI52" s="18"/>
      <c r="YJ52" s="18"/>
      <c r="YK52" s="18"/>
      <c r="YL52" s="18"/>
      <c r="YM52" s="18"/>
      <c r="YN52" s="18"/>
      <c r="YO52" s="18"/>
      <c r="YP52" s="18"/>
      <c r="YQ52" s="18"/>
      <c r="YR52" s="18"/>
      <c r="YS52" s="18"/>
      <c r="YT52" s="18"/>
      <c r="YU52" s="18"/>
      <c r="YV52" s="18"/>
      <c r="YW52" s="18"/>
      <c r="YX52" s="18"/>
      <c r="YY52" s="18"/>
      <c r="YZ52" s="18"/>
      <c r="ZA52" s="18"/>
      <c r="ZB52" s="18"/>
      <c r="ZC52" s="18"/>
      <c r="ZD52" s="18"/>
      <c r="ZE52" s="18"/>
      <c r="ZF52" s="18"/>
      <c r="ZG52" s="18"/>
      <c r="ZH52" s="18"/>
      <c r="ZI52" s="18"/>
      <c r="ZJ52" s="18"/>
      <c r="ZK52" s="18"/>
      <c r="ZL52" s="18"/>
      <c r="ZM52" s="18"/>
      <c r="ZN52" s="18"/>
      <c r="ZO52" s="18"/>
      <c r="ZP52" s="18"/>
      <c r="ZQ52" s="18"/>
      <c r="ZR52" s="18"/>
      <c r="ZS52" s="18"/>
      <c r="ZT52" s="18"/>
      <c r="ZU52" s="18"/>
      <c r="ZV52" s="18"/>
      <c r="ZW52" s="18"/>
      <c r="ZX52" s="18"/>
      <c r="ZY52" s="18"/>
      <c r="ZZ52" s="18"/>
      <c r="AAA52" s="18"/>
      <c r="AAB52" s="18"/>
      <c r="AAC52" s="18"/>
      <c r="AAD52" s="18"/>
      <c r="AAE52" s="18"/>
      <c r="AAF52" s="18"/>
      <c r="AAG52" s="18"/>
      <c r="AAH52" s="18"/>
      <c r="AAI52" s="18"/>
      <c r="AAJ52" s="18"/>
      <c r="AAK52" s="18"/>
      <c r="AAL52" s="18"/>
      <c r="AAM52" s="18"/>
      <c r="AAN52" s="18"/>
      <c r="AAO52" s="18"/>
      <c r="AAP52" s="18"/>
      <c r="AAQ52" s="18"/>
      <c r="AAR52" s="18"/>
      <c r="AAS52" s="18"/>
      <c r="AAT52" s="18"/>
      <c r="AAU52" s="18"/>
      <c r="AAV52" s="18"/>
      <c r="AAW52" s="18"/>
      <c r="AAX52" s="18"/>
      <c r="AAY52" s="18"/>
      <c r="AAZ52" s="18"/>
      <c r="ABA52" s="18"/>
      <c r="ABB52" s="18"/>
      <c r="ABC52" s="18"/>
      <c r="ABD52" s="18"/>
      <c r="ABE52" s="18"/>
      <c r="ABF52" s="18"/>
      <c r="ABG52" s="18"/>
      <c r="ABH52" s="18"/>
      <c r="ABI52" s="18"/>
      <c r="ABJ52" s="18"/>
      <c r="ABK52" s="18"/>
      <c r="ABL52" s="18"/>
      <c r="ABM52" s="18"/>
      <c r="ABN52" s="18"/>
      <c r="ABO52" s="18"/>
      <c r="ABP52" s="18"/>
      <c r="ABQ52" s="18"/>
      <c r="ABR52" s="18"/>
      <c r="ABS52" s="18"/>
      <c r="ABT52" s="18"/>
      <c r="ABU52" s="18"/>
      <c r="ABV52" s="18"/>
      <c r="ABW52" s="18"/>
      <c r="ABX52" s="18"/>
      <c r="ABY52" s="18"/>
      <c r="ABZ52" s="18"/>
      <c r="ACA52" s="18"/>
      <c r="ACB52" s="18"/>
      <c r="ACC52" s="18"/>
      <c r="ACD52" s="18"/>
      <c r="ACE52" s="18"/>
      <c r="ACF52" s="18"/>
      <c r="ACG52" s="18"/>
      <c r="ACH52" s="18"/>
      <c r="ACI52" s="18"/>
      <c r="ACJ52" s="18"/>
      <c r="ACK52" s="18"/>
      <c r="ACL52" s="18"/>
      <c r="ACM52" s="18"/>
      <c r="ACN52" s="18"/>
      <c r="ACO52" s="18"/>
      <c r="ACP52" s="18"/>
      <c r="ACQ52" s="18"/>
      <c r="ACR52" s="18"/>
      <c r="ACS52" s="18"/>
      <c r="ACT52" s="18"/>
      <c r="ACU52" s="18"/>
      <c r="ACV52" s="18"/>
      <c r="ACW52" s="18"/>
      <c r="ACX52" s="18"/>
      <c r="ACY52" s="18"/>
      <c r="ACZ52" s="18"/>
      <c r="ADA52" s="18"/>
      <c r="ADB52" s="18"/>
      <c r="ADC52" s="18"/>
      <c r="ADD52" s="18"/>
      <c r="ADE52" s="18"/>
      <c r="ADF52" s="18"/>
      <c r="ADG52" s="18"/>
      <c r="ADH52" s="18"/>
      <c r="ADI52" s="18"/>
      <c r="ADJ52" s="18"/>
      <c r="ADK52" s="18"/>
      <c r="ADL52" s="18"/>
      <c r="ADM52" s="18"/>
      <c r="ADN52" s="18"/>
      <c r="ADO52" s="18"/>
      <c r="ADP52" s="18"/>
      <c r="ADQ52" s="18"/>
      <c r="ADR52" s="18"/>
      <c r="ADS52" s="18"/>
      <c r="ADT52" s="18"/>
      <c r="ADU52" s="18"/>
      <c r="ADV52" s="18"/>
      <c r="ADW52" s="18"/>
      <c r="ADX52" s="18"/>
      <c r="ADY52" s="18"/>
      <c r="ADZ52" s="18"/>
      <c r="AEA52" s="18"/>
      <c r="AEB52" s="18"/>
      <c r="AEC52" s="18"/>
      <c r="AED52" s="18"/>
      <c r="AEE52" s="18"/>
      <c r="AEF52" s="18"/>
      <c r="AEG52" s="18"/>
      <c r="AEH52" s="18"/>
      <c r="AEI52" s="18"/>
      <c r="AEJ52" s="18"/>
      <c r="AEK52" s="18"/>
      <c r="AEL52" s="18"/>
      <c r="AEM52" s="18"/>
      <c r="AEN52" s="18"/>
      <c r="AEO52" s="18"/>
      <c r="AEP52" s="18"/>
      <c r="AEQ52" s="18"/>
      <c r="AER52" s="18"/>
      <c r="AES52" s="18"/>
      <c r="AET52" s="18"/>
      <c r="AEU52" s="18"/>
      <c r="AEV52" s="18"/>
      <c r="AEW52" s="18"/>
      <c r="AEX52" s="18"/>
    </row>
    <row r="53" spans="1:830" s="33" customFormat="1" ht="15.75" customHeight="1">
      <c r="A53" s="34" t="s">
        <v>548</v>
      </c>
      <c r="B53" s="34" t="s">
        <v>106</v>
      </c>
      <c r="C53" s="6" t="s">
        <v>107</v>
      </c>
      <c r="D53" s="35" t="s">
        <v>15</v>
      </c>
      <c r="E53" s="36">
        <v>650.00000000000011</v>
      </c>
      <c r="F53" s="37">
        <v>40</v>
      </c>
      <c r="G53" s="38">
        <v>550.84745762711873</v>
      </c>
      <c r="H53" s="38">
        <f t="shared" si="7"/>
        <v>26000.000000000004</v>
      </c>
      <c r="I53" s="39">
        <v>40</v>
      </c>
      <c r="J53" s="38">
        <f t="shared" si="8"/>
        <v>26000.000000000004</v>
      </c>
      <c r="K53" s="38">
        <f t="shared" si="9"/>
        <v>0</v>
      </c>
      <c r="L53" s="38">
        <f t="shared" si="10"/>
        <v>0</v>
      </c>
      <c r="M53" s="40"/>
      <c r="N53" s="99">
        <f t="shared" si="11"/>
        <v>0</v>
      </c>
      <c r="O53" s="42"/>
      <c r="P53" s="43">
        <f t="shared" si="12"/>
        <v>0</v>
      </c>
      <c r="Q53" s="43">
        <f t="shared" si="13"/>
        <v>0</v>
      </c>
      <c r="R53" s="43">
        <f t="shared" si="14"/>
        <v>0</v>
      </c>
      <c r="S53" s="44">
        <f t="shared" si="15"/>
        <v>40</v>
      </c>
      <c r="T53" s="98">
        <f t="shared" si="16"/>
        <v>26000.000000000004</v>
      </c>
      <c r="U53" s="45">
        <f t="shared" si="0"/>
        <v>40</v>
      </c>
      <c r="V53" s="46">
        <f t="shared" si="1"/>
        <v>26000.000000000004</v>
      </c>
      <c r="W53" s="46">
        <f t="shared" si="2"/>
        <v>0</v>
      </c>
      <c r="X53" s="47">
        <f t="shared" si="3"/>
        <v>0</v>
      </c>
      <c r="Y53" s="97">
        <v>40</v>
      </c>
      <c r="Z53" s="96">
        <f t="shared" si="4"/>
        <v>26000.000000000004</v>
      </c>
      <c r="AA53" s="96">
        <f t="shared" si="5"/>
        <v>0</v>
      </c>
      <c r="AB53" s="70">
        <f t="shared" si="6"/>
        <v>0</v>
      </c>
      <c r="AC53" s="157"/>
      <c r="AD53" s="162">
        <v>227.5</v>
      </c>
      <c r="AE53" s="166">
        <f t="shared" si="17"/>
        <v>9100</v>
      </c>
      <c r="AF53" s="166">
        <f t="shared" si="18"/>
        <v>9100</v>
      </c>
      <c r="AT53" s="136"/>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18"/>
      <c r="HK53" s="18"/>
      <c r="HL53" s="18"/>
      <c r="HM53" s="18"/>
      <c r="HN53" s="18"/>
      <c r="HO53" s="18"/>
      <c r="HP53" s="18"/>
      <c r="HQ53" s="18"/>
      <c r="HR53" s="18"/>
      <c r="HS53" s="18"/>
      <c r="HT53" s="18"/>
      <c r="HU53" s="18"/>
      <c r="HV53" s="18"/>
      <c r="HW53" s="18"/>
      <c r="HX53" s="18"/>
      <c r="HY53" s="18"/>
      <c r="HZ53" s="18"/>
      <c r="IA53" s="18"/>
      <c r="IB53" s="18"/>
      <c r="IC53" s="18"/>
      <c r="ID53" s="18"/>
      <c r="IE53" s="18"/>
      <c r="IF53" s="18"/>
      <c r="IG53" s="18"/>
      <c r="IH53" s="18"/>
      <c r="II53" s="18"/>
      <c r="IJ53" s="18"/>
      <c r="IK53" s="18"/>
      <c r="IL53" s="18"/>
      <c r="IM53" s="18"/>
      <c r="IN53" s="18"/>
      <c r="IO53" s="18"/>
      <c r="IP53" s="18"/>
      <c r="IQ53" s="18"/>
      <c r="IR53" s="18"/>
      <c r="IS53" s="18"/>
      <c r="IT53" s="18"/>
      <c r="IU53" s="18"/>
      <c r="IV53" s="18"/>
      <c r="IW53" s="18"/>
      <c r="IX53" s="18"/>
      <c r="IY53" s="18"/>
      <c r="IZ53" s="18"/>
      <c r="JA53" s="18"/>
      <c r="JB53" s="18"/>
      <c r="JC53" s="18"/>
      <c r="JD53" s="18"/>
      <c r="JE53" s="18"/>
      <c r="JF53" s="18"/>
      <c r="JG53" s="18"/>
      <c r="JH53" s="18"/>
      <c r="JI53" s="18"/>
      <c r="JJ53" s="18"/>
      <c r="JK53" s="18"/>
      <c r="JL53" s="18"/>
      <c r="JM53" s="18"/>
      <c r="JN53" s="18"/>
      <c r="JO53" s="18"/>
      <c r="JP53" s="18"/>
      <c r="JQ53" s="18"/>
      <c r="JR53" s="18"/>
      <c r="JS53" s="18"/>
      <c r="JT53" s="18"/>
      <c r="JU53" s="18"/>
      <c r="JV53" s="18"/>
      <c r="JW53" s="18"/>
      <c r="JX53" s="18"/>
      <c r="JY53" s="18"/>
      <c r="JZ53" s="18"/>
      <c r="KA53" s="18"/>
      <c r="KB53" s="18"/>
      <c r="KC53" s="18"/>
      <c r="KD53" s="18"/>
      <c r="KE53" s="18"/>
      <c r="KF53" s="18"/>
      <c r="KG53" s="18"/>
      <c r="KH53" s="18"/>
      <c r="KI53" s="18"/>
      <c r="KJ53" s="18"/>
      <c r="KK53" s="18"/>
      <c r="KL53" s="18"/>
      <c r="KM53" s="18"/>
      <c r="KN53" s="18"/>
      <c r="KO53" s="18"/>
      <c r="KP53" s="18"/>
      <c r="KQ53" s="18"/>
      <c r="KR53" s="18"/>
      <c r="KS53" s="18"/>
      <c r="KT53" s="18"/>
      <c r="KU53" s="18"/>
      <c r="KV53" s="18"/>
      <c r="KW53" s="18"/>
      <c r="KX53" s="18"/>
      <c r="KY53" s="18"/>
      <c r="KZ53" s="18"/>
      <c r="LA53" s="18"/>
      <c r="LB53" s="18"/>
      <c r="LC53" s="18"/>
      <c r="LD53" s="18"/>
      <c r="LE53" s="18"/>
      <c r="LF53" s="18"/>
      <c r="LG53" s="18"/>
      <c r="LH53" s="18"/>
      <c r="LI53" s="18"/>
      <c r="LJ53" s="18"/>
      <c r="LK53" s="18"/>
      <c r="LL53" s="18"/>
      <c r="LM53" s="18"/>
      <c r="LN53" s="18"/>
      <c r="LO53" s="18"/>
      <c r="LP53" s="18"/>
      <c r="LQ53" s="18"/>
      <c r="LR53" s="18"/>
      <c r="LS53" s="18"/>
      <c r="LT53" s="18"/>
      <c r="LU53" s="18"/>
      <c r="LV53" s="18"/>
      <c r="LW53" s="18"/>
      <c r="LX53" s="18"/>
      <c r="LY53" s="18"/>
      <c r="LZ53" s="18"/>
      <c r="MA53" s="18"/>
      <c r="MB53" s="18"/>
      <c r="MC53" s="18"/>
      <c r="MD53" s="18"/>
      <c r="ME53" s="18"/>
      <c r="MF53" s="18"/>
      <c r="MG53" s="18"/>
      <c r="MH53" s="18"/>
      <c r="MI53" s="18"/>
      <c r="MJ53" s="18"/>
      <c r="MK53" s="18"/>
      <c r="ML53" s="18"/>
      <c r="MM53" s="18"/>
      <c r="MN53" s="18"/>
      <c r="MO53" s="18"/>
      <c r="MP53" s="18"/>
      <c r="MQ53" s="18"/>
      <c r="MR53" s="18"/>
      <c r="MS53" s="18"/>
      <c r="MT53" s="18"/>
      <c r="MU53" s="18"/>
      <c r="MV53" s="18"/>
      <c r="MW53" s="18"/>
      <c r="MX53" s="18"/>
      <c r="MY53" s="18"/>
      <c r="MZ53" s="18"/>
      <c r="NA53" s="18"/>
      <c r="NB53" s="18"/>
      <c r="NC53" s="18"/>
      <c r="ND53" s="18"/>
      <c r="NE53" s="18"/>
      <c r="NF53" s="18"/>
      <c r="NG53" s="18"/>
      <c r="NH53" s="18"/>
      <c r="NI53" s="18"/>
      <c r="NJ53" s="18"/>
      <c r="NK53" s="18"/>
      <c r="NL53" s="18"/>
      <c r="NM53" s="18"/>
      <c r="NN53" s="18"/>
      <c r="NO53" s="18"/>
      <c r="NP53" s="18"/>
      <c r="NQ53" s="18"/>
      <c r="NR53" s="18"/>
      <c r="NS53" s="18"/>
      <c r="NT53" s="18"/>
      <c r="NU53" s="18"/>
      <c r="NV53" s="18"/>
      <c r="NW53" s="18"/>
      <c r="NX53" s="18"/>
      <c r="NY53" s="18"/>
      <c r="NZ53" s="18"/>
      <c r="OA53" s="18"/>
      <c r="OB53" s="18"/>
      <c r="OC53" s="18"/>
      <c r="OD53" s="18"/>
      <c r="OE53" s="18"/>
      <c r="OF53" s="18"/>
      <c r="OG53" s="18"/>
      <c r="OH53" s="18"/>
      <c r="OI53" s="18"/>
      <c r="OJ53" s="18"/>
      <c r="OK53" s="18"/>
      <c r="OL53" s="18"/>
      <c r="OM53" s="18"/>
      <c r="ON53" s="18"/>
      <c r="OO53" s="18"/>
      <c r="OP53" s="18"/>
      <c r="OQ53" s="18"/>
      <c r="OR53" s="18"/>
      <c r="OS53" s="18"/>
      <c r="OT53" s="18"/>
      <c r="OU53" s="18"/>
      <c r="OV53" s="18"/>
      <c r="OW53" s="18"/>
      <c r="OX53" s="18"/>
      <c r="OY53" s="18"/>
      <c r="OZ53" s="18"/>
      <c r="PA53" s="18"/>
      <c r="PB53" s="18"/>
      <c r="PC53" s="18"/>
      <c r="PD53" s="18"/>
      <c r="PE53" s="18"/>
      <c r="PF53" s="18"/>
      <c r="PG53" s="18"/>
      <c r="PH53" s="18"/>
      <c r="PI53" s="18"/>
      <c r="PJ53" s="18"/>
      <c r="PK53" s="18"/>
      <c r="PL53" s="18"/>
      <c r="PM53" s="18"/>
      <c r="PN53" s="18"/>
      <c r="PO53" s="18"/>
      <c r="PP53" s="18"/>
      <c r="PQ53" s="18"/>
      <c r="PR53" s="18"/>
      <c r="PS53" s="18"/>
      <c r="PT53" s="18"/>
      <c r="PU53" s="18"/>
      <c r="PV53" s="18"/>
      <c r="PW53" s="18"/>
      <c r="PX53" s="18"/>
      <c r="PY53" s="18"/>
      <c r="PZ53" s="18"/>
      <c r="QA53" s="18"/>
      <c r="QB53" s="18"/>
      <c r="QC53" s="18"/>
      <c r="QD53" s="18"/>
      <c r="QE53" s="18"/>
      <c r="QF53" s="18"/>
      <c r="QG53" s="18"/>
      <c r="QH53" s="18"/>
      <c r="QI53" s="18"/>
      <c r="QJ53" s="18"/>
      <c r="QK53" s="18"/>
      <c r="QL53" s="18"/>
      <c r="QM53" s="18"/>
      <c r="QN53" s="18"/>
      <c r="QO53" s="18"/>
      <c r="QP53" s="18"/>
      <c r="QQ53" s="18"/>
      <c r="QR53" s="18"/>
      <c r="QS53" s="18"/>
      <c r="QT53" s="18"/>
      <c r="QU53" s="18"/>
      <c r="QV53" s="18"/>
      <c r="QW53" s="18"/>
      <c r="QX53" s="18"/>
      <c r="QY53" s="18"/>
      <c r="QZ53" s="18"/>
      <c r="RA53" s="18"/>
      <c r="RB53" s="18"/>
      <c r="RC53" s="18"/>
      <c r="RD53" s="18"/>
      <c r="RE53" s="18"/>
      <c r="RF53" s="18"/>
      <c r="RG53" s="18"/>
      <c r="RH53" s="18"/>
      <c r="RI53" s="18"/>
      <c r="RJ53" s="18"/>
      <c r="RK53" s="18"/>
      <c r="RL53" s="18"/>
      <c r="RM53" s="18"/>
      <c r="RN53" s="18"/>
      <c r="RO53" s="18"/>
      <c r="RP53" s="18"/>
      <c r="RQ53" s="18"/>
      <c r="RR53" s="18"/>
      <c r="RS53" s="18"/>
      <c r="RT53" s="18"/>
      <c r="RU53" s="18"/>
      <c r="RV53" s="18"/>
      <c r="RW53" s="18"/>
      <c r="RX53" s="18"/>
      <c r="RY53" s="18"/>
      <c r="RZ53" s="18"/>
      <c r="SA53" s="18"/>
      <c r="SB53" s="18"/>
      <c r="SC53" s="18"/>
      <c r="SD53" s="18"/>
      <c r="SE53" s="18"/>
      <c r="SF53" s="18"/>
      <c r="SG53" s="18"/>
      <c r="SH53" s="18"/>
      <c r="SI53" s="18"/>
      <c r="SJ53" s="18"/>
      <c r="SK53" s="18"/>
      <c r="SL53" s="18"/>
      <c r="SM53" s="18"/>
      <c r="SN53" s="18"/>
      <c r="SO53" s="18"/>
      <c r="SP53" s="18"/>
      <c r="SQ53" s="18"/>
      <c r="SR53" s="18"/>
      <c r="SS53" s="18"/>
      <c r="ST53" s="18"/>
      <c r="SU53" s="18"/>
      <c r="SV53" s="18"/>
      <c r="SW53" s="18"/>
      <c r="SX53" s="18"/>
      <c r="SY53" s="18"/>
      <c r="SZ53" s="18"/>
      <c r="TA53" s="18"/>
      <c r="TB53" s="18"/>
      <c r="TC53" s="18"/>
      <c r="TD53" s="18"/>
      <c r="TE53" s="18"/>
      <c r="TF53" s="18"/>
      <c r="TG53" s="18"/>
      <c r="TH53" s="18"/>
      <c r="TI53" s="18"/>
      <c r="TJ53" s="18"/>
      <c r="TK53" s="18"/>
      <c r="TL53" s="18"/>
      <c r="TM53" s="18"/>
      <c r="TN53" s="18"/>
      <c r="TO53" s="18"/>
      <c r="TP53" s="18"/>
      <c r="TQ53" s="18"/>
      <c r="TR53" s="18"/>
      <c r="TS53" s="18"/>
      <c r="TT53" s="18"/>
      <c r="TU53" s="18"/>
      <c r="TV53" s="18"/>
      <c r="TW53" s="18"/>
      <c r="TX53" s="18"/>
      <c r="TY53" s="18"/>
      <c r="TZ53" s="18"/>
      <c r="UA53" s="18"/>
      <c r="UB53" s="18"/>
      <c r="UC53" s="18"/>
      <c r="UD53" s="18"/>
      <c r="UE53" s="18"/>
      <c r="UF53" s="18"/>
      <c r="UG53" s="18"/>
      <c r="UH53" s="18"/>
      <c r="UI53" s="18"/>
      <c r="UJ53" s="18"/>
      <c r="UK53" s="18"/>
      <c r="UL53" s="18"/>
      <c r="UM53" s="18"/>
      <c r="UN53" s="18"/>
      <c r="UO53" s="18"/>
      <c r="UP53" s="18"/>
      <c r="UQ53" s="18"/>
      <c r="UR53" s="18"/>
      <c r="US53" s="18"/>
      <c r="UT53" s="18"/>
      <c r="UU53" s="18"/>
      <c r="UV53" s="18"/>
      <c r="UW53" s="18"/>
      <c r="UX53" s="18"/>
      <c r="UY53" s="18"/>
      <c r="UZ53" s="18"/>
      <c r="VA53" s="18"/>
      <c r="VB53" s="18"/>
      <c r="VC53" s="18"/>
      <c r="VD53" s="18"/>
      <c r="VE53" s="18"/>
      <c r="VF53" s="18"/>
      <c r="VG53" s="18"/>
      <c r="VH53" s="18"/>
      <c r="VI53" s="18"/>
      <c r="VJ53" s="18"/>
      <c r="VK53" s="18"/>
      <c r="VL53" s="18"/>
      <c r="VM53" s="18"/>
      <c r="VN53" s="18"/>
      <c r="VO53" s="18"/>
      <c r="VP53" s="18"/>
      <c r="VQ53" s="18"/>
      <c r="VR53" s="18"/>
      <c r="VS53" s="18"/>
      <c r="VT53" s="18"/>
      <c r="VU53" s="18"/>
      <c r="VV53" s="18"/>
      <c r="VW53" s="18"/>
      <c r="VX53" s="18"/>
      <c r="VY53" s="18"/>
      <c r="VZ53" s="18"/>
      <c r="WA53" s="18"/>
      <c r="WB53" s="18"/>
      <c r="WC53" s="18"/>
      <c r="WD53" s="18"/>
      <c r="WE53" s="18"/>
      <c r="WF53" s="18"/>
      <c r="WG53" s="18"/>
      <c r="WH53" s="18"/>
      <c r="WI53" s="18"/>
      <c r="WJ53" s="18"/>
      <c r="WK53" s="18"/>
      <c r="WL53" s="18"/>
      <c r="WM53" s="18"/>
      <c r="WN53" s="18"/>
      <c r="WO53" s="18"/>
      <c r="WP53" s="18"/>
      <c r="WQ53" s="18"/>
      <c r="WR53" s="18"/>
      <c r="WS53" s="18"/>
      <c r="WT53" s="18"/>
      <c r="WU53" s="18"/>
      <c r="WV53" s="18"/>
      <c r="WW53" s="18"/>
      <c r="WX53" s="18"/>
      <c r="WY53" s="18"/>
      <c r="WZ53" s="18"/>
      <c r="XA53" s="18"/>
      <c r="XB53" s="18"/>
      <c r="XC53" s="18"/>
      <c r="XD53" s="18"/>
      <c r="XE53" s="18"/>
      <c r="XF53" s="18"/>
      <c r="XG53" s="18"/>
      <c r="XH53" s="18"/>
      <c r="XI53" s="18"/>
      <c r="XJ53" s="18"/>
      <c r="XK53" s="18"/>
      <c r="XL53" s="18"/>
      <c r="XM53" s="18"/>
      <c r="XN53" s="18"/>
      <c r="XO53" s="18"/>
      <c r="XP53" s="18"/>
      <c r="XQ53" s="18"/>
      <c r="XR53" s="18"/>
      <c r="XS53" s="18"/>
      <c r="XT53" s="18"/>
      <c r="XU53" s="18"/>
      <c r="XV53" s="18"/>
      <c r="XW53" s="18"/>
      <c r="XX53" s="18"/>
      <c r="XY53" s="18"/>
      <c r="XZ53" s="18"/>
      <c r="YA53" s="18"/>
      <c r="YB53" s="18"/>
      <c r="YC53" s="18"/>
      <c r="YD53" s="18"/>
      <c r="YE53" s="18"/>
      <c r="YF53" s="18"/>
      <c r="YG53" s="18"/>
      <c r="YH53" s="18"/>
      <c r="YI53" s="18"/>
      <c r="YJ53" s="18"/>
      <c r="YK53" s="18"/>
      <c r="YL53" s="18"/>
      <c r="YM53" s="18"/>
      <c r="YN53" s="18"/>
      <c r="YO53" s="18"/>
      <c r="YP53" s="18"/>
      <c r="YQ53" s="18"/>
      <c r="YR53" s="18"/>
      <c r="YS53" s="18"/>
      <c r="YT53" s="18"/>
      <c r="YU53" s="18"/>
      <c r="YV53" s="18"/>
      <c r="YW53" s="18"/>
      <c r="YX53" s="18"/>
      <c r="YY53" s="18"/>
      <c r="YZ53" s="18"/>
      <c r="ZA53" s="18"/>
      <c r="ZB53" s="18"/>
      <c r="ZC53" s="18"/>
      <c r="ZD53" s="18"/>
      <c r="ZE53" s="18"/>
      <c r="ZF53" s="18"/>
      <c r="ZG53" s="18"/>
      <c r="ZH53" s="18"/>
      <c r="ZI53" s="18"/>
      <c r="ZJ53" s="18"/>
      <c r="ZK53" s="18"/>
      <c r="ZL53" s="18"/>
      <c r="ZM53" s="18"/>
      <c r="ZN53" s="18"/>
      <c r="ZO53" s="18"/>
      <c r="ZP53" s="18"/>
      <c r="ZQ53" s="18"/>
      <c r="ZR53" s="18"/>
      <c r="ZS53" s="18"/>
      <c r="ZT53" s="18"/>
      <c r="ZU53" s="18"/>
      <c r="ZV53" s="18"/>
      <c r="ZW53" s="18"/>
      <c r="ZX53" s="18"/>
      <c r="ZY53" s="18"/>
      <c r="ZZ53" s="18"/>
      <c r="AAA53" s="18"/>
      <c r="AAB53" s="18"/>
      <c r="AAC53" s="18"/>
      <c r="AAD53" s="18"/>
      <c r="AAE53" s="18"/>
      <c r="AAF53" s="18"/>
      <c r="AAG53" s="18"/>
      <c r="AAH53" s="18"/>
      <c r="AAI53" s="18"/>
      <c r="AAJ53" s="18"/>
      <c r="AAK53" s="18"/>
      <c r="AAL53" s="18"/>
      <c r="AAM53" s="18"/>
      <c r="AAN53" s="18"/>
      <c r="AAO53" s="18"/>
      <c r="AAP53" s="18"/>
      <c r="AAQ53" s="18"/>
      <c r="AAR53" s="18"/>
      <c r="AAS53" s="18"/>
      <c r="AAT53" s="18"/>
      <c r="AAU53" s="18"/>
      <c r="AAV53" s="18"/>
      <c r="AAW53" s="18"/>
      <c r="AAX53" s="18"/>
      <c r="AAY53" s="18"/>
      <c r="AAZ53" s="18"/>
      <c r="ABA53" s="18"/>
      <c r="ABB53" s="18"/>
      <c r="ABC53" s="18"/>
      <c r="ABD53" s="18"/>
      <c r="ABE53" s="18"/>
      <c r="ABF53" s="18"/>
      <c r="ABG53" s="18"/>
      <c r="ABH53" s="18"/>
      <c r="ABI53" s="18"/>
      <c r="ABJ53" s="18"/>
      <c r="ABK53" s="18"/>
      <c r="ABL53" s="18"/>
      <c r="ABM53" s="18"/>
      <c r="ABN53" s="18"/>
      <c r="ABO53" s="18"/>
      <c r="ABP53" s="18"/>
      <c r="ABQ53" s="18"/>
      <c r="ABR53" s="18"/>
      <c r="ABS53" s="18"/>
      <c r="ABT53" s="18"/>
      <c r="ABU53" s="18"/>
      <c r="ABV53" s="18"/>
      <c r="ABW53" s="18"/>
      <c r="ABX53" s="18"/>
      <c r="ABY53" s="18"/>
      <c r="ABZ53" s="18"/>
      <c r="ACA53" s="18"/>
      <c r="ACB53" s="18"/>
      <c r="ACC53" s="18"/>
      <c r="ACD53" s="18"/>
      <c r="ACE53" s="18"/>
      <c r="ACF53" s="18"/>
      <c r="ACG53" s="18"/>
      <c r="ACH53" s="18"/>
      <c r="ACI53" s="18"/>
      <c r="ACJ53" s="18"/>
      <c r="ACK53" s="18"/>
      <c r="ACL53" s="18"/>
      <c r="ACM53" s="18"/>
      <c r="ACN53" s="18"/>
      <c r="ACO53" s="18"/>
      <c r="ACP53" s="18"/>
      <c r="ACQ53" s="18"/>
      <c r="ACR53" s="18"/>
      <c r="ACS53" s="18"/>
      <c r="ACT53" s="18"/>
      <c r="ACU53" s="18"/>
      <c r="ACV53" s="18"/>
      <c r="ACW53" s="18"/>
      <c r="ACX53" s="18"/>
      <c r="ACY53" s="18"/>
      <c r="ACZ53" s="18"/>
      <c r="ADA53" s="18"/>
      <c r="ADB53" s="18"/>
      <c r="ADC53" s="18"/>
      <c r="ADD53" s="18"/>
      <c r="ADE53" s="18"/>
      <c r="ADF53" s="18"/>
      <c r="ADG53" s="18"/>
      <c r="ADH53" s="18"/>
      <c r="ADI53" s="18"/>
      <c r="ADJ53" s="18"/>
      <c r="ADK53" s="18"/>
      <c r="ADL53" s="18"/>
      <c r="ADM53" s="18"/>
      <c r="ADN53" s="18"/>
      <c r="ADO53" s="18"/>
      <c r="ADP53" s="18"/>
      <c r="ADQ53" s="18"/>
      <c r="ADR53" s="18"/>
      <c r="ADS53" s="18"/>
      <c r="ADT53" s="18"/>
      <c r="ADU53" s="18"/>
      <c r="ADV53" s="18"/>
      <c r="ADW53" s="18"/>
      <c r="ADX53" s="18"/>
      <c r="ADY53" s="18"/>
      <c r="ADZ53" s="18"/>
      <c r="AEA53" s="18"/>
      <c r="AEB53" s="18"/>
      <c r="AEC53" s="18"/>
      <c r="AED53" s="18"/>
      <c r="AEE53" s="18"/>
      <c r="AEF53" s="18"/>
      <c r="AEG53" s="18"/>
      <c r="AEH53" s="18"/>
      <c r="AEI53" s="18"/>
      <c r="AEJ53" s="18"/>
      <c r="AEK53" s="18"/>
      <c r="AEL53" s="18"/>
      <c r="AEM53" s="18"/>
      <c r="AEN53" s="18"/>
      <c r="AEO53" s="18"/>
      <c r="AEP53" s="18"/>
      <c r="AEQ53" s="18"/>
      <c r="AER53" s="18"/>
      <c r="AES53" s="18"/>
      <c r="AET53" s="18"/>
      <c r="AEU53" s="18"/>
      <c r="AEV53" s="18"/>
      <c r="AEW53" s="18"/>
      <c r="AEX53" s="18"/>
    </row>
    <row r="54" spans="1:830" s="33" customFormat="1" ht="18" customHeight="1">
      <c r="A54" s="34">
        <v>50</v>
      </c>
      <c r="B54" s="34" t="s">
        <v>108</v>
      </c>
      <c r="C54" s="6" t="s">
        <v>109</v>
      </c>
      <c r="D54" s="35" t="s">
        <v>20</v>
      </c>
      <c r="E54" s="36">
        <v>165000</v>
      </c>
      <c r="F54" s="37">
        <v>3</v>
      </c>
      <c r="G54" s="38">
        <v>139830.50847457629</v>
      </c>
      <c r="H54" s="38">
        <f t="shared" si="7"/>
        <v>495000</v>
      </c>
      <c r="I54" s="39">
        <v>3</v>
      </c>
      <c r="J54" s="38">
        <f t="shared" si="8"/>
        <v>495000</v>
      </c>
      <c r="K54" s="38">
        <f t="shared" si="9"/>
        <v>0</v>
      </c>
      <c r="L54" s="38">
        <f t="shared" si="10"/>
        <v>0</v>
      </c>
      <c r="M54" s="40"/>
      <c r="N54" s="99">
        <f t="shared" si="11"/>
        <v>0</v>
      </c>
      <c r="O54" s="42"/>
      <c r="P54" s="43">
        <f t="shared" si="12"/>
        <v>0</v>
      </c>
      <c r="Q54" s="43">
        <f t="shared" si="13"/>
        <v>0</v>
      </c>
      <c r="R54" s="43">
        <f t="shared" si="14"/>
        <v>0</v>
      </c>
      <c r="S54" s="44">
        <f t="shared" si="15"/>
        <v>3</v>
      </c>
      <c r="T54" s="98">
        <f t="shared" si="16"/>
        <v>495000</v>
      </c>
      <c r="U54" s="45">
        <f t="shared" si="0"/>
        <v>3</v>
      </c>
      <c r="V54" s="46">
        <f t="shared" si="1"/>
        <v>495000</v>
      </c>
      <c r="W54" s="46">
        <f t="shared" si="2"/>
        <v>0</v>
      </c>
      <c r="X54" s="47">
        <f t="shared" si="3"/>
        <v>0</v>
      </c>
      <c r="Y54" s="97">
        <v>3</v>
      </c>
      <c r="Z54" s="96">
        <f t="shared" si="4"/>
        <v>495000</v>
      </c>
      <c r="AA54" s="96">
        <f t="shared" si="5"/>
        <v>0</v>
      </c>
      <c r="AB54" s="70">
        <f t="shared" si="6"/>
        <v>0</v>
      </c>
      <c r="AC54" s="157"/>
      <c r="AD54" s="162">
        <v>57750</v>
      </c>
      <c r="AE54" s="166">
        <f t="shared" si="17"/>
        <v>173250</v>
      </c>
      <c r="AF54" s="166">
        <f t="shared" si="18"/>
        <v>173250</v>
      </c>
      <c r="AT54" s="136"/>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18"/>
      <c r="HK54" s="18"/>
      <c r="HL54" s="18"/>
      <c r="HM54" s="18"/>
      <c r="HN54" s="18"/>
      <c r="HO54" s="18"/>
      <c r="HP54" s="18"/>
      <c r="HQ54" s="18"/>
      <c r="HR54" s="18"/>
      <c r="HS54" s="18"/>
      <c r="HT54" s="18"/>
      <c r="HU54" s="18"/>
      <c r="HV54" s="18"/>
      <c r="HW54" s="18"/>
      <c r="HX54" s="18"/>
      <c r="HY54" s="18"/>
      <c r="HZ54" s="18"/>
      <c r="IA54" s="18"/>
      <c r="IB54" s="18"/>
      <c r="IC54" s="18"/>
      <c r="ID54" s="18"/>
      <c r="IE54" s="18"/>
      <c r="IF54" s="18"/>
      <c r="IG54" s="18"/>
      <c r="IH54" s="18"/>
      <c r="II54" s="18"/>
      <c r="IJ54" s="18"/>
      <c r="IK54" s="18"/>
      <c r="IL54" s="18"/>
      <c r="IM54" s="18"/>
      <c r="IN54" s="18"/>
      <c r="IO54" s="18"/>
      <c r="IP54" s="18"/>
      <c r="IQ54" s="18"/>
      <c r="IR54" s="18"/>
      <c r="IS54" s="18"/>
      <c r="IT54" s="18"/>
      <c r="IU54" s="18"/>
      <c r="IV54" s="18"/>
      <c r="IW54" s="18"/>
      <c r="IX54" s="18"/>
      <c r="IY54" s="18"/>
      <c r="IZ54" s="18"/>
      <c r="JA54" s="18"/>
      <c r="JB54" s="18"/>
      <c r="JC54" s="18"/>
      <c r="JD54" s="18"/>
      <c r="JE54" s="18"/>
      <c r="JF54" s="18"/>
      <c r="JG54" s="18"/>
      <c r="JH54" s="18"/>
      <c r="JI54" s="18"/>
      <c r="JJ54" s="18"/>
      <c r="JK54" s="18"/>
      <c r="JL54" s="18"/>
      <c r="JM54" s="18"/>
      <c r="JN54" s="18"/>
      <c r="JO54" s="18"/>
      <c r="JP54" s="18"/>
      <c r="JQ54" s="18"/>
      <c r="JR54" s="18"/>
      <c r="JS54" s="18"/>
      <c r="JT54" s="18"/>
      <c r="JU54" s="18"/>
      <c r="JV54" s="18"/>
      <c r="JW54" s="18"/>
      <c r="JX54" s="18"/>
      <c r="JY54" s="18"/>
      <c r="JZ54" s="18"/>
      <c r="KA54" s="18"/>
      <c r="KB54" s="18"/>
      <c r="KC54" s="18"/>
      <c r="KD54" s="18"/>
      <c r="KE54" s="18"/>
      <c r="KF54" s="18"/>
      <c r="KG54" s="18"/>
      <c r="KH54" s="18"/>
      <c r="KI54" s="18"/>
      <c r="KJ54" s="18"/>
      <c r="KK54" s="18"/>
      <c r="KL54" s="18"/>
      <c r="KM54" s="18"/>
      <c r="KN54" s="18"/>
      <c r="KO54" s="18"/>
      <c r="KP54" s="18"/>
      <c r="KQ54" s="18"/>
      <c r="KR54" s="18"/>
      <c r="KS54" s="18"/>
      <c r="KT54" s="18"/>
      <c r="KU54" s="18"/>
      <c r="KV54" s="18"/>
      <c r="KW54" s="18"/>
      <c r="KX54" s="18"/>
      <c r="KY54" s="18"/>
      <c r="KZ54" s="18"/>
      <c r="LA54" s="18"/>
      <c r="LB54" s="18"/>
      <c r="LC54" s="18"/>
      <c r="LD54" s="18"/>
      <c r="LE54" s="18"/>
      <c r="LF54" s="18"/>
      <c r="LG54" s="18"/>
      <c r="LH54" s="18"/>
      <c r="LI54" s="18"/>
      <c r="LJ54" s="18"/>
      <c r="LK54" s="18"/>
      <c r="LL54" s="18"/>
      <c r="LM54" s="18"/>
      <c r="LN54" s="18"/>
      <c r="LO54" s="18"/>
      <c r="LP54" s="18"/>
      <c r="LQ54" s="18"/>
      <c r="LR54" s="18"/>
      <c r="LS54" s="18"/>
      <c r="LT54" s="18"/>
      <c r="LU54" s="18"/>
      <c r="LV54" s="18"/>
      <c r="LW54" s="18"/>
      <c r="LX54" s="18"/>
      <c r="LY54" s="18"/>
      <c r="LZ54" s="18"/>
      <c r="MA54" s="18"/>
      <c r="MB54" s="18"/>
      <c r="MC54" s="18"/>
      <c r="MD54" s="18"/>
      <c r="ME54" s="18"/>
      <c r="MF54" s="18"/>
      <c r="MG54" s="18"/>
      <c r="MH54" s="18"/>
      <c r="MI54" s="18"/>
      <c r="MJ54" s="18"/>
      <c r="MK54" s="18"/>
      <c r="ML54" s="18"/>
      <c r="MM54" s="18"/>
      <c r="MN54" s="18"/>
      <c r="MO54" s="18"/>
      <c r="MP54" s="18"/>
      <c r="MQ54" s="18"/>
      <c r="MR54" s="18"/>
      <c r="MS54" s="18"/>
      <c r="MT54" s="18"/>
      <c r="MU54" s="18"/>
      <c r="MV54" s="18"/>
      <c r="MW54" s="18"/>
      <c r="MX54" s="18"/>
      <c r="MY54" s="18"/>
      <c r="MZ54" s="18"/>
      <c r="NA54" s="18"/>
      <c r="NB54" s="18"/>
      <c r="NC54" s="18"/>
      <c r="ND54" s="18"/>
      <c r="NE54" s="18"/>
      <c r="NF54" s="18"/>
      <c r="NG54" s="18"/>
      <c r="NH54" s="18"/>
      <c r="NI54" s="18"/>
      <c r="NJ54" s="18"/>
      <c r="NK54" s="18"/>
      <c r="NL54" s="18"/>
      <c r="NM54" s="18"/>
      <c r="NN54" s="18"/>
      <c r="NO54" s="18"/>
      <c r="NP54" s="18"/>
      <c r="NQ54" s="18"/>
      <c r="NR54" s="18"/>
      <c r="NS54" s="18"/>
      <c r="NT54" s="18"/>
      <c r="NU54" s="18"/>
      <c r="NV54" s="18"/>
      <c r="NW54" s="18"/>
      <c r="NX54" s="18"/>
      <c r="NY54" s="18"/>
      <c r="NZ54" s="18"/>
      <c r="OA54" s="18"/>
      <c r="OB54" s="18"/>
      <c r="OC54" s="18"/>
      <c r="OD54" s="18"/>
      <c r="OE54" s="18"/>
      <c r="OF54" s="18"/>
      <c r="OG54" s="18"/>
      <c r="OH54" s="18"/>
      <c r="OI54" s="18"/>
      <c r="OJ54" s="18"/>
      <c r="OK54" s="18"/>
      <c r="OL54" s="18"/>
      <c r="OM54" s="18"/>
      <c r="ON54" s="18"/>
      <c r="OO54" s="18"/>
      <c r="OP54" s="18"/>
      <c r="OQ54" s="18"/>
      <c r="OR54" s="18"/>
      <c r="OS54" s="18"/>
      <c r="OT54" s="18"/>
      <c r="OU54" s="18"/>
      <c r="OV54" s="18"/>
      <c r="OW54" s="18"/>
      <c r="OX54" s="18"/>
      <c r="OY54" s="18"/>
      <c r="OZ54" s="18"/>
      <c r="PA54" s="18"/>
      <c r="PB54" s="18"/>
      <c r="PC54" s="18"/>
      <c r="PD54" s="18"/>
      <c r="PE54" s="18"/>
      <c r="PF54" s="18"/>
      <c r="PG54" s="18"/>
      <c r="PH54" s="18"/>
      <c r="PI54" s="18"/>
      <c r="PJ54" s="18"/>
      <c r="PK54" s="18"/>
      <c r="PL54" s="18"/>
      <c r="PM54" s="18"/>
      <c r="PN54" s="18"/>
      <c r="PO54" s="18"/>
      <c r="PP54" s="18"/>
      <c r="PQ54" s="18"/>
      <c r="PR54" s="18"/>
      <c r="PS54" s="18"/>
      <c r="PT54" s="18"/>
      <c r="PU54" s="18"/>
      <c r="PV54" s="18"/>
      <c r="PW54" s="18"/>
      <c r="PX54" s="18"/>
      <c r="PY54" s="18"/>
      <c r="PZ54" s="18"/>
      <c r="QA54" s="18"/>
      <c r="QB54" s="18"/>
      <c r="QC54" s="18"/>
      <c r="QD54" s="18"/>
      <c r="QE54" s="18"/>
      <c r="QF54" s="18"/>
      <c r="QG54" s="18"/>
      <c r="QH54" s="18"/>
      <c r="QI54" s="18"/>
      <c r="QJ54" s="18"/>
      <c r="QK54" s="18"/>
      <c r="QL54" s="18"/>
      <c r="QM54" s="18"/>
      <c r="QN54" s="18"/>
      <c r="QO54" s="18"/>
      <c r="QP54" s="18"/>
      <c r="QQ54" s="18"/>
      <c r="QR54" s="18"/>
      <c r="QS54" s="18"/>
      <c r="QT54" s="18"/>
      <c r="QU54" s="18"/>
      <c r="QV54" s="18"/>
      <c r="QW54" s="18"/>
      <c r="QX54" s="18"/>
      <c r="QY54" s="18"/>
      <c r="QZ54" s="18"/>
      <c r="RA54" s="18"/>
      <c r="RB54" s="18"/>
      <c r="RC54" s="18"/>
      <c r="RD54" s="18"/>
      <c r="RE54" s="18"/>
      <c r="RF54" s="18"/>
      <c r="RG54" s="18"/>
      <c r="RH54" s="18"/>
      <c r="RI54" s="18"/>
      <c r="RJ54" s="18"/>
      <c r="RK54" s="18"/>
      <c r="RL54" s="18"/>
      <c r="RM54" s="18"/>
      <c r="RN54" s="18"/>
      <c r="RO54" s="18"/>
      <c r="RP54" s="18"/>
      <c r="RQ54" s="18"/>
      <c r="RR54" s="18"/>
      <c r="RS54" s="18"/>
      <c r="RT54" s="18"/>
      <c r="RU54" s="18"/>
      <c r="RV54" s="18"/>
      <c r="RW54" s="18"/>
      <c r="RX54" s="18"/>
      <c r="RY54" s="18"/>
      <c r="RZ54" s="18"/>
      <c r="SA54" s="18"/>
      <c r="SB54" s="18"/>
      <c r="SC54" s="18"/>
      <c r="SD54" s="18"/>
      <c r="SE54" s="18"/>
      <c r="SF54" s="18"/>
      <c r="SG54" s="18"/>
      <c r="SH54" s="18"/>
      <c r="SI54" s="18"/>
      <c r="SJ54" s="18"/>
      <c r="SK54" s="18"/>
      <c r="SL54" s="18"/>
      <c r="SM54" s="18"/>
      <c r="SN54" s="18"/>
      <c r="SO54" s="18"/>
      <c r="SP54" s="18"/>
      <c r="SQ54" s="18"/>
      <c r="SR54" s="18"/>
      <c r="SS54" s="18"/>
      <c r="ST54" s="18"/>
      <c r="SU54" s="18"/>
      <c r="SV54" s="18"/>
      <c r="SW54" s="18"/>
      <c r="SX54" s="18"/>
      <c r="SY54" s="18"/>
      <c r="SZ54" s="18"/>
      <c r="TA54" s="18"/>
      <c r="TB54" s="18"/>
      <c r="TC54" s="18"/>
      <c r="TD54" s="18"/>
      <c r="TE54" s="18"/>
      <c r="TF54" s="18"/>
      <c r="TG54" s="18"/>
      <c r="TH54" s="18"/>
      <c r="TI54" s="18"/>
      <c r="TJ54" s="18"/>
      <c r="TK54" s="18"/>
      <c r="TL54" s="18"/>
      <c r="TM54" s="18"/>
      <c r="TN54" s="18"/>
      <c r="TO54" s="18"/>
      <c r="TP54" s="18"/>
      <c r="TQ54" s="18"/>
      <c r="TR54" s="18"/>
      <c r="TS54" s="18"/>
      <c r="TT54" s="18"/>
      <c r="TU54" s="18"/>
      <c r="TV54" s="18"/>
      <c r="TW54" s="18"/>
      <c r="TX54" s="18"/>
      <c r="TY54" s="18"/>
      <c r="TZ54" s="18"/>
      <c r="UA54" s="18"/>
      <c r="UB54" s="18"/>
      <c r="UC54" s="18"/>
      <c r="UD54" s="18"/>
      <c r="UE54" s="18"/>
      <c r="UF54" s="18"/>
      <c r="UG54" s="18"/>
      <c r="UH54" s="18"/>
      <c r="UI54" s="18"/>
      <c r="UJ54" s="18"/>
      <c r="UK54" s="18"/>
      <c r="UL54" s="18"/>
      <c r="UM54" s="18"/>
      <c r="UN54" s="18"/>
      <c r="UO54" s="18"/>
      <c r="UP54" s="18"/>
      <c r="UQ54" s="18"/>
      <c r="UR54" s="18"/>
      <c r="US54" s="18"/>
      <c r="UT54" s="18"/>
      <c r="UU54" s="18"/>
      <c r="UV54" s="18"/>
      <c r="UW54" s="18"/>
      <c r="UX54" s="18"/>
      <c r="UY54" s="18"/>
      <c r="UZ54" s="18"/>
      <c r="VA54" s="18"/>
      <c r="VB54" s="18"/>
      <c r="VC54" s="18"/>
      <c r="VD54" s="18"/>
      <c r="VE54" s="18"/>
      <c r="VF54" s="18"/>
      <c r="VG54" s="18"/>
      <c r="VH54" s="18"/>
      <c r="VI54" s="18"/>
      <c r="VJ54" s="18"/>
      <c r="VK54" s="18"/>
      <c r="VL54" s="18"/>
      <c r="VM54" s="18"/>
      <c r="VN54" s="18"/>
      <c r="VO54" s="18"/>
      <c r="VP54" s="18"/>
      <c r="VQ54" s="18"/>
      <c r="VR54" s="18"/>
      <c r="VS54" s="18"/>
      <c r="VT54" s="18"/>
      <c r="VU54" s="18"/>
      <c r="VV54" s="18"/>
      <c r="VW54" s="18"/>
      <c r="VX54" s="18"/>
      <c r="VY54" s="18"/>
      <c r="VZ54" s="18"/>
      <c r="WA54" s="18"/>
      <c r="WB54" s="18"/>
      <c r="WC54" s="18"/>
      <c r="WD54" s="18"/>
      <c r="WE54" s="18"/>
      <c r="WF54" s="18"/>
      <c r="WG54" s="18"/>
      <c r="WH54" s="18"/>
      <c r="WI54" s="18"/>
      <c r="WJ54" s="18"/>
      <c r="WK54" s="18"/>
      <c r="WL54" s="18"/>
      <c r="WM54" s="18"/>
      <c r="WN54" s="18"/>
      <c r="WO54" s="18"/>
      <c r="WP54" s="18"/>
      <c r="WQ54" s="18"/>
      <c r="WR54" s="18"/>
      <c r="WS54" s="18"/>
      <c r="WT54" s="18"/>
      <c r="WU54" s="18"/>
      <c r="WV54" s="18"/>
      <c r="WW54" s="18"/>
      <c r="WX54" s="18"/>
      <c r="WY54" s="18"/>
      <c r="WZ54" s="18"/>
      <c r="XA54" s="18"/>
      <c r="XB54" s="18"/>
      <c r="XC54" s="18"/>
      <c r="XD54" s="18"/>
      <c r="XE54" s="18"/>
      <c r="XF54" s="18"/>
      <c r="XG54" s="18"/>
      <c r="XH54" s="18"/>
      <c r="XI54" s="18"/>
      <c r="XJ54" s="18"/>
      <c r="XK54" s="18"/>
      <c r="XL54" s="18"/>
      <c r="XM54" s="18"/>
      <c r="XN54" s="18"/>
      <c r="XO54" s="18"/>
      <c r="XP54" s="18"/>
      <c r="XQ54" s="18"/>
      <c r="XR54" s="18"/>
      <c r="XS54" s="18"/>
      <c r="XT54" s="18"/>
      <c r="XU54" s="18"/>
      <c r="XV54" s="18"/>
      <c r="XW54" s="18"/>
      <c r="XX54" s="18"/>
      <c r="XY54" s="18"/>
      <c r="XZ54" s="18"/>
      <c r="YA54" s="18"/>
      <c r="YB54" s="18"/>
      <c r="YC54" s="18"/>
      <c r="YD54" s="18"/>
      <c r="YE54" s="18"/>
      <c r="YF54" s="18"/>
      <c r="YG54" s="18"/>
      <c r="YH54" s="18"/>
      <c r="YI54" s="18"/>
      <c r="YJ54" s="18"/>
      <c r="YK54" s="18"/>
      <c r="YL54" s="18"/>
      <c r="YM54" s="18"/>
      <c r="YN54" s="18"/>
      <c r="YO54" s="18"/>
      <c r="YP54" s="18"/>
      <c r="YQ54" s="18"/>
      <c r="YR54" s="18"/>
      <c r="YS54" s="18"/>
      <c r="YT54" s="18"/>
      <c r="YU54" s="18"/>
      <c r="YV54" s="18"/>
      <c r="YW54" s="18"/>
      <c r="YX54" s="18"/>
      <c r="YY54" s="18"/>
      <c r="YZ54" s="18"/>
      <c r="ZA54" s="18"/>
      <c r="ZB54" s="18"/>
      <c r="ZC54" s="18"/>
      <c r="ZD54" s="18"/>
      <c r="ZE54" s="18"/>
      <c r="ZF54" s="18"/>
      <c r="ZG54" s="18"/>
      <c r="ZH54" s="18"/>
      <c r="ZI54" s="18"/>
      <c r="ZJ54" s="18"/>
      <c r="ZK54" s="18"/>
      <c r="ZL54" s="18"/>
      <c r="ZM54" s="18"/>
      <c r="ZN54" s="18"/>
      <c r="ZO54" s="18"/>
      <c r="ZP54" s="18"/>
      <c r="ZQ54" s="18"/>
      <c r="ZR54" s="18"/>
      <c r="ZS54" s="18"/>
      <c r="ZT54" s="18"/>
      <c r="ZU54" s="18"/>
      <c r="ZV54" s="18"/>
      <c r="ZW54" s="18"/>
      <c r="ZX54" s="18"/>
      <c r="ZY54" s="18"/>
      <c r="ZZ54" s="18"/>
      <c r="AAA54" s="18"/>
      <c r="AAB54" s="18"/>
      <c r="AAC54" s="18"/>
      <c r="AAD54" s="18"/>
      <c r="AAE54" s="18"/>
      <c r="AAF54" s="18"/>
      <c r="AAG54" s="18"/>
      <c r="AAH54" s="18"/>
      <c r="AAI54" s="18"/>
      <c r="AAJ54" s="18"/>
      <c r="AAK54" s="18"/>
      <c r="AAL54" s="18"/>
      <c r="AAM54" s="18"/>
      <c r="AAN54" s="18"/>
      <c r="AAO54" s="18"/>
      <c r="AAP54" s="18"/>
      <c r="AAQ54" s="18"/>
      <c r="AAR54" s="18"/>
      <c r="AAS54" s="18"/>
      <c r="AAT54" s="18"/>
      <c r="AAU54" s="18"/>
      <c r="AAV54" s="18"/>
      <c r="AAW54" s="18"/>
      <c r="AAX54" s="18"/>
      <c r="AAY54" s="18"/>
      <c r="AAZ54" s="18"/>
      <c r="ABA54" s="18"/>
      <c r="ABB54" s="18"/>
      <c r="ABC54" s="18"/>
      <c r="ABD54" s="18"/>
      <c r="ABE54" s="18"/>
      <c r="ABF54" s="18"/>
      <c r="ABG54" s="18"/>
      <c r="ABH54" s="18"/>
      <c r="ABI54" s="18"/>
      <c r="ABJ54" s="18"/>
      <c r="ABK54" s="18"/>
      <c r="ABL54" s="18"/>
      <c r="ABM54" s="18"/>
      <c r="ABN54" s="18"/>
      <c r="ABO54" s="18"/>
      <c r="ABP54" s="18"/>
      <c r="ABQ54" s="18"/>
      <c r="ABR54" s="18"/>
      <c r="ABS54" s="18"/>
      <c r="ABT54" s="18"/>
      <c r="ABU54" s="18"/>
      <c r="ABV54" s="18"/>
      <c r="ABW54" s="18"/>
      <c r="ABX54" s="18"/>
      <c r="ABY54" s="18"/>
      <c r="ABZ54" s="18"/>
      <c r="ACA54" s="18"/>
      <c r="ACB54" s="18"/>
      <c r="ACC54" s="18"/>
      <c r="ACD54" s="18"/>
      <c r="ACE54" s="18"/>
      <c r="ACF54" s="18"/>
      <c r="ACG54" s="18"/>
      <c r="ACH54" s="18"/>
      <c r="ACI54" s="18"/>
      <c r="ACJ54" s="18"/>
      <c r="ACK54" s="18"/>
      <c r="ACL54" s="18"/>
      <c r="ACM54" s="18"/>
      <c r="ACN54" s="18"/>
      <c r="ACO54" s="18"/>
      <c r="ACP54" s="18"/>
      <c r="ACQ54" s="18"/>
      <c r="ACR54" s="18"/>
      <c r="ACS54" s="18"/>
      <c r="ACT54" s="18"/>
      <c r="ACU54" s="18"/>
      <c r="ACV54" s="18"/>
      <c r="ACW54" s="18"/>
      <c r="ACX54" s="18"/>
      <c r="ACY54" s="18"/>
      <c r="ACZ54" s="18"/>
      <c r="ADA54" s="18"/>
      <c r="ADB54" s="18"/>
      <c r="ADC54" s="18"/>
      <c r="ADD54" s="18"/>
      <c r="ADE54" s="18"/>
      <c r="ADF54" s="18"/>
      <c r="ADG54" s="18"/>
      <c r="ADH54" s="18"/>
      <c r="ADI54" s="18"/>
      <c r="ADJ54" s="18"/>
      <c r="ADK54" s="18"/>
      <c r="ADL54" s="18"/>
      <c r="ADM54" s="18"/>
      <c r="ADN54" s="18"/>
      <c r="ADO54" s="18"/>
      <c r="ADP54" s="18"/>
      <c r="ADQ54" s="18"/>
      <c r="ADR54" s="18"/>
      <c r="ADS54" s="18"/>
      <c r="ADT54" s="18"/>
      <c r="ADU54" s="18"/>
      <c r="ADV54" s="18"/>
      <c r="ADW54" s="18"/>
      <c r="ADX54" s="18"/>
      <c r="ADY54" s="18"/>
      <c r="ADZ54" s="18"/>
      <c r="AEA54" s="18"/>
      <c r="AEB54" s="18"/>
      <c r="AEC54" s="18"/>
      <c r="AED54" s="18"/>
      <c r="AEE54" s="18"/>
      <c r="AEF54" s="18"/>
      <c r="AEG54" s="18"/>
      <c r="AEH54" s="18"/>
      <c r="AEI54" s="18"/>
      <c r="AEJ54" s="18"/>
      <c r="AEK54" s="18"/>
      <c r="AEL54" s="18"/>
      <c r="AEM54" s="18"/>
      <c r="AEN54" s="18"/>
      <c r="AEO54" s="18"/>
      <c r="AEP54" s="18"/>
      <c r="AEQ54" s="18"/>
      <c r="AER54" s="18"/>
      <c r="AES54" s="18"/>
      <c r="AET54" s="18"/>
      <c r="AEU54" s="18"/>
      <c r="AEV54" s="18"/>
      <c r="AEW54" s="18"/>
      <c r="AEX54" s="18"/>
    </row>
    <row r="55" spans="1:830" s="33" customFormat="1" ht="19.5" customHeight="1">
      <c r="A55" s="34">
        <v>51</v>
      </c>
      <c r="B55" s="34" t="s">
        <v>110</v>
      </c>
      <c r="C55" s="6" t="s">
        <v>42</v>
      </c>
      <c r="D55" s="35" t="s">
        <v>20</v>
      </c>
      <c r="E55" s="36">
        <v>12000</v>
      </c>
      <c r="F55" s="37">
        <v>3</v>
      </c>
      <c r="G55" s="38">
        <v>10169.491525423729</v>
      </c>
      <c r="H55" s="38">
        <f t="shared" si="7"/>
        <v>36000</v>
      </c>
      <c r="I55" s="39">
        <v>3</v>
      </c>
      <c r="J55" s="38">
        <f t="shared" si="8"/>
        <v>36000</v>
      </c>
      <c r="K55" s="38">
        <f t="shared" si="9"/>
        <v>0</v>
      </c>
      <c r="L55" s="38">
        <f t="shared" si="10"/>
        <v>0</v>
      </c>
      <c r="M55" s="40"/>
      <c r="N55" s="99">
        <f t="shared" si="11"/>
        <v>0</v>
      </c>
      <c r="O55" s="42"/>
      <c r="P55" s="43">
        <f t="shared" si="12"/>
        <v>0</v>
      </c>
      <c r="Q55" s="43">
        <f t="shared" si="13"/>
        <v>0</v>
      </c>
      <c r="R55" s="43">
        <f t="shared" si="14"/>
        <v>0</v>
      </c>
      <c r="S55" s="44">
        <f t="shared" si="15"/>
        <v>3</v>
      </c>
      <c r="T55" s="98">
        <f t="shared" si="16"/>
        <v>36000</v>
      </c>
      <c r="U55" s="45">
        <f t="shared" si="0"/>
        <v>3</v>
      </c>
      <c r="V55" s="46">
        <f t="shared" si="1"/>
        <v>36000</v>
      </c>
      <c r="W55" s="46">
        <f t="shared" si="2"/>
        <v>0</v>
      </c>
      <c r="X55" s="47">
        <f t="shared" si="3"/>
        <v>0</v>
      </c>
      <c r="Y55" s="97">
        <v>3</v>
      </c>
      <c r="Z55" s="96">
        <f t="shared" si="4"/>
        <v>36000</v>
      </c>
      <c r="AA55" s="96">
        <f t="shared" si="5"/>
        <v>0</v>
      </c>
      <c r="AB55" s="70">
        <f t="shared" si="6"/>
        <v>0</v>
      </c>
      <c r="AC55" s="157"/>
      <c r="AD55" s="162">
        <v>4200</v>
      </c>
      <c r="AE55" s="166">
        <f t="shared" si="17"/>
        <v>12600</v>
      </c>
      <c r="AF55" s="166">
        <f t="shared" si="18"/>
        <v>12600</v>
      </c>
      <c r="AT55" s="136"/>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c r="HU55" s="18"/>
      <c r="HV55" s="18"/>
      <c r="HW55" s="18"/>
      <c r="HX55" s="18"/>
      <c r="HY55" s="18"/>
      <c r="HZ55" s="18"/>
      <c r="IA55" s="18"/>
      <c r="IB55" s="18"/>
      <c r="IC55" s="18"/>
      <c r="ID55" s="18"/>
      <c r="IE55" s="18"/>
      <c r="IF55" s="18"/>
      <c r="IG55" s="18"/>
      <c r="IH55" s="18"/>
      <c r="II55" s="18"/>
      <c r="IJ55" s="18"/>
      <c r="IK55" s="18"/>
      <c r="IL55" s="18"/>
      <c r="IM55" s="18"/>
      <c r="IN55" s="18"/>
      <c r="IO55" s="18"/>
      <c r="IP55" s="18"/>
      <c r="IQ55" s="18"/>
      <c r="IR55" s="18"/>
      <c r="IS55" s="18"/>
      <c r="IT55" s="18"/>
      <c r="IU55" s="18"/>
      <c r="IV55" s="18"/>
      <c r="IW55" s="18"/>
      <c r="IX55" s="18"/>
      <c r="IY55" s="18"/>
      <c r="IZ55" s="18"/>
      <c r="JA55" s="18"/>
      <c r="JB55" s="18"/>
      <c r="JC55" s="18"/>
      <c r="JD55" s="18"/>
      <c r="JE55" s="18"/>
      <c r="JF55" s="18"/>
      <c r="JG55" s="18"/>
      <c r="JH55" s="18"/>
      <c r="JI55" s="18"/>
      <c r="JJ55" s="18"/>
      <c r="JK55" s="18"/>
      <c r="JL55" s="18"/>
      <c r="JM55" s="18"/>
      <c r="JN55" s="18"/>
      <c r="JO55" s="18"/>
      <c r="JP55" s="18"/>
      <c r="JQ55" s="18"/>
      <c r="JR55" s="18"/>
      <c r="JS55" s="18"/>
      <c r="JT55" s="18"/>
      <c r="JU55" s="18"/>
      <c r="JV55" s="18"/>
      <c r="JW55" s="18"/>
      <c r="JX55" s="18"/>
      <c r="JY55" s="18"/>
      <c r="JZ55" s="18"/>
      <c r="KA55" s="18"/>
      <c r="KB55" s="18"/>
      <c r="KC55" s="18"/>
      <c r="KD55" s="18"/>
      <c r="KE55" s="18"/>
      <c r="KF55" s="18"/>
      <c r="KG55" s="18"/>
      <c r="KH55" s="18"/>
      <c r="KI55" s="18"/>
      <c r="KJ55" s="18"/>
      <c r="KK55" s="18"/>
      <c r="KL55" s="18"/>
      <c r="KM55" s="18"/>
      <c r="KN55" s="18"/>
      <c r="KO55" s="18"/>
      <c r="KP55" s="18"/>
      <c r="KQ55" s="18"/>
      <c r="KR55" s="18"/>
      <c r="KS55" s="18"/>
      <c r="KT55" s="18"/>
      <c r="KU55" s="18"/>
      <c r="KV55" s="18"/>
      <c r="KW55" s="18"/>
      <c r="KX55" s="18"/>
      <c r="KY55" s="18"/>
      <c r="KZ55" s="18"/>
      <c r="LA55" s="18"/>
      <c r="LB55" s="18"/>
      <c r="LC55" s="18"/>
      <c r="LD55" s="18"/>
      <c r="LE55" s="18"/>
      <c r="LF55" s="18"/>
      <c r="LG55" s="18"/>
      <c r="LH55" s="18"/>
      <c r="LI55" s="18"/>
      <c r="LJ55" s="18"/>
      <c r="LK55" s="18"/>
      <c r="LL55" s="18"/>
      <c r="LM55" s="18"/>
      <c r="LN55" s="18"/>
      <c r="LO55" s="18"/>
      <c r="LP55" s="18"/>
      <c r="LQ55" s="18"/>
      <c r="LR55" s="18"/>
      <c r="LS55" s="18"/>
      <c r="LT55" s="18"/>
      <c r="LU55" s="18"/>
      <c r="LV55" s="18"/>
      <c r="LW55" s="18"/>
      <c r="LX55" s="18"/>
      <c r="LY55" s="18"/>
      <c r="LZ55" s="18"/>
      <c r="MA55" s="18"/>
      <c r="MB55" s="18"/>
      <c r="MC55" s="18"/>
      <c r="MD55" s="18"/>
      <c r="ME55" s="18"/>
      <c r="MF55" s="18"/>
      <c r="MG55" s="18"/>
      <c r="MH55" s="18"/>
      <c r="MI55" s="18"/>
      <c r="MJ55" s="18"/>
      <c r="MK55" s="18"/>
      <c r="ML55" s="18"/>
      <c r="MM55" s="18"/>
      <c r="MN55" s="18"/>
      <c r="MO55" s="18"/>
      <c r="MP55" s="18"/>
      <c r="MQ55" s="18"/>
      <c r="MR55" s="18"/>
      <c r="MS55" s="18"/>
      <c r="MT55" s="18"/>
      <c r="MU55" s="18"/>
      <c r="MV55" s="18"/>
      <c r="MW55" s="18"/>
      <c r="MX55" s="18"/>
      <c r="MY55" s="18"/>
      <c r="MZ55" s="18"/>
      <c r="NA55" s="18"/>
      <c r="NB55" s="18"/>
      <c r="NC55" s="18"/>
      <c r="ND55" s="18"/>
      <c r="NE55" s="18"/>
      <c r="NF55" s="18"/>
      <c r="NG55" s="18"/>
      <c r="NH55" s="18"/>
      <c r="NI55" s="18"/>
      <c r="NJ55" s="18"/>
      <c r="NK55" s="18"/>
      <c r="NL55" s="18"/>
      <c r="NM55" s="18"/>
      <c r="NN55" s="18"/>
      <c r="NO55" s="18"/>
      <c r="NP55" s="18"/>
      <c r="NQ55" s="18"/>
      <c r="NR55" s="18"/>
      <c r="NS55" s="18"/>
      <c r="NT55" s="18"/>
      <c r="NU55" s="18"/>
      <c r="NV55" s="18"/>
      <c r="NW55" s="18"/>
      <c r="NX55" s="18"/>
      <c r="NY55" s="18"/>
      <c r="NZ55" s="18"/>
      <c r="OA55" s="18"/>
      <c r="OB55" s="18"/>
      <c r="OC55" s="18"/>
      <c r="OD55" s="18"/>
      <c r="OE55" s="18"/>
      <c r="OF55" s="18"/>
      <c r="OG55" s="18"/>
      <c r="OH55" s="18"/>
      <c r="OI55" s="18"/>
      <c r="OJ55" s="18"/>
      <c r="OK55" s="18"/>
      <c r="OL55" s="18"/>
      <c r="OM55" s="18"/>
      <c r="ON55" s="18"/>
      <c r="OO55" s="18"/>
      <c r="OP55" s="18"/>
      <c r="OQ55" s="18"/>
      <c r="OR55" s="18"/>
      <c r="OS55" s="18"/>
      <c r="OT55" s="18"/>
      <c r="OU55" s="18"/>
      <c r="OV55" s="18"/>
      <c r="OW55" s="18"/>
      <c r="OX55" s="18"/>
      <c r="OY55" s="18"/>
      <c r="OZ55" s="18"/>
      <c r="PA55" s="18"/>
      <c r="PB55" s="18"/>
      <c r="PC55" s="18"/>
      <c r="PD55" s="18"/>
      <c r="PE55" s="18"/>
      <c r="PF55" s="18"/>
      <c r="PG55" s="18"/>
      <c r="PH55" s="18"/>
      <c r="PI55" s="18"/>
      <c r="PJ55" s="18"/>
      <c r="PK55" s="18"/>
      <c r="PL55" s="18"/>
      <c r="PM55" s="18"/>
      <c r="PN55" s="18"/>
      <c r="PO55" s="18"/>
      <c r="PP55" s="18"/>
      <c r="PQ55" s="18"/>
      <c r="PR55" s="18"/>
      <c r="PS55" s="18"/>
      <c r="PT55" s="18"/>
      <c r="PU55" s="18"/>
      <c r="PV55" s="18"/>
      <c r="PW55" s="18"/>
      <c r="PX55" s="18"/>
      <c r="PY55" s="18"/>
      <c r="PZ55" s="18"/>
      <c r="QA55" s="18"/>
      <c r="QB55" s="18"/>
      <c r="QC55" s="18"/>
      <c r="QD55" s="18"/>
      <c r="QE55" s="18"/>
      <c r="QF55" s="18"/>
      <c r="QG55" s="18"/>
      <c r="QH55" s="18"/>
      <c r="QI55" s="18"/>
      <c r="QJ55" s="18"/>
      <c r="QK55" s="18"/>
      <c r="QL55" s="18"/>
      <c r="QM55" s="18"/>
      <c r="QN55" s="18"/>
      <c r="QO55" s="18"/>
      <c r="QP55" s="18"/>
      <c r="QQ55" s="18"/>
      <c r="QR55" s="18"/>
      <c r="QS55" s="18"/>
      <c r="QT55" s="18"/>
      <c r="QU55" s="18"/>
      <c r="QV55" s="18"/>
      <c r="QW55" s="18"/>
      <c r="QX55" s="18"/>
      <c r="QY55" s="18"/>
      <c r="QZ55" s="18"/>
      <c r="RA55" s="18"/>
      <c r="RB55" s="18"/>
      <c r="RC55" s="18"/>
      <c r="RD55" s="18"/>
      <c r="RE55" s="18"/>
      <c r="RF55" s="18"/>
      <c r="RG55" s="18"/>
      <c r="RH55" s="18"/>
      <c r="RI55" s="18"/>
      <c r="RJ55" s="18"/>
      <c r="RK55" s="18"/>
      <c r="RL55" s="18"/>
      <c r="RM55" s="18"/>
      <c r="RN55" s="18"/>
      <c r="RO55" s="18"/>
      <c r="RP55" s="18"/>
      <c r="RQ55" s="18"/>
      <c r="RR55" s="18"/>
      <c r="RS55" s="18"/>
      <c r="RT55" s="18"/>
      <c r="RU55" s="18"/>
      <c r="RV55" s="18"/>
      <c r="RW55" s="18"/>
      <c r="RX55" s="18"/>
      <c r="RY55" s="18"/>
      <c r="RZ55" s="18"/>
      <c r="SA55" s="18"/>
      <c r="SB55" s="18"/>
      <c r="SC55" s="18"/>
      <c r="SD55" s="18"/>
      <c r="SE55" s="18"/>
      <c r="SF55" s="18"/>
      <c r="SG55" s="18"/>
      <c r="SH55" s="18"/>
      <c r="SI55" s="18"/>
      <c r="SJ55" s="18"/>
      <c r="SK55" s="18"/>
      <c r="SL55" s="18"/>
      <c r="SM55" s="18"/>
      <c r="SN55" s="18"/>
      <c r="SO55" s="18"/>
      <c r="SP55" s="18"/>
      <c r="SQ55" s="18"/>
      <c r="SR55" s="18"/>
      <c r="SS55" s="18"/>
      <c r="ST55" s="18"/>
      <c r="SU55" s="18"/>
      <c r="SV55" s="18"/>
      <c r="SW55" s="18"/>
      <c r="SX55" s="18"/>
      <c r="SY55" s="18"/>
      <c r="SZ55" s="18"/>
      <c r="TA55" s="18"/>
      <c r="TB55" s="18"/>
      <c r="TC55" s="18"/>
      <c r="TD55" s="18"/>
      <c r="TE55" s="18"/>
      <c r="TF55" s="18"/>
      <c r="TG55" s="18"/>
      <c r="TH55" s="18"/>
      <c r="TI55" s="18"/>
      <c r="TJ55" s="18"/>
      <c r="TK55" s="18"/>
      <c r="TL55" s="18"/>
      <c r="TM55" s="18"/>
      <c r="TN55" s="18"/>
      <c r="TO55" s="18"/>
      <c r="TP55" s="18"/>
      <c r="TQ55" s="18"/>
      <c r="TR55" s="18"/>
      <c r="TS55" s="18"/>
      <c r="TT55" s="18"/>
      <c r="TU55" s="18"/>
      <c r="TV55" s="18"/>
      <c r="TW55" s="18"/>
      <c r="TX55" s="18"/>
      <c r="TY55" s="18"/>
      <c r="TZ55" s="18"/>
      <c r="UA55" s="18"/>
      <c r="UB55" s="18"/>
      <c r="UC55" s="18"/>
      <c r="UD55" s="18"/>
      <c r="UE55" s="18"/>
      <c r="UF55" s="18"/>
      <c r="UG55" s="18"/>
      <c r="UH55" s="18"/>
      <c r="UI55" s="18"/>
      <c r="UJ55" s="18"/>
      <c r="UK55" s="18"/>
      <c r="UL55" s="18"/>
      <c r="UM55" s="18"/>
      <c r="UN55" s="18"/>
      <c r="UO55" s="18"/>
      <c r="UP55" s="18"/>
      <c r="UQ55" s="18"/>
      <c r="UR55" s="18"/>
      <c r="US55" s="18"/>
      <c r="UT55" s="18"/>
      <c r="UU55" s="18"/>
      <c r="UV55" s="18"/>
      <c r="UW55" s="18"/>
      <c r="UX55" s="18"/>
      <c r="UY55" s="18"/>
      <c r="UZ55" s="18"/>
      <c r="VA55" s="18"/>
      <c r="VB55" s="18"/>
      <c r="VC55" s="18"/>
      <c r="VD55" s="18"/>
      <c r="VE55" s="18"/>
      <c r="VF55" s="18"/>
      <c r="VG55" s="18"/>
      <c r="VH55" s="18"/>
      <c r="VI55" s="18"/>
      <c r="VJ55" s="18"/>
      <c r="VK55" s="18"/>
      <c r="VL55" s="18"/>
      <c r="VM55" s="18"/>
      <c r="VN55" s="18"/>
      <c r="VO55" s="18"/>
      <c r="VP55" s="18"/>
      <c r="VQ55" s="18"/>
      <c r="VR55" s="18"/>
      <c r="VS55" s="18"/>
      <c r="VT55" s="18"/>
      <c r="VU55" s="18"/>
      <c r="VV55" s="18"/>
      <c r="VW55" s="18"/>
      <c r="VX55" s="18"/>
      <c r="VY55" s="18"/>
      <c r="VZ55" s="18"/>
      <c r="WA55" s="18"/>
      <c r="WB55" s="18"/>
      <c r="WC55" s="18"/>
      <c r="WD55" s="18"/>
      <c r="WE55" s="18"/>
      <c r="WF55" s="18"/>
      <c r="WG55" s="18"/>
      <c r="WH55" s="18"/>
      <c r="WI55" s="18"/>
      <c r="WJ55" s="18"/>
      <c r="WK55" s="18"/>
      <c r="WL55" s="18"/>
      <c r="WM55" s="18"/>
      <c r="WN55" s="18"/>
      <c r="WO55" s="18"/>
      <c r="WP55" s="18"/>
      <c r="WQ55" s="18"/>
      <c r="WR55" s="18"/>
      <c r="WS55" s="18"/>
      <c r="WT55" s="18"/>
      <c r="WU55" s="18"/>
      <c r="WV55" s="18"/>
      <c r="WW55" s="18"/>
      <c r="WX55" s="18"/>
      <c r="WY55" s="18"/>
      <c r="WZ55" s="18"/>
      <c r="XA55" s="18"/>
      <c r="XB55" s="18"/>
      <c r="XC55" s="18"/>
      <c r="XD55" s="18"/>
      <c r="XE55" s="18"/>
      <c r="XF55" s="18"/>
      <c r="XG55" s="18"/>
      <c r="XH55" s="18"/>
      <c r="XI55" s="18"/>
      <c r="XJ55" s="18"/>
      <c r="XK55" s="18"/>
      <c r="XL55" s="18"/>
      <c r="XM55" s="18"/>
      <c r="XN55" s="18"/>
      <c r="XO55" s="18"/>
      <c r="XP55" s="18"/>
      <c r="XQ55" s="18"/>
      <c r="XR55" s="18"/>
      <c r="XS55" s="18"/>
      <c r="XT55" s="18"/>
      <c r="XU55" s="18"/>
      <c r="XV55" s="18"/>
      <c r="XW55" s="18"/>
      <c r="XX55" s="18"/>
      <c r="XY55" s="18"/>
      <c r="XZ55" s="18"/>
      <c r="YA55" s="18"/>
      <c r="YB55" s="18"/>
      <c r="YC55" s="18"/>
      <c r="YD55" s="18"/>
      <c r="YE55" s="18"/>
      <c r="YF55" s="18"/>
      <c r="YG55" s="18"/>
      <c r="YH55" s="18"/>
      <c r="YI55" s="18"/>
      <c r="YJ55" s="18"/>
      <c r="YK55" s="18"/>
      <c r="YL55" s="18"/>
      <c r="YM55" s="18"/>
      <c r="YN55" s="18"/>
      <c r="YO55" s="18"/>
      <c r="YP55" s="18"/>
      <c r="YQ55" s="18"/>
      <c r="YR55" s="18"/>
      <c r="YS55" s="18"/>
      <c r="YT55" s="18"/>
      <c r="YU55" s="18"/>
      <c r="YV55" s="18"/>
      <c r="YW55" s="18"/>
      <c r="YX55" s="18"/>
      <c r="YY55" s="18"/>
      <c r="YZ55" s="18"/>
      <c r="ZA55" s="18"/>
      <c r="ZB55" s="18"/>
      <c r="ZC55" s="18"/>
      <c r="ZD55" s="18"/>
      <c r="ZE55" s="18"/>
      <c r="ZF55" s="18"/>
      <c r="ZG55" s="18"/>
      <c r="ZH55" s="18"/>
      <c r="ZI55" s="18"/>
      <c r="ZJ55" s="18"/>
      <c r="ZK55" s="18"/>
      <c r="ZL55" s="18"/>
      <c r="ZM55" s="18"/>
      <c r="ZN55" s="18"/>
      <c r="ZO55" s="18"/>
      <c r="ZP55" s="18"/>
      <c r="ZQ55" s="18"/>
      <c r="ZR55" s="18"/>
      <c r="ZS55" s="18"/>
      <c r="ZT55" s="18"/>
      <c r="ZU55" s="18"/>
      <c r="ZV55" s="18"/>
      <c r="ZW55" s="18"/>
      <c r="ZX55" s="18"/>
      <c r="ZY55" s="18"/>
      <c r="ZZ55" s="18"/>
      <c r="AAA55" s="18"/>
      <c r="AAB55" s="18"/>
      <c r="AAC55" s="18"/>
      <c r="AAD55" s="18"/>
      <c r="AAE55" s="18"/>
      <c r="AAF55" s="18"/>
      <c r="AAG55" s="18"/>
      <c r="AAH55" s="18"/>
      <c r="AAI55" s="18"/>
      <c r="AAJ55" s="18"/>
      <c r="AAK55" s="18"/>
      <c r="AAL55" s="18"/>
      <c r="AAM55" s="18"/>
      <c r="AAN55" s="18"/>
      <c r="AAO55" s="18"/>
      <c r="AAP55" s="18"/>
      <c r="AAQ55" s="18"/>
      <c r="AAR55" s="18"/>
      <c r="AAS55" s="18"/>
      <c r="AAT55" s="18"/>
      <c r="AAU55" s="18"/>
      <c r="AAV55" s="18"/>
      <c r="AAW55" s="18"/>
      <c r="AAX55" s="18"/>
      <c r="AAY55" s="18"/>
      <c r="AAZ55" s="18"/>
      <c r="ABA55" s="18"/>
      <c r="ABB55" s="18"/>
      <c r="ABC55" s="18"/>
      <c r="ABD55" s="18"/>
      <c r="ABE55" s="18"/>
      <c r="ABF55" s="18"/>
      <c r="ABG55" s="18"/>
      <c r="ABH55" s="18"/>
      <c r="ABI55" s="18"/>
      <c r="ABJ55" s="18"/>
      <c r="ABK55" s="18"/>
      <c r="ABL55" s="18"/>
      <c r="ABM55" s="18"/>
      <c r="ABN55" s="18"/>
      <c r="ABO55" s="18"/>
      <c r="ABP55" s="18"/>
      <c r="ABQ55" s="18"/>
      <c r="ABR55" s="18"/>
      <c r="ABS55" s="18"/>
      <c r="ABT55" s="18"/>
      <c r="ABU55" s="18"/>
      <c r="ABV55" s="18"/>
      <c r="ABW55" s="18"/>
      <c r="ABX55" s="18"/>
      <c r="ABY55" s="18"/>
      <c r="ABZ55" s="18"/>
      <c r="ACA55" s="18"/>
      <c r="ACB55" s="18"/>
      <c r="ACC55" s="18"/>
      <c r="ACD55" s="18"/>
      <c r="ACE55" s="18"/>
      <c r="ACF55" s="18"/>
      <c r="ACG55" s="18"/>
      <c r="ACH55" s="18"/>
      <c r="ACI55" s="18"/>
      <c r="ACJ55" s="18"/>
      <c r="ACK55" s="18"/>
      <c r="ACL55" s="18"/>
      <c r="ACM55" s="18"/>
      <c r="ACN55" s="18"/>
      <c r="ACO55" s="18"/>
      <c r="ACP55" s="18"/>
      <c r="ACQ55" s="18"/>
      <c r="ACR55" s="18"/>
      <c r="ACS55" s="18"/>
      <c r="ACT55" s="18"/>
      <c r="ACU55" s="18"/>
      <c r="ACV55" s="18"/>
      <c r="ACW55" s="18"/>
      <c r="ACX55" s="18"/>
      <c r="ACY55" s="18"/>
      <c r="ACZ55" s="18"/>
      <c r="ADA55" s="18"/>
      <c r="ADB55" s="18"/>
      <c r="ADC55" s="18"/>
      <c r="ADD55" s="18"/>
      <c r="ADE55" s="18"/>
      <c r="ADF55" s="18"/>
      <c r="ADG55" s="18"/>
      <c r="ADH55" s="18"/>
      <c r="ADI55" s="18"/>
      <c r="ADJ55" s="18"/>
      <c r="ADK55" s="18"/>
      <c r="ADL55" s="18"/>
      <c r="ADM55" s="18"/>
      <c r="ADN55" s="18"/>
      <c r="ADO55" s="18"/>
      <c r="ADP55" s="18"/>
      <c r="ADQ55" s="18"/>
      <c r="ADR55" s="18"/>
      <c r="ADS55" s="18"/>
      <c r="ADT55" s="18"/>
      <c r="ADU55" s="18"/>
      <c r="ADV55" s="18"/>
      <c r="ADW55" s="18"/>
      <c r="ADX55" s="18"/>
      <c r="ADY55" s="18"/>
      <c r="ADZ55" s="18"/>
      <c r="AEA55" s="18"/>
      <c r="AEB55" s="18"/>
      <c r="AEC55" s="18"/>
      <c r="AED55" s="18"/>
      <c r="AEE55" s="18"/>
      <c r="AEF55" s="18"/>
      <c r="AEG55" s="18"/>
      <c r="AEH55" s="18"/>
      <c r="AEI55" s="18"/>
      <c r="AEJ55" s="18"/>
      <c r="AEK55" s="18"/>
      <c r="AEL55" s="18"/>
      <c r="AEM55" s="18"/>
      <c r="AEN55" s="18"/>
      <c r="AEO55" s="18"/>
      <c r="AEP55" s="18"/>
      <c r="AEQ55" s="18"/>
      <c r="AER55" s="18"/>
      <c r="AES55" s="18"/>
      <c r="AET55" s="18"/>
      <c r="AEU55" s="18"/>
      <c r="AEV55" s="18"/>
      <c r="AEW55" s="18"/>
      <c r="AEX55" s="18"/>
    </row>
    <row r="56" spans="1:830" s="33" customFormat="1" ht="30">
      <c r="A56" s="34">
        <v>52</v>
      </c>
      <c r="B56" s="34" t="s">
        <v>111</v>
      </c>
      <c r="C56" s="6" t="s">
        <v>112</v>
      </c>
      <c r="D56" s="35" t="s">
        <v>20</v>
      </c>
      <c r="E56" s="36">
        <v>49500</v>
      </c>
      <c r="F56" s="37">
        <v>3</v>
      </c>
      <c r="G56" s="38">
        <v>41949.152542372882</v>
      </c>
      <c r="H56" s="38">
        <f t="shared" si="7"/>
        <v>148500</v>
      </c>
      <c r="I56" s="39">
        <v>6</v>
      </c>
      <c r="J56" s="38">
        <f t="shared" si="8"/>
        <v>297000</v>
      </c>
      <c r="K56" s="38">
        <f t="shared" si="9"/>
        <v>148500</v>
      </c>
      <c r="L56" s="38">
        <f t="shared" si="10"/>
        <v>0</v>
      </c>
      <c r="M56" s="40"/>
      <c r="N56" s="99">
        <f t="shared" si="11"/>
        <v>0</v>
      </c>
      <c r="O56" s="42"/>
      <c r="P56" s="43">
        <f t="shared" si="12"/>
        <v>0</v>
      </c>
      <c r="Q56" s="43">
        <f t="shared" si="13"/>
        <v>0</v>
      </c>
      <c r="R56" s="43">
        <f t="shared" si="14"/>
        <v>0</v>
      </c>
      <c r="S56" s="44">
        <f t="shared" si="15"/>
        <v>3</v>
      </c>
      <c r="T56" s="98">
        <f t="shared" si="16"/>
        <v>148500</v>
      </c>
      <c r="U56" s="45">
        <f t="shared" si="0"/>
        <v>6</v>
      </c>
      <c r="V56" s="46">
        <f t="shared" si="1"/>
        <v>297000</v>
      </c>
      <c r="W56" s="46">
        <f t="shared" si="2"/>
        <v>148500</v>
      </c>
      <c r="X56" s="47">
        <f t="shared" si="3"/>
        <v>0</v>
      </c>
      <c r="Y56" s="97">
        <v>3</v>
      </c>
      <c r="Z56" s="96">
        <f t="shared" si="4"/>
        <v>148500</v>
      </c>
      <c r="AA56" s="96">
        <f t="shared" si="5"/>
        <v>0</v>
      </c>
      <c r="AB56" s="70">
        <f t="shared" si="6"/>
        <v>0</v>
      </c>
      <c r="AC56" s="157"/>
      <c r="AD56" s="162">
        <v>17325</v>
      </c>
      <c r="AE56" s="166">
        <f t="shared" si="17"/>
        <v>51975</v>
      </c>
      <c r="AF56" s="166">
        <f t="shared" si="18"/>
        <v>51975</v>
      </c>
      <c r="AT56" s="136"/>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c r="HR56" s="18"/>
      <c r="HS56" s="18"/>
      <c r="HT56" s="18"/>
      <c r="HU56" s="18"/>
      <c r="HV56" s="18"/>
      <c r="HW56" s="18"/>
      <c r="HX56" s="18"/>
      <c r="HY56" s="18"/>
      <c r="HZ56" s="18"/>
      <c r="IA56" s="18"/>
      <c r="IB56" s="18"/>
      <c r="IC56" s="18"/>
      <c r="ID56" s="18"/>
      <c r="IE56" s="18"/>
      <c r="IF56" s="18"/>
      <c r="IG56" s="18"/>
      <c r="IH56" s="18"/>
      <c r="II56" s="18"/>
      <c r="IJ56" s="18"/>
      <c r="IK56" s="18"/>
      <c r="IL56" s="18"/>
      <c r="IM56" s="18"/>
      <c r="IN56" s="18"/>
      <c r="IO56" s="18"/>
      <c r="IP56" s="18"/>
      <c r="IQ56" s="18"/>
      <c r="IR56" s="18"/>
      <c r="IS56" s="18"/>
      <c r="IT56" s="18"/>
      <c r="IU56" s="18"/>
      <c r="IV56" s="18"/>
      <c r="IW56" s="18"/>
      <c r="IX56" s="18"/>
      <c r="IY56" s="18"/>
      <c r="IZ56" s="18"/>
      <c r="JA56" s="18"/>
      <c r="JB56" s="18"/>
      <c r="JC56" s="18"/>
      <c r="JD56" s="18"/>
      <c r="JE56" s="18"/>
      <c r="JF56" s="18"/>
      <c r="JG56" s="18"/>
      <c r="JH56" s="18"/>
      <c r="JI56" s="18"/>
      <c r="JJ56" s="18"/>
      <c r="JK56" s="18"/>
      <c r="JL56" s="18"/>
      <c r="JM56" s="18"/>
      <c r="JN56" s="18"/>
      <c r="JO56" s="18"/>
      <c r="JP56" s="18"/>
      <c r="JQ56" s="18"/>
      <c r="JR56" s="18"/>
      <c r="JS56" s="18"/>
      <c r="JT56" s="18"/>
      <c r="JU56" s="18"/>
      <c r="JV56" s="18"/>
      <c r="JW56" s="18"/>
      <c r="JX56" s="18"/>
      <c r="JY56" s="18"/>
      <c r="JZ56" s="18"/>
      <c r="KA56" s="18"/>
      <c r="KB56" s="18"/>
      <c r="KC56" s="18"/>
      <c r="KD56" s="18"/>
      <c r="KE56" s="18"/>
      <c r="KF56" s="18"/>
      <c r="KG56" s="18"/>
      <c r="KH56" s="18"/>
      <c r="KI56" s="18"/>
      <c r="KJ56" s="18"/>
      <c r="KK56" s="18"/>
      <c r="KL56" s="18"/>
      <c r="KM56" s="18"/>
      <c r="KN56" s="18"/>
      <c r="KO56" s="18"/>
      <c r="KP56" s="18"/>
      <c r="KQ56" s="18"/>
      <c r="KR56" s="18"/>
      <c r="KS56" s="18"/>
      <c r="KT56" s="18"/>
      <c r="KU56" s="18"/>
      <c r="KV56" s="18"/>
      <c r="KW56" s="18"/>
      <c r="KX56" s="18"/>
      <c r="KY56" s="18"/>
      <c r="KZ56" s="18"/>
      <c r="LA56" s="18"/>
      <c r="LB56" s="18"/>
      <c r="LC56" s="18"/>
      <c r="LD56" s="18"/>
      <c r="LE56" s="18"/>
      <c r="LF56" s="18"/>
      <c r="LG56" s="18"/>
      <c r="LH56" s="18"/>
      <c r="LI56" s="18"/>
      <c r="LJ56" s="18"/>
      <c r="LK56" s="18"/>
      <c r="LL56" s="18"/>
      <c r="LM56" s="18"/>
      <c r="LN56" s="18"/>
      <c r="LO56" s="18"/>
      <c r="LP56" s="18"/>
      <c r="LQ56" s="18"/>
      <c r="LR56" s="18"/>
      <c r="LS56" s="18"/>
      <c r="LT56" s="18"/>
      <c r="LU56" s="18"/>
      <c r="LV56" s="18"/>
      <c r="LW56" s="18"/>
      <c r="LX56" s="18"/>
      <c r="LY56" s="18"/>
      <c r="LZ56" s="18"/>
      <c r="MA56" s="18"/>
      <c r="MB56" s="18"/>
      <c r="MC56" s="18"/>
      <c r="MD56" s="18"/>
      <c r="ME56" s="18"/>
      <c r="MF56" s="18"/>
      <c r="MG56" s="18"/>
      <c r="MH56" s="18"/>
      <c r="MI56" s="18"/>
      <c r="MJ56" s="18"/>
      <c r="MK56" s="18"/>
      <c r="ML56" s="18"/>
      <c r="MM56" s="18"/>
      <c r="MN56" s="18"/>
      <c r="MO56" s="18"/>
      <c r="MP56" s="18"/>
      <c r="MQ56" s="18"/>
      <c r="MR56" s="18"/>
      <c r="MS56" s="18"/>
      <c r="MT56" s="18"/>
      <c r="MU56" s="18"/>
      <c r="MV56" s="18"/>
      <c r="MW56" s="18"/>
      <c r="MX56" s="18"/>
      <c r="MY56" s="18"/>
      <c r="MZ56" s="18"/>
      <c r="NA56" s="18"/>
      <c r="NB56" s="18"/>
      <c r="NC56" s="18"/>
      <c r="ND56" s="18"/>
      <c r="NE56" s="18"/>
      <c r="NF56" s="18"/>
      <c r="NG56" s="18"/>
      <c r="NH56" s="18"/>
      <c r="NI56" s="18"/>
      <c r="NJ56" s="18"/>
      <c r="NK56" s="18"/>
      <c r="NL56" s="18"/>
      <c r="NM56" s="18"/>
      <c r="NN56" s="18"/>
      <c r="NO56" s="18"/>
      <c r="NP56" s="18"/>
      <c r="NQ56" s="18"/>
      <c r="NR56" s="18"/>
      <c r="NS56" s="18"/>
      <c r="NT56" s="18"/>
      <c r="NU56" s="18"/>
      <c r="NV56" s="18"/>
      <c r="NW56" s="18"/>
      <c r="NX56" s="18"/>
      <c r="NY56" s="18"/>
      <c r="NZ56" s="18"/>
      <c r="OA56" s="18"/>
      <c r="OB56" s="18"/>
      <c r="OC56" s="18"/>
      <c r="OD56" s="18"/>
      <c r="OE56" s="18"/>
      <c r="OF56" s="18"/>
      <c r="OG56" s="18"/>
      <c r="OH56" s="18"/>
      <c r="OI56" s="18"/>
      <c r="OJ56" s="18"/>
      <c r="OK56" s="18"/>
      <c r="OL56" s="18"/>
      <c r="OM56" s="18"/>
      <c r="ON56" s="18"/>
      <c r="OO56" s="18"/>
      <c r="OP56" s="18"/>
      <c r="OQ56" s="18"/>
      <c r="OR56" s="18"/>
      <c r="OS56" s="18"/>
      <c r="OT56" s="18"/>
      <c r="OU56" s="18"/>
      <c r="OV56" s="18"/>
      <c r="OW56" s="18"/>
      <c r="OX56" s="18"/>
      <c r="OY56" s="18"/>
      <c r="OZ56" s="18"/>
      <c r="PA56" s="18"/>
      <c r="PB56" s="18"/>
      <c r="PC56" s="18"/>
      <c r="PD56" s="18"/>
      <c r="PE56" s="18"/>
      <c r="PF56" s="18"/>
      <c r="PG56" s="18"/>
      <c r="PH56" s="18"/>
      <c r="PI56" s="18"/>
      <c r="PJ56" s="18"/>
      <c r="PK56" s="18"/>
      <c r="PL56" s="18"/>
      <c r="PM56" s="18"/>
      <c r="PN56" s="18"/>
      <c r="PO56" s="18"/>
      <c r="PP56" s="18"/>
      <c r="PQ56" s="18"/>
      <c r="PR56" s="18"/>
      <c r="PS56" s="18"/>
      <c r="PT56" s="18"/>
      <c r="PU56" s="18"/>
      <c r="PV56" s="18"/>
      <c r="PW56" s="18"/>
      <c r="PX56" s="18"/>
      <c r="PY56" s="18"/>
      <c r="PZ56" s="18"/>
      <c r="QA56" s="18"/>
      <c r="QB56" s="18"/>
      <c r="QC56" s="18"/>
      <c r="QD56" s="18"/>
      <c r="QE56" s="18"/>
      <c r="QF56" s="18"/>
      <c r="QG56" s="18"/>
      <c r="QH56" s="18"/>
      <c r="QI56" s="18"/>
      <c r="QJ56" s="18"/>
      <c r="QK56" s="18"/>
      <c r="QL56" s="18"/>
      <c r="QM56" s="18"/>
      <c r="QN56" s="18"/>
      <c r="QO56" s="18"/>
      <c r="QP56" s="18"/>
      <c r="QQ56" s="18"/>
      <c r="QR56" s="18"/>
      <c r="QS56" s="18"/>
      <c r="QT56" s="18"/>
      <c r="QU56" s="18"/>
      <c r="QV56" s="18"/>
      <c r="QW56" s="18"/>
      <c r="QX56" s="18"/>
      <c r="QY56" s="18"/>
      <c r="QZ56" s="18"/>
      <c r="RA56" s="18"/>
      <c r="RB56" s="18"/>
      <c r="RC56" s="18"/>
      <c r="RD56" s="18"/>
      <c r="RE56" s="18"/>
      <c r="RF56" s="18"/>
      <c r="RG56" s="18"/>
      <c r="RH56" s="18"/>
      <c r="RI56" s="18"/>
      <c r="RJ56" s="18"/>
      <c r="RK56" s="18"/>
      <c r="RL56" s="18"/>
      <c r="RM56" s="18"/>
      <c r="RN56" s="18"/>
      <c r="RO56" s="18"/>
      <c r="RP56" s="18"/>
      <c r="RQ56" s="18"/>
      <c r="RR56" s="18"/>
      <c r="RS56" s="18"/>
      <c r="RT56" s="18"/>
      <c r="RU56" s="18"/>
      <c r="RV56" s="18"/>
      <c r="RW56" s="18"/>
      <c r="RX56" s="18"/>
      <c r="RY56" s="18"/>
      <c r="RZ56" s="18"/>
      <c r="SA56" s="18"/>
      <c r="SB56" s="18"/>
      <c r="SC56" s="18"/>
      <c r="SD56" s="18"/>
      <c r="SE56" s="18"/>
      <c r="SF56" s="18"/>
      <c r="SG56" s="18"/>
      <c r="SH56" s="18"/>
      <c r="SI56" s="18"/>
      <c r="SJ56" s="18"/>
      <c r="SK56" s="18"/>
      <c r="SL56" s="18"/>
      <c r="SM56" s="18"/>
      <c r="SN56" s="18"/>
      <c r="SO56" s="18"/>
      <c r="SP56" s="18"/>
      <c r="SQ56" s="18"/>
      <c r="SR56" s="18"/>
      <c r="SS56" s="18"/>
      <c r="ST56" s="18"/>
      <c r="SU56" s="18"/>
      <c r="SV56" s="18"/>
      <c r="SW56" s="18"/>
      <c r="SX56" s="18"/>
      <c r="SY56" s="18"/>
      <c r="SZ56" s="18"/>
      <c r="TA56" s="18"/>
      <c r="TB56" s="18"/>
      <c r="TC56" s="18"/>
      <c r="TD56" s="18"/>
      <c r="TE56" s="18"/>
      <c r="TF56" s="18"/>
      <c r="TG56" s="18"/>
      <c r="TH56" s="18"/>
      <c r="TI56" s="18"/>
      <c r="TJ56" s="18"/>
      <c r="TK56" s="18"/>
      <c r="TL56" s="18"/>
      <c r="TM56" s="18"/>
      <c r="TN56" s="18"/>
      <c r="TO56" s="18"/>
      <c r="TP56" s="18"/>
      <c r="TQ56" s="18"/>
      <c r="TR56" s="18"/>
      <c r="TS56" s="18"/>
      <c r="TT56" s="18"/>
      <c r="TU56" s="18"/>
      <c r="TV56" s="18"/>
      <c r="TW56" s="18"/>
      <c r="TX56" s="18"/>
      <c r="TY56" s="18"/>
      <c r="TZ56" s="18"/>
      <c r="UA56" s="18"/>
      <c r="UB56" s="18"/>
      <c r="UC56" s="18"/>
      <c r="UD56" s="18"/>
      <c r="UE56" s="18"/>
      <c r="UF56" s="18"/>
      <c r="UG56" s="18"/>
      <c r="UH56" s="18"/>
      <c r="UI56" s="18"/>
      <c r="UJ56" s="18"/>
      <c r="UK56" s="18"/>
      <c r="UL56" s="18"/>
      <c r="UM56" s="18"/>
      <c r="UN56" s="18"/>
      <c r="UO56" s="18"/>
      <c r="UP56" s="18"/>
      <c r="UQ56" s="18"/>
      <c r="UR56" s="18"/>
      <c r="US56" s="18"/>
      <c r="UT56" s="18"/>
      <c r="UU56" s="18"/>
      <c r="UV56" s="18"/>
      <c r="UW56" s="18"/>
      <c r="UX56" s="18"/>
      <c r="UY56" s="18"/>
      <c r="UZ56" s="18"/>
      <c r="VA56" s="18"/>
      <c r="VB56" s="18"/>
      <c r="VC56" s="18"/>
      <c r="VD56" s="18"/>
      <c r="VE56" s="18"/>
      <c r="VF56" s="18"/>
      <c r="VG56" s="18"/>
      <c r="VH56" s="18"/>
      <c r="VI56" s="18"/>
      <c r="VJ56" s="18"/>
      <c r="VK56" s="18"/>
      <c r="VL56" s="18"/>
      <c r="VM56" s="18"/>
      <c r="VN56" s="18"/>
      <c r="VO56" s="18"/>
      <c r="VP56" s="18"/>
      <c r="VQ56" s="18"/>
      <c r="VR56" s="18"/>
      <c r="VS56" s="18"/>
      <c r="VT56" s="18"/>
      <c r="VU56" s="18"/>
      <c r="VV56" s="18"/>
      <c r="VW56" s="18"/>
      <c r="VX56" s="18"/>
      <c r="VY56" s="18"/>
      <c r="VZ56" s="18"/>
      <c r="WA56" s="18"/>
      <c r="WB56" s="18"/>
      <c r="WC56" s="18"/>
      <c r="WD56" s="18"/>
      <c r="WE56" s="18"/>
      <c r="WF56" s="18"/>
      <c r="WG56" s="18"/>
      <c r="WH56" s="18"/>
      <c r="WI56" s="18"/>
      <c r="WJ56" s="18"/>
      <c r="WK56" s="18"/>
      <c r="WL56" s="18"/>
      <c r="WM56" s="18"/>
      <c r="WN56" s="18"/>
      <c r="WO56" s="18"/>
      <c r="WP56" s="18"/>
      <c r="WQ56" s="18"/>
      <c r="WR56" s="18"/>
      <c r="WS56" s="18"/>
      <c r="WT56" s="18"/>
      <c r="WU56" s="18"/>
      <c r="WV56" s="18"/>
      <c r="WW56" s="18"/>
      <c r="WX56" s="18"/>
      <c r="WY56" s="18"/>
      <c r="WZ56" s="18"/>
      <c r="XA56" s="18"/>
      <c r="XB56" s="18"/>
      <c r="XC56" s="18"/>
      <c r="XD56" s="18"/>
      <c r="XE56" s="18"/>
      <c r="XF56" s="18"/>
      <c r="XG56" s="18"/>
      <c r="XH56" s="18"/>
      <c r="XI56" s="18"/>
      <c r="XJ56" s="18"/>
      <c r="XK56" s="18"/>
      <c r="XL56" s="18"/>
      <c r="XM56" s="18"/>
      <c r="XN56" s="18"/>
      <c r="XO56" s="18"/>
      <c r="XP56" s="18"/>
      <c r="XQ56" s="18"/>
      <c r="XR56" s="18"/>
      <c r="XS56" s="18"/>
      <c r="XT56" s="18"/>
      <c r="XU56" s="18"/>
      <c r="XV56" s="18"/>
      <c r="XW56" s="18"/>
      <c r="XX56" s="18"/>
      <c r="XY56" s="18"/>
      <c r="XZ56" s="18"/>
      <c r="YA56" s="18"/>
      <c r="YB56" s="18"/>
      <c r="YC56" s="18"/>
      <c r="YD56" s="18"/>
      <c r="YE56" s="18"/>
      <c r="YF56" s="18"/>
      <c r="YG56" s="18"/>
      <c r="YH56" s="18"/>
      <c r="YI56" s="18"/>
      <c r="YJ56" s="18"/>
      <c r="YK56" s="18"/>
      <c r="YL56" s="18"/>
      <c r="YM56" s="18"/>
      <c r="YN56" s="18"/>
      <c r="YO56" s="18"/>
      <c r="YP56" s="18"/>
      <c r="YQ56" s="18"/>
      <c r="YR56" s="18"/>
      <c r="YS56" s="18"/>
      <c r="YT56" s="18"/>
      <c r="YU56" s="18"/>
      <c r="YV56" s="18"/>
      <c r="YW56" s="18"/>
      <c r="YX56" s="18"/>
      <c r="YY56" s="18"/>
      <c r="YZ56" s="18"/>
      <c r="ZA56" s="18"/>
      <c r="ZB56" s="18"/>
      <c r="ZC56" s="18"/>
      <c r="ZD56" s="18"/>
      <c r="ZE56" s="18"/>
      <c r="ZF56" s="18"/>
      <c r="ZG56" s="18"/>
      <c r="ZH56" s="18"/>
      <c r="ZI56" s="18"/>
      <c r="ZJ56" s="18"/>
      <c r="ZK56" s="18"/>
      <c r="ZL56" s="18"/>
      <c r="ZM56" s="18"/>
      <c r="ZN56" s="18"/>
      <c r="ZO56" s="18"/>
      <c r="ZP56" s="18"/>
      <c r="ZQ56" s="18"/>
      <c r="ZR56" s="18"/>
      <c r="ZS56" s="18"/>
      <c r="ZT56" s="18"/>
      <c r="ZU56" s="18"/>
      <c r="ZV56" s="18"/>
      <c r="ZW56" s="18"/>
      <c r="ZX56" s="18"/>
      <c r="ZY56" s="18"/>
      <c r="ZZ56" s="18"/>
      <c r="AAA56" s="18"/>
      <c r="AAB56" s="18"/>
      <c r="AAC56" s="18"/>
      <c r="AAD56" s="18"/>
      <c r="AAE56" s="18"/>
      <c r="AAF56" s="18"/>
      <c r="AAG56" s="18"/>
      <c r="AAH56" s="18"/>
      <c r="AAI56" s="18"/>
      <c r="AAJ56" s="18"/>
      <c r="AAK56" s="18"/>
      <c r="AAL56" s="18"/>
      <c r="AAM56" s="18"/>
      <c r="AAN56" s="18"/>
      <c r="AAO56" s="18"/>
      <c r="AAP56" s="18"/>
      <c r="AAQ56" s="18"/>
      <c r="AAR56" s="18"/>
      <c r="AAS56" s="18"/>
      <c r="AAT56" s="18"/>
      <c r="AAU56" s="18"/>
      <c r="AAV56" s="18"/>
      <c r="AAW56" s="18"/>
      <c r="AAX56" s="18"/>
      <c r="AAY56" s="18"/>
      <c r="AAZ56" s="18"/>
      <c r="ABA56" s="18"/>
      <c r="ABB56" s="18"/>
      <c r="ABC56" s="18"/>
      <c r="ABD56" s="18"/>
      <c r="ABE56" s="18"/>
      <c r="ABF56" s="18"/>
      <c r="ABG56" s="18"/>
      <c r="ABH56" s="18"/>
      <c r="ABI56" s="18"/>
      <c r="ABJ56" s="18"/>
      <c r="ABK56" s="18"/>
      <c r="ABL56" s="18"/>
      <c r="ABM56" s="18"/>
      <c r="ABN56" s="18"/>
      <c r="ABO56" s="18"/>
      <c r="ABP56" s="18"/>
      <c r="ABQ56" s="18"/>
      <c r="ABR56" s="18"/>
      <c r="ABS56" s="18"/>
      <c r="ABT56" s="18"/>
      <c r="ABU56" s="18"/>
      <c r="ABV56" s="18"/>
      <c r="ABW56" s="18"/>
      <c r="ABX56" s="18"/>
      <c r="ABY56" s="18"/>
      <c r="ABZ56" s="18"/>
      <c r="ACA56" s="18"/>
      <c r="ACB56" s="18"/>
      <c r="ACC56" s="18"/>
      <c r="ACD56" s="18"/>
      <c r="ACE56" s="18"/>
      <c r="ACF56" s="18"/>
      <c r="ACG56" s="18"/>
      <c r="ACH56" s="18"/>
      <c r="ACI56" s="18"/>
      <c r="ACJ56" s="18"/>
      <c r="ACK56" s="18"/>
      <c r="ACL56" s="18"/>
      <c r="ACM56" s="18"/>
      <c r="ACN56" s="18"/>
      <c r="ACO56" s="18"/>
      <c r="ACP56" s="18"/>
      <c r="ACQ56" s="18"/>
      <c r="ACR56" s="18"/>
      <c r="ACS56" s="18"/>
      <c r="ACT56" s="18"/>
      <c r="ACU56" s="18"/>
      <c r="ACV56" s="18"/>
      <c r="ACW56" s="18"/>
      <c r="ACX56" s="18"/>
      <c r="ACY56" s="18"/>
      <c r="ACZ56" s="18"/>
      <c r="ADA56" s="18"/>
      <c r="ADB56" s="18"/>
      <c r="ADC56" s="18"/>
      <c r="ADD56" s="18"/>
      <c r="ADE56" s="18"/>
      <c r="ADF56" s="18"/>
      <c r="ADG56" s="18"/>
      <c r="ADH56" s="18"/>
      <c r="ADI56" s="18"/>
      <c r="ADJ56" s="18"/>
      <c r="ADK56" s="18"/>
      <c r="ADL56" s="18"/>
      <c r="ADM56" s="18"/>
      <c r="ADN56" s="18"/>
      <c r="ADO56" s="18"/>
      <c r="ADP56" s="18"/>
      <c r="ADQ56" s="18"/>
      <c r="ADR56" s="18"/>
      <c r="ADS56" s="18"/>
      <c r="ADT56" s="18"/>
      <c r="ADU56" s="18"/>
      <c r="ADV56" s="18"/>
      <c r="ADW56" s="18"/>
      <c r="ADX56" s="18"/>
      <c r="ADY56" s="18"/>
      <c r="ADZ56" s="18"/>
      <c r="AEA56" s="18"/>
      <c r="AEB56" s="18"/>
      <c r="AEC56" s="18"/>
      <c r="AED56" s="18"/>
      <c r="AEE56" s="18"/>
      <c r="AEF56" s="18"/>
      <c r="AEG56" s="18"/>
      <c r="AEH56" s="18"/>
      <c r="AEI56" s="18"/>
      <c r="AEJ56" s="18"/>
      <c r="AEK56" s="18"/>
      <c r="AEL56" s="18"/>
      <c r="AEM56" s="18"/>
      <c r="AEN56" s="18"/>
      <c r="AEO56" s="18"/>
      <c r="AEP56" s="18"/>
      <c r="AEQ56" s="18"/>
      <c r="AER56" s="18"/>
      <c r="AES56" s="18"/>
      <c r="AET56" s="18"/>
      <c r="AEU56" s="18"/>
      <c r="AEV56" s="18"/>
      <c r="AEW56" s="18"/>
      <c r="AEX56" s="18"/>
    </row>
    <row r="57" spans="1:830" s="33" customFormat="1" ht="30">
      <c r="A57" s="34">
        <v>5</v>
      </c>
      <c r="B57" s="34" t="s">
        <v>113</v>
      </c>
      <c r="C57" s="6" t="s">
        <v>114</v>
      </c>
      <c r="D57" s="35" t="s">
        <v>20</v>
      </c>
      <c r="E57" s="36">
        <v>37500</v>
      </c>
      <c r="F57" s="37">
        <v>5</v>
      </c>
      <c r="G57" s="38">
        <v>31779.661016949154</v>
      </c>
      <c r="H57" s="38">
        <f t="shared" si="7"/>
        <v>187500</v>
      </c>
      <c r="I57" s="39">
        <v>5</v>
      </c>
      <c r="J57" s="38">
        <f t="shared" si="8"/>
        <v>187500</v>
      </c>
      <c r="K57" s="38">
        <f t="shared" si="9"/>
        <v>0</v>
      </c>
      <c r="L57" s="38">
        <f t="shared" si="10"/>
        <v>0</v>
      </c>
      <c r="M57" s="40"/>
      <c r="N57" s="99">
        <f t="shared" si="11"/>
        <v>0</v>
      </c>
      <c r="O57" s="42"/>
      <c r="P57" s="43">
        <f t="shared" si="12"/>
        <v>0</v>
      </c>
      <c r="Q57" s="43">
        <f t="shared" si="13"/>
        <v>0</v>
      </c>
      <c r="R57" s="43">
        <f t="shared" si="14"/>
        <v>0</v>
      </c>
      <c r="S57" s="44">
        <f t="shared" si="15"/>
        <v>5</v>
      </c>
      <c r="T57" s="98">
        <f t="shared" si="16"/>
        <v>187500</v>
      </c>
      <c r="U57" s="45">
        <f t="shared" si="0"/>
        <v>5</v>
      </c>
      <c r="V57" s="46">
        <f t="shared" si="1"/>
        <v>187500</v>
      </c>
      <c r="W57" s="46">
        <f t="shared" si="2"/>
        <v>0</v>
      </c>
      <c r="X57" s="47">
        <f t="shared" si="3"/>
        <v>0</v>
      </c>
      <c r="Y57" s="97">
        <v>6</v>
      </c>
      <c r="Z57" s="96">
        <f t="shared" si="4"/>
        <v>225000</v>
      </c>
      <c r="AA57" s="96">
        <f t="shared" si="5"/>
        <v>37500</v>
      </c>
      <c r="AB57" s="70">
        <f t="shared" si="6"/>
        <v>0</v>
      </c>
      <c r="AC57" s="157"/>
      <c r="AD57" s="162">
        <v>13125</v>
      </c>
      <c r="AE57" s="166">
        <f t="shared" si="17"/>
        <v>65625</v>
      </c>
      <c r="AF57" s="166">
        <f t="shared" si="18"/>
        <v>78750</v>
      </c>
      <c r="AT57" s="136"/>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c r="HR57" s="18"/>
      <c r="HS57" s="18"/>
      <c r="HT57" s="18"/>
      <c r="HU57" s="18"/>
      <c r="HV57" s="18"/>
      <c r="HW57" s="18"/>
      <c r="HX57" s="18"/>
      <c r="HY57" s="18"/>
      <c r="HZ57" s="18"/>
      <c r="IA57" s="18"/>
      <c r="IB57" s="18"/>
      <c r="IC57" s="18"/>
      <c r="ID57" s="18"/>
      <c r="IE57" s="18"/>
      <c r="IF57" s="18"/>
      <c r="IG57" s="18"/>
      <c r="IH57" s="18"/>
      <c r="II57" s="18"/>
      <c r="IJ57" s="18"/>
      <c r="IK57" s="18"/>
      <c r="IL57" s="18"/>
      <c r="IM57" s="18"/>
      <c r="IN57" s="18"/>
      <c r="IO57" s="18"/>
      <c r="IP57" s="18"/>
      <c r="IQ57" s="18"/>
      <c r="IR57" s="18"/>
      <c r="IS57" s="18"/>
      <c r="IT57" s="18"/>
      <c r="IU57" s="18"/>
      <c r="IV57" s="18"/>
      <c r="IW57" s="18"/>
      <c r="IX57" s="18"/>
      <c r="IY57" s="18"/>
      <c r="IZ57" s="18"/>
      <c r="JA57" s="18"/>
      <c r="JB57" s="18"/>
      <c r="JC57" s="18"/>
      <c r="JD57" s="18"/>
      <c r="JE57" s="18"/>
      <c r="JF57" s="18"/>
      <c r="JG57" s="18"/>
      <c r="JH57" s="18"/>
      <c r="JI57" s="18"/>
      <c r="JJ57" s="18"/>
      <c r="JK57" s="18"/>
      <c r="JL57" s="18"/>
      <c r="JM57" s="18"/>
      <c r="JN57" s="18"/>
      <c r="JO57" s="18"/>
      <c r="JP57" s="18"/>
      <c r="JQ57" s="18"/>
      <c r="JR57" s="18"/>
      <c r="JS57" s="18"/>
      <c r="JT57" s="18"/>
      <c r="JU57" s="18"/>
      <c r="JV57" s="18"/>
      <c r="JW57" s="18"/>
      <c r="JX57" s="18"/>
      <c r="JY57" s="18"/>
      <c r="JZ57" s="18"/>
      <c r="KA57" s="18"/>
      <c r="KB57" s="18"/>
      <c r="KC57" s="18"/>
      <c r="KD57" s="18"/>
      <c r="KE57" s="18"/>
      <c r="KF57" s="18"/>
      <c r="KG57" s="18"/>
      <c r="KH57" s="18"/>
      <c r="KI57" s="18"/>
      <c r="KJ57" s="18"/>
      <c r="KK57" s="18"/>
      <c r="KL57" s="18"/>
      <c r="KM57" s="18"/>
      <c r="KN57" s="18"/>
      <c r="KO57" s="18"/>
      <c r="KP57" s="18"/>
      <c r="KQ57" s="18"/>
      <c r="KR57" s="18"/>
      <c r="KS57" s="18"/>
      <c r="KT57" s="18"/>
      <c r="KU57" s="18"/>
      <c r="KV57" s="18"/>
      <c r="KW57" s="18"/>
      <c r="KX57" s="18"/>
      <c r="KY57" s="18"/>
      <c r="KZ57" s="18"/>
      <c r="LA57" s="18"/>
      <c r="LB57" s="18"/>
      <c r="LC57" s="18"/>
      <c r="LD57" s="18"/>
      <c r="LE57" s="18"/>
      <c r="LF57" s="18"/>
      <c r="LG57" s="18"/>
      <c r="LH57" s="18"/>
      <c r="LI57" s="18"/>
      <c r="LJ57" s="18"/>
      <c r="LK57" s="18"/>
      <c r="LL57" s="18"/>
      <c r="LM57" s="18"/>
      <c r="LN57" s="18"/>
      <c r="LO57" s="18"/>
      <c r="LP57" s="18"/>
      <c r="LQ57" s="18"/>
      <c r="LR57" s="18"/>
      <c r="LS57" s="18"/>
      <c r="LT57" s="18"/>
      <c r="LU57" s="18"/>
      <c r="LV57" s="18"/>
      <c r="LW57" s="18"/>
      <c r="LX57" s="18"/>
      <c r="LY57" s="18"/>
      <c r="LZ57" s="18"/>
      <c r="MA57" s="18"/>
      <c r="MB57" s="18"/>
      <c r="MC57" s="18"/>
      <c r="MD57" s="18"/>
      <c r="ME57" s="18"/>
      <c r="MF57" s="18"/>
      <c r="MG57" s="18"/>
      <c r="MH57" s="18"/>
      <c r="MI57" s="18"/>
      <c r="MJ57" s="18"/>
      <c r="MK57" s="18"/>
      <c r="ML57" s="18"/>
      <c r="MM57" s="18"/>
      <c r="MN57" s="18"/>
      <c r="MO57" s="18"/>
      <c r="MP57" s="18"/>
      <c r="MQ57" s="18"/>
      <c r="MR57" s="18"/>
      <c r="MS57" s="18"/>
      <c r="MT57" s="18"/>
      <c r="MU57" s="18"/>
      <c r="MV57" s="18"/>
      <c r="MW57" s="18"/>
      <c r="MX57" s="18"/>
      <c r="MY57" s="18"/>
      <c r="MZ57" s="18"/>
      <c r="NA57" s="18"/>
      <c r="NB57" s="18"/>
      <c r="NC57" s="18"/>
      <c r="ND57" s="18"/>
      <c r="NE57" s="18"/>
      <c r="NF57" s="18"/>
      <c r="NG57" s="18"/>
      <c r="NH57" s="18"/>
      <c r="NI57" s="18"/>
      <c r="NJ57" s="18"/>
      <c r="NK57" s="18"/>
      <c r="NL57" s="18"/>
      <c r="NM57" s="18"/>
      <c r="NN57" s="18"/>
      <c r="NO57" s="18"/>
      <c r="NP57" s="18"/>
      <c r="NQ57" s="18"/>
      <c r="NR57" s="18"/>
      <c r="NS57" s="18"/>
      <c r="NT57" s="18"/>
      <c r="NU57" s="18"/>
      <c r="NV57" s="18"/>
      <c r="NW57" s="18"/>
      <c r="NX57" s="18"/>
      <c r="NY57" s="18"/>
      <c r="NZ57" s="18"/>
      <c r="OA57" s="18"/>
      <c r="OB57" s="18"/>
      <c r="OC57" s="18"/>
      <c r="OD57" s="18"/>
      <c r="OE57" s="18"/>
      <c r="OF57" s="18"/>
      <c r="OG57" s="18"/>
      <c r="OH57" s="18"/>
      <c r="OI57" s="18"/>
      <c r="OJ57" s="18"/>
      <c r="OK57" s="18"/>
      <c r="OL57" s="18"/>
      <c r="OM57" s="18"/>
      <c r="ON57" s="18"/>
      <c r="OO57" s="18"/>
      <c r="OP57" s="18"/>
      <c r="OQ57" s="18"/>
      <c r="OR57" s="18"/>
      <c r="OS57" s="18"/>
      <c r="OT57" s="18"/>
      <c r="OU57" s="18"/>
      <c r="OV57" s="18"/>
      <c r="OW57" s="18"/>
      <c r="OX57" s="18"/>
      <c r="OY57" s="18"/>
      <c r="OZ57" s="18"/>
      <c r="PA57" s="18"/>
      <c r="PB57" s="18"/>
      <c r="PC57" s="18"/>
      <c r="PD57" s="18"/>
      <c r="PE57" s="18"/>
      <c r="PF57" s="18"/>
      <c r="PG57" s="18"/>
      <c r="PH57" s="18"/>
      <c r="PI57" s="18"/>
      <c r="PJ57" s="18"/>
      <c r="PK57" s="18"/>
      <c r="PL57" s="18"/>
      <c r="PM57" s="18"/>
      <c r="PN57" s="18"/>
      <c r="PO57" s="18"/>
      <c r="PP57" s="18"/>
      <c r="PQ57" s="18"/>
      <c r="PR57" s="18"/>
      <c r="PS57" s="18"/>
      <c r="PT57" s="18"/>
      <c r="PU57" s="18"/>
      <c r="PV57" s="18"/>
      <c r="PW57" s="18"/>
      <c r="PX57" s="18"/>
      <c r="PY57" s="18"/>
      <c r="PZ57" s="18"/>
      <c r="QA57" s="18"/>
      <c r="QB57" s="18"/>
      <c r="QC57" s="18"/>
      <c r="QD57" s="18"/>
      <c r="QE57" s="18"/>
      <c r="QF57" s="18"/>
      <c r="QG57" s="18"/>
      <c r="QH57" s="18"/>
      <c r="QI57" s="18"/>
      <c r="QJ57" s="18"/>
      <c r="QK57" s="18"/>
      <c r="QL57" s="18"/>
      <c r="QM57" s="18"/>
      <c r="QN57" s="18"/>
      <c r="QO57" s="18"/>
      <c r="QP57" s="18"/>
      <c r="QQ57" s="18"/>
      <c r="QR57" s="18"/>
      <c r="QS57" s="18"/>
      <c r="QT57" s="18"/>
      <c r="QU57" s="18"/>
      <c r="QV57" s="18"/>
      <c r="QW57" s="18"/>
      <c r="QX57" s="18"/>
      <c r="QY57" s="18"/>
      <c r="QZ57" s="18"/>
      <c r="RA57" s="18"/>
      <c r="RB57" s="18"/>
      <c r="RC57" s="18"/>
      <c r="RD57" s="18"/>
      <c r="RE57" s="18"/>
      <c r="RF57" s="18"/>
      <c r="RG57" s="18"/>
      <c r="RH57" s="18"/>
      <c r="RI57" s="18"/>
      <c r="RJ57" s="18"/>
      <c r="RK57" s="18"/>
      <c r="RL57" s="18"/>
      <c r="RM57" s="18"/>
      <c r="RN57" s="18"/>
      <c r="RO57" s="18"/>
      <c r="RP57" s="18"/>
      <c r="RQ57" s="18"/>
      <c r="RR57" s="18"/>
      <c r="RS57" s="18"/>
      <c r="RT57" s="18"/>
      <c r="RU57" s="18"/>
      <c r="RV57" s="18"/>
      <c r="RW57" s="18"/>
      <c r="RX57" s="18"/>
      <c r="RY57" s="18"/>
      <c r="RZ57" s="18"/>
      <c r="SA57" s="18"/>
      <c r="SB57" s="18"/>
      <c r="SC57" s="18"/>
      <c r="SD57" s="18"/>
      <c r="SE57" s="18"/>
      <c r="SF57" s="18"/>
      <c r="SG57" s="18"/>
      <c r="SH57" s="18"/>
      <c r="SI57" s="18"/>
      <c r="SJ57" s="18"/>
      <c r="SK57" s="18"/>
      <c r="SL57" s="18"/>
      <c r="SM57" s="18"/>
      <c r="SN57" s="18"/>
      <c r="SO57" s="18"/>
      <c r="SP57" s="18"/>
      <c r="SQ57" s="18"/>
      <c r="SR57" s="18"/>
      <c r="SS57" s="18"/>
      <c r="ST57" s="18"/>
      <c r="SU57" s="18"/>
      <c r="SV57" s="18"/>
      <c r="SW57" s="18"/>
      <c r="SX57" s="18"/>
      <c r="SY57" s="18"/>
      <c r="SZ57" s="18"/>
      <c r="TA57" s="18"/>
      <c r="TB57" s="18"/>
      <c r="TC57" s="18"/>
      <c r="TD57" s="18"/>
      <c r="TE57" s="18"/>
      <c r="TF57" s="18"/>
      <c r="TG57" s="18"/>
      <c r="TH57" s="18"/>
      <c r="TI57" s="18"/>
      <c r="TJ57" s="18"/>
      <c r="TK57" s="18"/>
      <c r="TL57" s="18"/>
      <c r="TM57" s="18"/>
      <c r="TN57" s="18"/>
      <c r="TO57" s="18"/>
      <c r="TP57" s="18"/>
      <c r="TQ57" s="18"/>
      <c r="TR57" s="18"/>
      <c r="TS57" s="18"/>
      <c r="TT57" s="18"/>
      <c r="TU57" s="18"/>
      <c r="TV57" s="18"/>
      <c r="TW57" s="18"/>
      <c r="TX57" s="18"/>
      <c r="TY57" s="18"/>
      <c r="TZ57" s="18"/>
      <c r="UA57" s="18"/>
      <c r="UB57" s="18"/>
      <c r="UC57" s="18"/>
      <c r="UD57" s="18"/>
      <c r="UE57" s="18"/>
      <c r="UF57" s="18"/>
      <c r="UG57" s="18"/>
      <c r="UH57" s="18"/>
      <c r="UI57" s="18"/>
      <c r="UJ57" s="18"/>
      <c r="UK57" s="18"/>
      <c r="UL57" s="18"/>
      <c r="UM57" s="18"/>
      <c r="UN57" s="18"/>
      <c r="UO57" s="18"/>
      <c r="UP57" s="18"/>
      <c r="UQ57" s="18"/>
      <c r="UR57" s="18"/>
      <c r="US57" s="18"/>
      <c r="UT57" s="18"/>
      <c r="UU57" s="18"/>
      <c r="UV57" s="18"/>
      <c r="UW57" s="18"/>
      <c r="UX57" s="18"/>
      <c r="UY57" s="18"/>
      <c r="UZ57" s="18"/>
      <c r="VA57" s="18"/>
      <c r="VB57" s="18"/>
      <c r="VC57" s="18"/>
      <c r="VD57" s="18"/>
      <c r="VE57" s="18"/>
      <c r="VF57" s="18"/>
      <c r="VG57" s="18"/>
      <c r="VH57" s="18"/>
      <c r="VI57" s="18"/>
      <c r="VJ57" s="18"/>
      <c r="VK57" s="18"/>
      <c r="VL57" s="18"/>
      <c r="VM57" s="18"/>
      <c r="VN57" s="18"/>
      <c r="VO57" s="18"/>
      <c r="VP57" s="18"/>
      <c r="VQ57" s="18"/>
      <c r="VR57" s="18"/>
      <c r="VS57" s="18"/>
      <c r="VT57" s="18"/>
      <c r="VU57" s="18"/>
      <c r="VV57" s="18"/>
      <c r="VW57" s="18"/>
      <c r="VX57" s="18"/>
      <c r="VY57" s="18"/>
      <c r="VZ57" s="18"/>
      <c r="WA57" s="18"/>
      <c r="WB57" s="18"/>
      <c r="WC57" s="18"/>
      <c r="WD57" s="18"/>
      <c r="WE57" s="18"/>
      <c r="WF57" s="18"/>
      <c r="WG57" s="18"/>
      <c r="WH57" s="18"/>
      <c r="WI57" s="18"/>
      <c r="WJ57" s="18"/>
      <c r="WK57" s="18"/>
      <c r="WL57" s="18"/>
      <c r="WM57" s="18"/>
      <c r="WN57" s="18"/>
      <c r="WO57" s="18"/>
      <c r="WP57" s="18"/>
      <c r="WQ57" s="18"/>
      <c r="WR57" s="18"/>
      <c r="WS57" s="18"/>
      <c r="WT57" s="18"/>
      <c r="WU57" s="18"/>
      <c r="WV57" s="18"/>
      <c r="WW57" s="18"/>
      <c r="WX57" s="18"/>
      <c r="WY57" s="18"/>
      <c r="WZ57" s="18"/>
      <c r="XA57" s="18"/>
      <c r="XB57" s="18"/>
      <c r="XC57" s="18"/>
      <c r="XD57" s="18"/>
      <c r="XE57" s="18"/>
      <c r="XF57" s="18"/>
      <c r="XG57" s="18"/>
      <c r="XH57" s="18"/>
      <c r="XI57" s="18"/>
      <c r="XJ57" s="18"/>
      <c r="XK57" s="18"/>
      <c r="XL57" s="18"/>
      <c r="XM57" s="18"/>
      <c r="XN57" s="18"/>
      <c r="XO57" s="18"/>
      <c r="XP57" s="18"/>
      <c r="XQ57" s="18"/>
      <c r="XR57" s="18"/>
      <c r="XS57" s="18"/>
      <c r="XT57" s="18"/>
      <c r="XU57" s="18"/>
      <c r="XV57" s="18"/>
      <c r="XW57" s="18"/>
      <c r="XX57" s="18"/>
      <c r="XY57" s="18"/>
      <c r="XZ57" s="18"/>
      <c r="YA57" s="18"/>
      <c r="YB57" s="18"/>
      <c r="YC57" s="18"/>
      <c r="YD57" s="18"/>
      <c r="YE57" s="18"/>
      <c r="YF57" s="18"/>
      <c r="YG57" s="18"/>
      <c r="YH57" s="18"/>
      <c r="YI57" s="18"/>
      <c r="YJ57" s="18"/>
      <c r="YK57" s="18"/>
      <c r="YL57" s="18"/>
      <c r="YM57" s="18"/>
      <c r="YN57" s="18"/>
      <c r="YO57" s="18"/>
      <c r="YP57" s="18"/>
      <c r="YQ57" s="18"/>
      <c r="YR57" s="18"/>
      <c r="YS57" s="18"/>
      <c r="YT57" s="18"/>
      <c r="YU57" s="18"/>
      <c r="YV57" s="18"/>
      <c r="YW57" s="18"/>
      <c r="YX57" s="18"/>
      <c r="YY57" s="18"/>
      <c r="YZ57" s="18"/>
      <c r="ZA57" s="18"/>
      <c r="ZB57" s="18"/>
      <c r="ZC57" s="18"/>
      <c r="ZD57" s="18"/>
      <c r="ZE57" s="18"/>
      <c r="ZF57" s="18"/>
      <c r="ZG57" s="18"/>
      <c r="ZH57" s="18"/>
      <c r="ZI57" s="18"/>
      <c r="ZJ57" s="18"/>
      <c r="ZK57" s="18"/>
      <c r="ZL57" s="18"/>
      <c r="ZM57" s="18"/>
      <c r="ZN57" s="18"/>
      <c r="ZO57" s="18"/>
      <c r="ZP57" s="18"/>
      <c r="ZQ57" s="18"/>
      <c r="ZR57" s="18"/>
      <c r="ZS57" s="18"/>
      <c r="ZT57" s="18"/>
      <c r="ZU57" s="18"/>
      <c r="ZV57" s="18"/>
      <c r="ZW57" s="18"/>
      <c r="ZX57" s="18"/>
      <c r="ZY57" s="18"/>
      <c r="ZZ57" s="18"/>
      <c r="AAA57" s="18"/>
      <c r="AAB57" s="18"/>
      <c r="AAC57" s="18"/>
      <c r="AAD57" s="18"/>
      <c r="AAE57" s="18"/>
      <c r="AAF57" s="18"/>
      <c r="AAG57" s="18"/>
      <c r="AAH57" s="18"/>
      <c r="AAI57" s="18"/>
      <c r="AAJ57" s="18"/>
      <c r="AAK57" s="18"/>
      <c r="AAL57" s="18"/>
      <c r="AAM57" s="18"/>
      <c r="AAN57" s="18"/>
      <c r="AAO57" s="18"/>
      <c r="AAP57" s="18"/>
      <c r="AAQ57" s="18"/>
      <c r="AAR57" s="18"/>
      <c r="AAS57" s="18"/>
      <c r="AAT57" s="18"/>
      <c r="AAU57" s="18"/>
      <c r="AAV57" s="18"/>
      <c r="AAW57" s="18"/>
      <c r="AAX57" s="18"/>
      <c r="AAY57" s="18"/>
      <c r="AAZ57" s="18"/>
      <c r="ABA57" s="18"/>
      <c r="ABB57" s="18"/>
      <c r="ABC57" s="18"/>
      <c r="ABD57" s="18"/>
      <c r="ABE57" s="18"/>
      <c r="ABF57" s="18"/>
      <c r="ABG57" s="18"/>
      <c r="ABH57" s="18"/>
      <c r="ABI57" s="18"/>
      <c r="ABJ57" s="18"/>
      <c r="ABK57" s="18"/>
      <c r="ABL57" s="18"/>
      <c r="ABM57" s="18"/>
      <c r="ABN57" s="18"/>
      <c r="ABO57" s="18"/>
      <c r="ABP57" s="18"/>
      <c r="ABQ57" s="18"/>
      <c r="ABR57" s="18"/>
      <c r="ABS57" s="18"/>
      <c r="ABT57" s="18"/>
      <c r="ABU57" s="18"/>
      <c r="ABV57" s="18"/>
      <c r="ABW57" s="18"/>
      <c r="ABX57" s="18"/>
      <c r="ABY57" s="18"/>
      <c r="ABZ57" s="18"/>
      <c r="ACA57" s="18"/>
      <c r="ACB57" s="18"/>
      <c r="ACC57" s="18"/>
      <c r="ACD57" s="18"/>
      <c r="ACE57" s="18"/>
      <c r="ACF57" s="18"/>
      <c r="ACG57" s="18"/>
      <c r="ACH57" s="18"/>
      <c r="ACI57" s="18"/>
      <c r="ACJ57" s="18"/>
      <c r="ACK57" s="18"/>
      <c r="ACL57" s="18"/>
      <c r="ACM57" s="18"/>
      <c r="ACN57" s="18"/>
      <c r="ACO57" s="18"/>
      <c r="ACP57" s="18"/>
      <c r="ACQ57" s="18"/>
      <c r="ACR57" s="18"/>
      <c r="ACS57" s="18"/>
      <c r="ACT57" s="18"/>
      <c r="ACU57" s="18"/>
      <c r="ACV57" s="18"/>
      <c r="ACW57" s="18"/>
      <c r="ACX57" s="18"/>
      <c r="ACY57" s="18"/>
      <c r="ACZ57" s="18"/>
      <c r="ADA57" s="18"/>
      <c r="ADB57" s="18"/>
      <c r="ADC57" s="18"/>
      <c r="ADD57" s="18"/>
      <c r="ADE57" s="18"/>
      <c r="ADF57" s="18"/>
      <c r="ADG57" s="18"/>
      <c r="ADH57" s="18"/>
      <c r="ADI57" s="18"/>
      <c r="ADJ57" s="18"/>
      <c r="ADK57" s="18"/>
      <c r="ADL57" s="18"/>
      <c r="ADM57" s="18"/>
      <c r="ADN57" s="18"/>
      <c r="ADO57" s="18"/>
      <c r="ADP57" s="18"/>
      <c r="ADQ57" s="18"/>
      <c r="ADR57" s="18"/>
      <c r="ADS57" s="18"/>
      <c r="ADT57" s="18"/>
      <c r="ADU57" s="18"/>
      <c r="ADV57" s="18"/>
      <c r="ADW57" s="18"/>
      <c r="ADX57" s="18"/>
      <c r="ADY57" s="18"/>
      <c r="ADZ57" s="18"/>
      <c r="AEA57" s="18"/>
      <c r="AEB57" s="18"/>
      <c r="AEC57" s="18"/>
      <c r="AED57" s="18"/>
      <c r="AEE57" s="18"/>
      <c r="AEF57" s="18"/>
      <c r="AEG57" s="18"/>
      <c r="AEH57" s="18"/>
      <c r="AEI57" s="18"/>
      <c r="AEJ57" s="18"/>
      <c r="AEK57" s="18"/>
      <c r="AEL57" s="18"/>
      <c r="AEM57" s="18"/>
      <c r="AEN57" s="18"/>
      <c r="AEO57" s="18"/>
      <c r="AEP57" s="18"/>
      <c r="AEQ57" s="18"/>
      <c r="AER57" s="18"/>
      <c r="AES57" s="18"/>
      <c r="AET57" s="18"/>
      <c r="AEU57" s="18"/>
      <c r="AEV57" s="18"/>
      <c r="AEW57" s="18"/>
      <c r="AEX57" s="18"/>
    </row>
    <row r="58" spans="1:830" s="33" customFormat="1">
      <c r="A58" s="34">
        <v>54</v>
      </c>
      <c r="B58" s="34" t="s">
        <v>115</v>
      </c>
      <c r="C58" s="6" t="s">
        <v>116</v>
      </c>
      <c r="D58" s="35" t="s">
        <v>20</v>
      </c>
      <c r="E58" s="36">
        <v>18750</v>
      </c>
      <c r="F58" s="37">
        <v>5</v>
      </c>
      <c r="G58" s="38">
        <v>15889.830508474577</v>
      </c>
      <c r="H58" s="38">
        <f t="shared" si="7"/>
        <v>93750</v>
      </c>
      <c r="I58" s="39">
        <v>5</v>
      </c>
      <c r="J58" s="38">
        <f t="shared" si="8"/>
        <v>93750</v>
      </c>
      <c r="K58" s="38">
        <f t="shared" si="9"/>
        <v>0</v>
      </c>
      <c r="L58" s="38">
        <f t="shared" si="10"/>
        <v>0</v>
      </c>
      <c r="M58" s="40"/>
      <c r="N58" s="99">
        <f t="shared" si="11"/>
        <v>0</v>
      </c>
      <c r="O58" s="42"/>
      <c r="P58" s="43">
        <f t="shared" si="12"/>
        <v>0</v>
      </c>
      <c r="Q58" s="43">
        <f t="shared" si="13"/>
        <v>0</v>
      </c>
      <c r="R58" s="43">
        <f t="shared" si="14"/>
        <v>0</v>
      </c>
      <c r="S58" s="44">
        <f t="shared" si="15"/>
        <v>5</v>
      </c>
      <c r="T58" s="98">
        <f t="shared" si="16"/>
        <v>93750</v>
      </c>
      <c r="U58" s="45">
        <f t="shared" si="0"/>
        <v>5</v>
      </c>
      <c r="V58" s="46">
        <f t="shared" si="1"/>
        <v>93750</v>
      </c>
      <c r="W58" s="46">
        <f t="shared" si="2"/>
        <v>0</v>
      </c>
      <c r="X58" s="47">
        <f t="shared" si="3"/>
        <v>0</v>
      </c>
      <c r="Y58" s="97">
        <v>6</v>
      </c>
      <c r="Z58" s="96">
        <f t="shared" si="4"/>
        <v>112500</v>
      </c>
      <c r="AA58" s="96">
        <f t="shared" si="5"/>
        <v>18750</v>
      </c>
      <c r="AB58" s="70">
        <f t="shared" si="6"/>
        <v>0</v>
      </c>
      <c r="AC58" s="157"/>
      <c r="AD58" s="162">
        <v>6562.5</v>
      </c>
      <c r="AE58" s="166">
        <f t="shared" si="17"/>
        <v>32812.5</v>
      </c>
      <c r="AF58" s="166">
        <f t="shared" si="18"/>
        <v>39375</v>
      </c>
      <c r="AT58" s="136"/>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c r="IF58" s="18"/>
      <c r="IG58" s="18"/>
      <c r="IH58" s="18"/>
      <c r="II58" s="18"/>
      <c r="IJ58" s="18"/>
      <c r="IK58" s="18"/>
      <c r="IL58" s="18"/>
      <c r="IM58" s="18"/>
      <c r="IN58" s="18"/>
      <c r="IO58" s="18"/>
      <c r="IP58" s="18"/>
      <c r="IQ58" s="18"/>
      <c r="IR58" s="18"/>
      <c r="IS58" s="18"/>
      <c r="IT58" s="18"/>
      <c r="IU58" s="18"/>
      <c r="IV58" s="18"/>
      <c r="IW58" s="18"/>
      <c r="IX58" s="18"/>
      <c r="IY58" s="18"/>
      <c r="IZ58" s="18"/>
      <c r="JA58" s="18"/>
      <c r="JB58" s="18"/>
      <c r="JC58" s="18"/>
      <c r="JD58" s="18"/>
      <c r="JE58" s="18"/>
      <c r="JF58" s="18"/>
      <c r="JG58" s="18"/>
      <c r="JH58" s="18"/>
      <c r="JI58" s="18"/>
      <c r="JJ58" s="18"/>
      <c r="JK58" s="18"/>
      <c r="JL58" s="18"/>
      <c r="JM58" s="18"/>
      <c r="JN58" s="18"/>
      <c r="JO58" s="18"/>
      <c r="JP58" s="18"/>
      <c r="JQ58" s="18"/>
      <c r="JR58" s="18"/>
      <c r="JS58" s="18"/>
      <c r="JT58" s="18"/>
      <c r="JU58" s="18"/>
      <c r="JV58" s="18"/>
      <c r="JW58" s="18"/>
      <c r="JX58" s="18"/>
      <c r="JY58" s="18"/>
      <c r="JZ58" s="18"/>
      <c r="KA58" s="18"/>
      <c r="KB58" s="18"/>
      <c r="KC58" s="18"/>
      <c r="KD58" s="18"/>
      <c r="KE58" s="18"/>
      <c r="KF58" s="18"/>
      <c r="KG58" s="18"/>
      <c r="KH58" s="18"/>
      <c r="KI58" s="18"/>
      <c r="KJ58" s="18"/>
      <c r="KK58" s="18"/>
      <c r="KL58" s="18"/>
      <c r="KM58" s="18"/>
      <c r="KN58" s="18"/>
      <c r="KO58" s="18"/>
      <c r="KP58" s="18"/>
      <c r="KQ58" s="18"/>
      <c r="KR58" s="18"/>
      <c r="KS58" s="18"/>
      <c r="KT58" s="18"/>
      <c r="KU58" s="18"/>
      <c r="KV58" s="18"/>
      <c r="KW58" s="18"/>
      <c r="KX58" s="18"/>
      <c r="KY58" s="18"/>
      <c r="KZ58" s="18"/>
      <c r="LA58" s="18"/>
      <c r="LB58" s="18"/>
      <c r="LC58" s="18"/>
      <c r="LD58" s="18"/>
      <c r="LE58" s="18"/>
      <c r="LF58" s="18"/>
      <c r="LG58" s="18"/>
      <c r="LH58" s="18"/>
      <c r="LI58" s="18"/>
      <c r="LJ58" s="18"/>
      <c r="LK58" s="18"/>
      <c r="LL58" s="18"/>
      <c r="LM58" s="18"/>
      <c r="LN58" s="18"/>
      <c r="LO58" s="18"/>
      <c r="LP58" s="18"/>
      <c r="LQ58" s="18"/>
      <c r="LR58" s="18"/>
      <c r="LS58" s="18"/>
      <c r="LT58" s="18"/>
      <c r="LU58" s="18"/>
      <c r="LV58" s="18"/>
      <c r="LW58" s="18"/>
      <c r="LX58" s="18"/>
      <c r="LY58" s="18"/>
      <c r="LZ58" s="18"/>
      <c r="MA58" s="18"/>
      <c r="MB58" s="18"/>
      <c r="MC58" s="18"/>
      <c r="MD58" s="18"/>
      <c r="ME58" s="18"/>
      <c r="MF58" s="18"/>
      <c r="MG58" s="18"/>
      <c r="MH58" s="18"/>
      <c r="MI58" s="18"/>
      <c r="MJ58" s="18"/>
      <c r="MK58" s="18"/>
      <c r="ML58" s="18"/>
      <c r="MM58" s="18"/>
      <c r="MN58" s="18"/>
      <c r="MO58" s="18"/>
      <c r="MP58" s="18"/>
      <c r="MQ58" s="18"/>
      <c r="MR58" s="18"/>
      <c r="MS58" s="18"/>
      <c r="MT58" s="18"/>
      <c r="MU58" s="18"/>
      <c r="MV58" s="18"/>
      <c r="MW58" s="18"/>
      <c r="MX58" s="18"/>
      <c r="MY58" s="18"/>
      <c r="MZ58" s="18"/>
      <c r="NA58" s="18"/>
      <c r="NB58" s="18"/>
      <c r="NC58" s="18"/>
      <c r="ND58" s="18"/>
      <c r="NE58" s="18"/>
      <c r="NF58" s="18"/>
      <c r="NG58" s="18"/>
      <c r="NH58" s="18"/>
      <c r="NI58" s="18"/>
      <c r="NJ58" s="18"/>
      <c r="NK58" s="18"/>
      <c r="NL58" s="18"/>
      <c r="NM58" s="18"/>
      <c r="NN58" s="18"/>
      <c r="NO58" s="18"/>
      <c r="NP58" s="18"/>
      <c r="NQ58" s="18"/>
      <c r="NR58" s="18"/>
      <c r="NS58" s="18"/>
      <c r="NT58" s="18"/>
      <c r="NU58" s="18"/>
      <c r="NV58" s="18"/>
      <c r="NW58" s="18"/>
      <c r="NX58" s="18"/>
      <c r="NY58" s="18"/>
      <c r="NZ58" s="18"/>
      <c r="OA58" s="18"/>
      <c r="OB58" s="18"/>
      <c r="OC58" s="18"/>
      <c r="OD58" s="18"/>
      <c r="OE58" s="18"/>
      <c r="OF58" s="18"/>
      <c r="OG58" s="18"/>
      <c r="OH58" s="18"/>
      <c r="OI58" s="18"/>
      <c r="OJ58" s="18"/>
      <c r="OK58" s="18"/>
      <c r="OL58" s="18"/>
      <c r="OM58" s="18"/>
      <c r="ON58" s="18"/>
      <c r="OO58" s="18"/>
      <c r="OP58" s="18"/>
      <c r="OQ58" s="18"/>
      <c r="OR58" s="18"/>
      <c r="OS58" s="18"/>
      <c r="OT58" s="18"/>
      <c r="OU58" s="18"/>
      <c r="OV58" s="18"/>
      <c r="OW58" s="18"/>
      <c r="OX58" s="18"/>
      <c r="OY58" s="18"/>
      <c r="OZ58" s="18"/>
      <c r="PA58" s="18"/>
      <c r="PB58" s="18"/>
      <c r="PC58" s="18"/>
      <c r="PD58" s="18"/>
      <c r="PE58" s="18"/>
      <c r="PF58" s="18"/>
      <c r="PG58" s="18"/>
      <c r="PH58" s="18"/>
      <c r="PI58" s="18"/>
      <c r="PJ58" s="18"/>
      <c r="PK58" s="18"/>
      <c r="PL58" s="18"/>
      <c r="PM58" s="18"/>
      <c r="PN58" s="18"/>
      <c r="PO58" s="18"/>
      <c r="PP58" s="18"/>
      <c r="PQ58" s="18"/>
      <c r="PR58" s="18"/>
      <c r="PS58" s="18"/>
      <c r="PT58" s="18"/>
      <c r="PU58" s="18"/>
      <c r="PV58" s="18"/>
      <c r="PW58" s="18"/>
      <c r="PX58" s="18"/>
      <c r="PY58" s="18"/>
      <c r="PZ58" s="18"/>
      <c r="QA58" s="18"/>
      <c r="QB58" s="18"/>
      <c r="QC58" s="18"/>
      <c r="QD58" s="18"/>
      <c r="QE58" s="18"/>
      <c r="QF58" s="18"/>
      <c r="QG58" s="18"/>
      <c r="QH58" s="18"/>
      <c r="QI58" s="18"/>
      <c r="QJ58" s="18"/>
      <c r="QK58" s="18"/>
      <c r="QL58" s="18"/>
      <c r="QM58" s="18"/>
      <c r="QN58" s="18"/>
      <c r="QO58" s="18"/>
      <c r="QP58" s="18"/>
      <c r="QQ58" s="18"/>
      <c r="QR58" s="18"/>
      <c r="QS58" s="18"/>
      <c r="QT58" s="18"/>
      <c r="QU58" s="18"/>
      <c r="QV58" s="18"/>
      <c r="QW58" s="18"/>
      <c r="QX58" s="18"/>
      <c r="QY58" s="18"/>
      <c r="QZ58" s="18"/>
      <c r="RA58" s="18"/>
      <c r="RB58" s="18"/>
      <c r="RC58" s="18"/>
      <c r="RD58" s="18"/>
      <c r="RE58" s="18"/>
      <c r="RF58" s="18"/>
      <c r="RG58" s="18"/>
      <c r="RH58" s="18"/>
      <c r="RI58" s="18"/>
      <c r="RJ58" s="18"/>
      <c r="RK58" s="18"/>
      <c r="RL58" s="18"/>
      <c r="RM58" s="18"/>
      <c r="RN58" s="18"/>
      <c r="RO58" s="18"/>
      <c r="RP58" s="18"/>
      <c r="RQ58" s="18"/>
      <c r="RR58" s="18"/>
      <c r="RS58" s="18"/>
      <c r="RT58" s="18"/>
      <c r="RU58" s="18"/>
      <c r="RV58" s="18"/>
      <c r="RW58" s="18"/>
      <c r="RX58" s="18"/>
      <c r="RY58" s="18"/>
      <c r="RZ58" s="18"/>
      <c r="SA58" s="18"/>
      <c r="SB58" s="18"/>
      <c r="SC58" s="18"/>
      <c r="SD58" s="18"/>
      <c r="SE58" s="18"/>
      <c r="SF58" s="18"/>
      <c r="SG58" s="18"/>
      <c r="SH58" s="18"/>
      <c r="SI58" s="18"/>
      <c r="SJ58" s="18"/>
      <c r="SK58" s="18"/>
      <c r="SL58" s="18"/>
      <c r="SM58" s="18"/>
      <c r="SN58" s="18"/>
      <c r="SO58" s="18"/>
      <c r="SP58" s="18"/>
      <c r="SQ58" s="18"/>
      <c r="SR58" s="18"/>
      <c r="SS58" s="18"/>
      <c r="ST58" s="18"/>
      <c r="SU58" s="18"/>
      <c r="SV58" s="18"/>
      <c r="SW58" s="18"/>
      <c r="SX58" s="18"/>
      <c r="SY58" s="18"/>
      <c r="SZ58" s="18"/>
      <c r="TA58" s="18"/>
      <c r="TB58" s="18"/>
      <c r="TC58" s="18"/>
      <c r="TD58" s="18"/>
      <c r="TE58" s="18"/>
      <c r="TF58" s="18"/>
      <c r="TG58" s="18"/>
      <c r="TH58" s="18"/>
      <c r="TI58" s="18"/>
      <c r="TJ58" s="18"/>
      <c r="TK58" s="18"/>
      <c r="TL58" s="18"/>
      <c r="TM58" s="18"/>
      <c r="TN58" s="18"/>
      <c r="TO58" s="18"/>
      <c r="TP58" s="18"/>
      <c r="TQ58" s="18"/>
      <c r="TR58" s="18"/>
      <c r="TS58" s="18"/>
      <c r="TT58" s="18"/>
      <c r="TU58" s="18"/>
      <c r="TV58" s="18"/>
      <c r="TW58" s="18"/>
      <c r="TX58" s="18"/>
      <c r="TY58" s="18"/>
      <c r="TZ58" s="18"/>
      <c r="UA58" s="18"/>
      <c r="UB58" s="18"/>
      <c r="UC58" s="18"/>
      <c r="UD58" s="18"/>
      <c r="UE58" s="18"/>
      <c r="UF58" s="18"/>
      <c r="UG58" s="18"/>
      <c r="UH58" s="18"/>
      <c r="UI58" s="18"/>
      <c r="UJ58" s="18"/>
      <c r="UK58" s="18"/>
      <c r="UL58" s="18"/>
      <c r="UM58" s="18"/>
      <c r="UN58" s="18"/>
      <c r="UO58" s="18"/>
      <c r="UP58" s="18"/>
      <c r="UQ58" s="18"/>
      <c r="UR58" s="18"/>
      <c r="US58" s="18"/>
      <c r="UT58" s="18"/>
      <c r="UU58" s="18"/>
      <c r="UV58" s="18"/>
      <c r="UW58" s="18"/>
      <c r="UX58" s="18"/>
      <c r="UY58" s="18"/>
      <c r="UZ58" s="18"/>
      <c r="VA58" s="18"/>
      <c r="VB58" s="18"/>
      <c r="VC58" s="18"/>
      <c r="VD58" s="18"/>
      <c r="VE58" s="18"/>
      <c r="VF58" s="18"/>
      <c r="VG58" s="18"/>
      <c r="VH58" s="18"/>
      <c r="VI58" s="18"/>
      <c r="VJ58" s="18"/>
      <c r="VK58" s="18"/>
      <c r="VL58" s="18"/>
      <c r="VM58" s="18"/>
      <c r="VN58" s="18"/>
      <c r="VO58" s="18"/>
      <c r="VP58" s="18"/>
      <c r="VQ58" s="18"/>
      <c r="VR58" s="18"/>
      <c r="VS58" s="18"/>
      <c r="VT58" s="18"/>
      <c r="VU58" s="18"/>
      <c r="VV58" s="18"/>
      <c r="VW58" s="18"/>
      <c r="VX58" s="18"/>
      <c r="VY58" s="18"/>
      <c r="VZ58" s="18"/>
      <c r="WA58" s="18"/>
      <c r="WB58" s="18"/>
      <c r="WC58" s="18"/>
      <c r="WD58" s="18"/>
      <c r="WE58" s="18"/>
      <c r="WF58" s="18"/>
      <c r="WG58" s="18"/>
      <c r="WH58" s="18"/>
      <c r="WI58" s="18"/>
      <c r="WJ58" s="18"/>
      <c r="WK58" s="18"/>
      <c r="WL58" s="18"/>
      <c r="WM58" s="18"/>
      <c r="WN58" s="18"/>
      <c r="WO58" s="18"/>
      <c r="WP58" s="18"/>
      <c r="WQ58" s="18"/>
      <c r="WR58" s="18"/>
      <c r="WS58" s="18"/>
      <c r="WT58" s="18"/>
      <c r="WU58" s="18"/>
      <c r="WV58" s="18"/>
      <c r="WW58" s="18"/>
      <c r="WX58" s="18"/>
      <c r="WY58" s="18"/>
      <c r="WZ58" s="18"/>
      <c r="XA58" s="18"/>
      <c r="XB58" s="18"/>
      <c r="XC58" s="18"/>
      <c r="XD58" s="18"/>
      <c r="XE58" s="18"/>
      <c r="XF58" s="18"/>
      <c r="XG58" s="18"/>
      <c r="XH58" s="18"/>
      <c r="XI58" s="18"/>
      <c r="XJ58" s="18"/>
      <c r="XK58" s="18"/>
      <c r="XL58" s="18"/>
      <c r="XM58" s="18"/>
      <c r="XN58" s="18"/>
      <c r="XO58" s="18"/>
      <c r="XP58" s="18"/>
      <c r="XQ58" s="18"/>
      <c r="XR58" s="18"/>
      <c r="XS58" s="18"/>
      <c r="XT58" s="18"/>
      <c r="XU58" s="18"/>
      <c r="XV58" s="18"/>
      <c r="XW58" s="18"/>
      <c r="XX58" s="18"/>
      <c r="XY58" s="18"/>
      <c r="XZ58" s="18"/>
      <c r="YA58" s="18"/>
      <c r="YB58" s="18"/>
      <c r="YC58" s="18"/>
      <c r="YD58" s="18"/>
      <c r="YE58" s="18"/>
      <c r="YF58" s="18"/>
      <c r="YG58" s="18"/>
      <c r="YH58" s="18"/>
      <c r="YI58" s="18"/>
      <c r="YJ58" s="18"/>
      <c r="YK58" s="18"/>
      <c r="YL58" s="18"/>
      <c r="YM58" s="18"/>
      <c r="YN58" s="18"/>
      <c r="YO58" s="18"/>
      <c r="YP58" s="18"/>
      <c r="YQ58" s="18"/>
      <c r="YR58" s="18"/>
      <c r="YS58" s="18"/>
      <c r="YT58" s="18"/>
      <c r="YU58" s="18"/>
      <c r="YV58" s="18"/>
      <c r="YW58" s="18"/>
      <c r="YX58" s="18"/>
      <c r="YY58" s="18"/>
      <c r="YZ58" s="18"/>
      <c r="ZA58" s="18"/>
      <c r="ZB58" s="18"/>
      <c r="ZC58" s="18"/>
      <c r="ZD58" s="18"/>
      <c r="ZE58" s="18"/>
      <c r="ZF58" s="18"/>
      <c r="ZG58" s="18"/>
      <c r="ZH58" s="18"/>
      <c r="ZI58" s="18"/>
      <c r="ZJ58" s="18"/>
      <c r="ZK58" s="18"/>
      <c r="ZL58" s="18"/>
      <c r="ZM58" s="18"/>
      <c r="ZN58" s="18"/>
      <c r="ZO58" s="18"/>
      <c r="ZP58" s="18"/>
      <c r="ZQ58" s="18"/>
      <c r="ZR58" s="18"/>
      <c r="ZS58" s="18"/>
      <c r="ZT58" s="18"/>
      <c r="ZU58" s="18"/>
      <c r="ZV58" s="18"/>
      <c r="ZW58" s="18"/>
      <c r="ZX58" s="18"/>
      <c r="ZY58" s="18"/>
      <c r="ZZ58" s="18"/>
      <c r="AAA58" s="18"/>
      <c r="AAB58" s="18"/>
      <c r="AAC58" s="18"/>
      <c r="AAD58" s="18"/>
      <c r="AAE58" s="18"/>
      <c r="AAF58" s="18"/>
      <c r="AAG58" s="18"/>
      <c r="AAH58" s="18"/>
      <c r="AAI58" s="18"/>
      <c r="AAJ58" s="18"/>
      <c r="AAK58" s="18"/>
      <c r="AAL58" s="18"/>
      <c r="AAM58" s="18"/>
      <c r="AAN58" s="18"/>
      <c r="AAO58" s="18"/>
      <c r="AAP58" s="18"/>
      <c r="AAQ58" s="18"/>
      <c r="AAR58" s="18"/>
      <c r="AAS58" s="18"/>
      <c r="AAT58" s="18"/>
      <c r="AAU58" s="18"/>
      <c r="AAV58" s="18"/>
      <c r="AAW58" s="18"/>
      <c r="AAX58" s="18"/>
      <c r="AAY58" s="18"/>
      <c r="AAZ58" s="18"/>
      <c r="ABA58" s="18"/>
      <c r="ABB58" s="18"/>
      <c r="ABC58" s="18"/>
      <c r="ABD58" s="18"/>
      <c r="ABE58" s="18"/>
      <c r="ABF58" s="18"/>
      <c r="ABG58" s="18"/>
      <c r="ABH58" s="18"/>
      <c r="ABI58" s="18"/>
      <c r="ABJ58" s="18"/>
      <c r="ABK58" s="18"/>
      <c r="ABL58" s="18"/>
      <c r="ABM58" s="18"/>
      <c r="ABN58" s="18"/>
      <c r="ABO58" s="18"/>
      <c r="ABP58" s="18"/>
      <c r="ABQ58" s="18"/>
      <c r="ABR58" s="18"/>
      <c r="ABS58" s="18"/>
      <c r="ABT58" s="18"/>
      <c r="ABU58" s="18"/>
      <c r="ABV58" s="18"/>
      <c r="ABW58" s="18"/>
      <c r="ABX58" s="18"/>
      <c r="ABY58" s="18"/>
      <c r="ABZ58" s="18"/>
      <c r="ACA58" s="18"/>
      <c r="ACB58" s="18"/>
      <c r="ACC58" s="18"/>
      <c r="ACD58" s="18"/>
      <c r="ACE58" s="18"/>
      <c r="ACF58" s="18"/>
      <c r="ACG58" s="18"/>
      <c r="ACH58" s="18"/>
      <c r="ACI58" s="18"/>
      <c r="ACJ58" s="18"/>
      <c r="ACK58" s="18"/>
      <c r="ACL58" s="18"/>
      <c r="ACM58" s="18"/>
      <c r="ACN58" s="18"/>
      <c r="ACO58" s="18"/>
      <c r="ACP58" s="18"/>
      <c r="ACQ58" s="18"/>
      <c r="ACR58" s="18"/>
      <c r="ACS58" s="18"/>
      <c r="ACT58" s="18"/>
      <c r="ACU58" s="18"/>
      <c r="ACV58" s="18"/>
      <c r="ACW58" s="18"/>
      <c r="ACX58" s="18"/>
      <c r="ACY58" s="18"/>
      <c r="ACZ58" s="18"/>
      <c r="ADA58" s="18"/>
      <c r="ADB58" s="18"/>
      <c r="ADC58" s="18"/>
      <c r="ADD58" s="18"/>
      <c r="ADE58" s="18"/>
      <c r="ADF58" s="18"/>
      <c r="ADG58" s="18"/>
      <c r="ADH58" s="18"/>
      <c r="ADI58" s="18"/>
      <c r="ADJ58" s="18"/>
      <c r="ADK58" s="18"/>
      <c r="ADL58" s="18"/>
      <c r="ADM58" s="18"/>
      <c r="ADN58" s="18"/>
      <c r="ADO58" s="18"/>
      <c r="ADP58" s="18"/>
      <c r="ADQ58" s="18"/>
      <c r="ADR58" s="18"/>
      <c r="ADS58" s="18"/>
      <c r="ADT58" s="18"/>
      <c r="ADU58" s="18"/>
      <c r="ADV58" s="18"/>
      <c r="ADW58" s="18"/>
      <c r="ADX58" s="18"/>
      <c r="ADY58" s="18"/>
      <c r="ADZ58" s="18"/>
      <c r="AEA58" s="18"/>
      <c r="AEB58" s="18"/>
      <c r="AEC58" s="18"/>
      <c r="AED58" s="18"/>
      <c r="AEE58" s="18"/>
      <c r="AEF58" s="18"/>
      <c r="AEG58" s="18"/>
      <c r="AEH58" s="18"/>
      <c r="AEI58" s="18"/>
      <c r="AEJ58" s="18"/>
      <c r="AEK58" s="18"/>
      <c r="AEL58" s="18"/>
      <c r="AEM58" s="18"/>
      <c r="AEN58" s="18"/>
      <c r="AEO58" s="18"/>
      <c r="AEP58" s="18"/>
      <c r="AEQ58" s="18"/>
      <c r="AER58" s="18"/>
      <c r="AES58" s="18"/>
      <c r="AET58" s="18"/>
      <c r="AEU58" s="18"/>
      <c r="AEV58" s="18"/>
      <c r="AEW58" s="18"/>
      <c r="AEX58" s="18"/>
    </row>
    <row r="59" spans="1:830" s="33" customFormat="1">
      <c r="A59" s="34">
        <v>55</v>
      </c>
      <c r="B59" s="34" t="s">
        <v>117</v>
      </c>
      <c r="C59" s="6" t="s">
        <v>118</v>
      </c>
      <c r="D59" s="35" t="s">
        <v>20</v>
      </c>
      <c r="E59" s="36">
        <v>9500</v>
      </c>
      <c r="F59" s="37">
        <v>10</v>
      </c>
      <c r="G59" s="38">
        <v>8050.8474576271192</v>
      </c>
      <c r="H59" s="38">
        <f t="shared" si="7"/>
        <v>95000</v>
      </c>
      <c r="I59" s="39">
        <v>10</v>
      </c>
      <c r="J59" s="38">
        <f t="shared" si="8"/>
        <v>95000</v>
      </c>
      <c r="K59" s="38">
        <f t="shared" si="9"/>
        <v>0</v>
      </c>
      <c r="L59" s="38">
        <f t="shared" si="10"/>
        <v>0</v>
      </c>
      <c r="M59" s="40"/>
      <c r="N59" s="99">
        <f t="shared" si="11"/>
        <v>0</v>
      </c>
      <c r="O59" s="42"/>
      <c r="P59" s="43">
        <f t="shared" si="12"/>
        <v>0</v>
      </c>
      <c r="Q59" s="43">
        <f t="shared" si="13"/>
        <v>0</v>
      </c>
      <c r="R59" s="43">
        <f t="shared" si="14"/>
        <v>0</v>
      </c>
      <c r="S59" s="44">
        <f t="shared" si="15"/>
        <v>10</v>
      </c>
      <c r="T59" s="98">
        <f t="shared" si="16"/>
        <v>95000</v>
      </c>
      <c r="U59" s="45">
        <f t="shared" si="0"/>
        <v>10</v>
      </c>
      <c r="V59" s="46">
        <f t="shared" si="1"/>
        <v>95000</v>
      </c>
      <c r="W59" s="46">
        <f t="shared" si="2"/>
        <v>0</v>
      </c>
      <c r="X59" s="47">
        <f t="shared" si="3"/>
        <v>0</v>
      </c>
      <c r="Y59" s="97">
        <v>10</v>
      </c>
      <c r="Z59" s="96">
        <f t="shared" si="4"/>
        <v>95000</v>
      </c>
      <c r="AA59" s="96">
        <f t="shared" si="5"/>
        <v>0</v>
      </c>
      <c r="AB59" s="70">
        <f t="shared" si="6"/>
        <v>0</v>
      </c>
      <c r="AC59" s="157"/>
      <c r="AD59" s="162">
        <v>3325</v>
      </c>
      <c r="AE59" s="166">
        <f t="shared" si="17"/>
        <v>33250</v>
      </c>
      <c r="AF59" s="166">
        <f t="shared" si="18"/>
        <v>33250</v>
      </c>
      <c r="AT59" s="136"/>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c r="HJ59" s="18"/>
      <c r="HK59" s="18"/>
      <c r="HL59" s="18"/>
      <c r="HM59" s="18"/>
      <c r="HN59" s="18"/>
      <c r="HO59" s="18"/>
      <c r="HP59" s="18"/>
      <c r="HQ59" s="18"/>
      <c r="HR59" s="18"/>
      <c r="HS59" s="18"/>
      <c r="HT59" s="18"/>
      <c r="HU59" s="18"/>
      <c r="HV59" s="18"/>
      <c r="HW59" s="18"/>
      <c r="HX59" s="18"/>
      <c r="HY59" s="18"/>
      <c r="HZ59" s="18"/>
      <c r="IA59" s="18"/>
      <c r="IB59" s="18"/>
      <c r="IC59" s="18"/>
      <c r="ID59" s="18"/>
      <c r="IE59" s="18"/>
      <c r="IF59" s="18"/>
      <c r="IG59" s="18"/>
      <c r="IH59" s="18"/>
      <c r="II59" s="18"/>
      <c r="IJ59" s="18"/>
      <c r="IK59" s="18"/>
      <c r="IL59" s="18"/>
      <c r="IM59" s="18"/>
      <c r="IN59" s="18"/>
      <c r="IO59" s="18"/>
      <c r="IP59" s="18"/>
      <c r="IQ59" s="18"/>
      <c r="IR59" s="18"/>
      <c r="IS59" s="18"/>
      <c r="IT59" s="18"/>
      <c r="IU59" s="18"/>
      <c r="IV59" s="18"/>
      <c r="IW59" s="18"/>
      <c r="IX59" s="18"/>
      <c r="IY59" s="18"/>
      <c r="IZ59" s="18"/>
      <c r="JA59" s="18"/>
      <c r="JB59" s="18"/>
      <c r="JC59" s="18"/>
      <c r="JD59" s="18"/>
      <c r="JE59" s="18"/>
      <c r="JF59" s="18"/>
      <c r="JG59" s="18"/>
      <c r="JH59" s="18"/>
      <c r="JI59" s="18"/>
      <c r="JJ59" s="18"/>
      <c r="JK59" s="18"/>
      <c r="JL59" s="18"/>
      <c r="JM59" s="18"/>
      <c r="JN59" s="18"/>
      <c r="JO59" s="18"/>
      <c r="JP59" s="18"/>
      <c r="JQ59" s="18"/>
      <c r="JR59" s="18"/>
      <c r="JS59" s="18"/>
      <c r="JT59" s="18"/>
      <c r="JU59" s="18"/>
      <c r="JV59" s="18"/>
      <c r="JW59" s="18"/>
      <c r="JX59" s="18"/>
      <c r="JY59" s="18"/>
      <c r="JZ59" s="18"/>
      <c r="KA59" s="18"/>
      <c r="KB59" s="18"/>
      <c r="KC59" s="18"/>
      <c r="KD59" s="18"/>
      <c r="KE59" s="18"/>
      <c r="KF59" s="18"/>
      <c r="KG59" s="18"/>
      <c r="KH59" s="18"/>
      <c r="KI59" s="18"/>
      <c r="KJ59" s="18"/>
      <c r="KK59" s="18"/>
      <c r="KL59" s="18"/>
      <c r="KM59" s="18"/>
      <c r="KN59" s="18"/>
      <c r="KO59" s="18"/>
      <c r="KP59" s="18"/>
      <c r="KQ59" s="18"/>
      <c r="KR59" s="18"/>
      <c r="KS59" s="18"/>
      <c r="KT59" s="18"/>
      <c r="KU59" s="18"/>
      <c r="KV59" s="18"/>
      <c r="KW59" s="18"/>
      <c r="KX59" s="18"/>
      <c r="KY59" s="18"/>
      <c r="KZ59" s="18"/>
      <c r="LA59" s="18"/>
      <c r="LB59" s="18"/>
      <c r="LC59" s="18"/>
      <c r="LD59" s="18"/>
      <c r="LE59" s="18"/>
      <c r="LF59" s="18"/>
      <c r="LG59" s="18"/>
      <c r="LH59" s="18"/>
      <c r="LI59" s="18"/>
      <c r="LJ59" s="18"/>
      <c r="LK59" s="18"/>
      <c r="LL59" s="18"/>
      <c r="LM59" s="18"/>
      <c r="LN59" s="18"/>
      <c r="LO59" s="18"/>
      <c r="LP59" s="18"/>
      <c r="LQ59" s="18"/>
      <c r="LR59" s="18"/>
      <c r="LS59" s="18"/>
      <c r="LT59" s="18"/>
      <c r="LU59" s="18"/>
      <c r="LV59" s="18"/>
      <c r="LW59" s="18"/>
      <c r="LX59" s="18"/>
      <c r="LY59" s="18"/>
      <c r="LZ59" s="18"/>
      <c r="MA59" s="18"/>
      <c r="MB59" s="18"/>
      <c r="MC59" s="18"/>
      <c r="MD59" s="18"/>
      <c r="ME59" s="18"/>
      <c r="MF59" s="18"/>
      <c r="MG59" s="18"/>
      <c r="MH59" s="18"/>
      <c r="MI59" s="18"/>
      <c r="MJ59" s="18"/>
      <c r="MK59" s="18"/>
      <c r="ML59" s="18"/>
      <c r="MM59" s="18"/>
      <c r="MN59" s="18"/>
      <c r="MO59" s="18"/>
      <c r="MP59" s="18"/>
      <c r="MQ59" s="18"/>
      <c r="MR59" s="18"/>
      <c r="MS59" s="18"/>
      <c r="MT59" s="18"/>
      <c r="MU59" s="18"/>
      <c r="MV59" s="18"/>
      <c r="MW59" s="18"/>
      <c r="MX59" s="18"/>
      <c r="MY59" s="18"/>
      <c r="MZ59" s="18"/>
      <c r="NA59" s="18"/>
      <c r="NB59" s="18"/>
      <c r="NC59" s="18"/>
      <c r="ND59" s="18"/>
      <c r="NE59" s="18"/>
      <c r="NF59" s="18"/>
      <c r="NG59" s="18"/>
      <c r="NH59" s="18"/>
      <c r="NI59" s="18"/>
      <c r="NJ59" s="18"/>
      <c r="NK59" s="18"/>
      <c r="NL59" s="18"/>
      <c r="NM59" s="18"/>
      <c r="NN59" s="18"/>
      <c r="NO59" s="18"/>
      <c r="NP59" s="18"/>
      <c r="NQ59" s="18"/>
      <c r="NR59" s="18"/>
      <c r="NS59" s="18"/>
      <c r="NT59" s="18"/>
      <c r="NU59" s="18"/>
      <c r="NV59" s="18"/>
      <c r="NW59" s="18"/>
      <c r="NX59" s="18"/>
      <c r="NY59" s="18"/>
      <c r="NZ59" s="18"/>
      <c r="OA59" s="18"/>
      <c r="OB59" s="18"/>
      <c r="OC59" s="18"/>
      <c r="OD59" s="18"/>
      <c r="OE59" s="18"/>
      <c r="OF59" s="18"/>
      <c r="OG59" s="18"/>
      <c r="OH59" s="18"/>
      <c r="OI59" s="18"/>
      <c r="OJ59" s="18"/>
      <c r="OK59" s="18"/>
      <c r="OL59" s="18"/>
      <c r="OM59" s="18"/>
      <c r="ON59" s="18"/>
      <c r="OO59" s="18"/>
      <c r="OP59" s="18"/>
      <c r="OQ59" s="18"/>
      <c r="OR59" s="18"/>
      <c r="OS59" s="18"/>
      <c r="OT59" s="18"/>
      <c r="OU59" s="18"/>
      <c r="OV59" s="18"/>
      <c r="OW59" s="18"/>
      <c r="OX59" s="18"/>
      <c r="OY59" s="18"/>
      <c r="OZ59" s="18"/>
      <c r="PA59" s="18"/>
      <c r="PB59" s="18"/>
      <c r="PC59" s="18"/>
      <c r="PD59" s="18"/>
      <c r="PE59" s="18"/>
      <c r="PF59" s="18"/>
      <c r="PG59" s="18"/>
      <c r="PH59" s="18"/>
      <c r="PI59" s="18"/>
      <c r="PJ59" s="18"/>
      <c r="PK59" s="18"/>
      <c r="PL59" s="18"/>
      <c r="PM59" s="18"/>
      <c r="PN59" s="18"/>
      <c r="PO59" s="18"/>
      <c r="PP59" s="18"/>
      <c r="PQ59" s="18"/>
      <c r="PR59" s="18"/>
      <c r="PS59" s="18"/>
      <c r="PT59" s="18"/>
      <c r="PU59" s="18"/>
      <c r="PV59" s="18"/>
      <c r="PW59" s="18"/>
      <c r="PX59" s="18"/>
      <c r="PY59" s="18"/>
      <c r="PZ59" s="18"/>
      <c r="QA59" s="18"/>
      <c r="QB59" s="18"/>
      <c r="QC59" s="18"/>
      <c r="QD59" s="18"/>
      <c r="QE59" s="18"/>
      <c r="QF59" s="18"/>
      <c r="QG59" s="18"/>
      <c r="QH59" s="18"/>
      <c r="QI59" s="18"/>
      <c r="QJ59" s="18"/>
      <c r="QK59" s="18"/>
      <c r="QL59" s="18"/>
      <c r="QM59" s="18"/>
      <c r="QN59" s="18"/>
      <c r="QO59" s="18"/>
      <c r="QP59" s="18"/>
      <c r="QQ59" s="18"/>
      <c r="QR59" s="18"/>
      <c r="QS59" s="18"/>
      <c r="QT59" s="18"/>
      <c r="QU59" s="18"/>
      <c r="QV59" s="18"/>
      <c r="QW59" s="18"/>
      <c r="QX59" s="18"/>
      <c r="QY59" s="18"/>
      <c r="QZ59" s="18"/>
      <c r="RA59" s="18"/>
      <c r="RB59" s="18"/>
      <c r="RC59" s="18"/>
      <c r="RD59" s="18"/>
      <c r="RE59" s="18"/>
      <c r="RF59" s="18"/>
      <c r="RG59" s="18"/>
      <c r="RH59" s="18"/>
      <c r="RI59" s="18"/>
      <c r="RJ59" s="18"/>
      <c r="RK59" s="18"/>
      <c r="RL59" s="18"/>
      <c r="RM59" s="18"/>
      <c r="RN59" s="18"/>
      <c r="RO59" s="18"/>
      <c r="RP59" s="18"/>
      <c r="RQ59" s="18"/>
      <c r="RR59" s="18"/>
      <c r="RS59" s="18"/>
      <c r="RT59" s="18"/>
      <c r="RU59" s="18"/>
      <c r="RV59" s="18"/>
      <c r="RW59" s="18"/>
      <c r="RX59" s="18"/>
      <c r="RY59" s="18"/>
      <c r="RZ59" s="18"/>
      <c r="SA59" s="18"/>
      <c r="SB59" s="18"/>
      <c r="SC59" s="18"/>
      <c r="SD59" s="18"/>
      <c r="SE59" s="18"/>
      <c r="SF59" s="18"/>
      <c r="SG59" s="18"/>
      <c r="SH59" s="18"/>
      <c r="SI59" s="18"/>
      <c r="SJ59" s="18"/>
      <c r="SK59" s="18"/>
      <c r="SL59" s="18"/>
      <c r="SM59" s="18"/>
      <c r="SN59" s="18"/>
      <c r="SO59" s="18"/>
      <c r="SP59" s="18"/>
      <c r="SQ59" s="18"/>
      <c r="SR59" s="18"/>
      <c r="SS59" s="18"/>
      <c r="ST59" s="18"/>
      <c r="SU59" s="18"/>
      <c r="SV59" s="18"/>
      <c r="SW59" s="18"/>
      <c r="SX59" s="18"/>
      <c r="SY59" s="18"/>
      <c r="SZ59" s="18"/>
      <c r="TA59" s="18"/>
      <c r="TB59" s="18"/>
      <c r="TC59" s="18"/>
      <c r="TD59" s="18"/>
      <c r="TE59" s="18"/>
      <c r="TF59" s="18"/>
      <c r="TG59" s="18"/>
      <c r="TH59" s="18"/>
      <c r="TI59" s="18"/>
      <c r="TJ59" s="18"/>
      <c r="TK59" s="18"/>
      <c r="TL59" s="18"/>
      <c r="TM59" s="18"/>
      <c r="TN59" s="18"/>
      <c r="TO59" s="18"/>
      <c r="TP59" s="18"/>
      <c r="TQ59" s="18"/>
      <c r="TR59" s="18"/>
      <c r="TS59" s="18"/>
      <c r="TT59" s="18"/>
      <c r="TU59" s="18"/>
      <c r="TV59" s="18"/>
      <c r="TW59" s="18"/>
      <c r="TX59" s="18"/>
      <c r="TY59" s="18"/>
      <c r="TZ59" s="18"/>
      <c r="UA59" s="18"/>
      <c r="UB59" s="18"/>
      <c r="UC59" s="18"/>
      <c r="UD59" s="18"/>
      <c r="UE59" s="18"/>
      <c r="UF59" s="18"/>
      <c r="UG59" s="18"/>
      <c r="UH59" s="18"/>
      <c r="UI59" s="18"/>
      <c r="UJ59" s="18"/>
      <c r="UK59" s="18"/>
      <c r="UL59" s="18"/>
      <c r="UM59" s="18"/>
      <c r="UN59" s="18"/>
      <c r="UO59" s="18"/>
      <c r="UP59" s="18"/>
      <c r="UQ59" s="18"/>
      <c r="UR59" s="18"/>
      <c r="US59" s="18"/>
      <c r="UT59" s="18"/>
      <c r="UU59" s="18"/>
      <c r="UV59" s="18"/>
      <c r="UW59" s="18"/>
      <c r="UX59" s="18"/>
      <c r="UY59" s="18"/>
      <c r="UZ59" s="18"/>
      <c r="VA59" s="18"/>
      <c r="VB59" s="18"/>
      <c r="VC59" s="18"/>
      <c r="VD59" s="18"/>
      <c r="VE59" s="18"/>
      <c r="VF59" s="18"/>
      <c r="VG59" s="18"/>
      <c r="VH59" s="18"/>
      <c r="VI59" s="18"/>
      <c r="VJ59" s="18"/>
      <c r="VK59" s="18"/>
      <c r="VL59" s="18"/>
      <c r="VM59" s="18"/>
      <c r="VN59" s="18"/>
      <c r="VO59" s="18"/>
      <c r="VP59" s="18"/>
      <c r="VQ59" s="18"/>
      <c r="VR59" s="18"/>
      <c r="VS59" s="18"/>
      <c r="VT59" s="18"/>
      <c r="VU59" s="18"/>
      <c r="VV59" s="18"/>
      <c r="VW59" s="18"/>
      <c r="VX59" s="18"/>
      <c r="VY59" s="18"/>
      <c r="VZ59" s="18"/>
      <c r="WA59" s="18"/>
      <c r="WB59" s="18"/>
      <c r="WC59" s="18"/>
      <c r="WD59" s="18"/>
      <c r="WE59" s="18"/>
      <c r="WF59" s="18"/>
      <c r="WG59" s="18"/>
      <c r="WH59" s="18"/>
      <c r="WI59" s="18"/>
      <c r="WJ59" s="18"/>
      <c r="WK59" s="18"/>
      <c r="WL59" s="18"/>
      <c r="WM59" s="18"/>
      <c r="WN59" s="18"/>
      <c r="WO59" s="18"/>
      <c r="WP59" s="18"/>
      <c r="WQ59" s="18"/>
      <c r="WR59" s="18"/>
      <c r="WS59" s="18"/>
      <c r="WT59" s="18"/>
      <c r="WU59" s="18"/>
      <c r="WV59" s="18"/>
      <c r="WW59" s="18"/>
      <c r="WX59" s="18"/>
      <c r="WY59" s="18"/>
      <c r="WZ59" s="18"/>
      <c r="XA59" s="18"/>
      <c r="XB59" s="18"/>
      <c r="XC59" s="18"/>
      <c r="XD59" s="18"/>
      <c r="XE59" s="18"/>
      <c r="XF59" s="18"/>
      <c r="XG59" s="18"/>
      <c r="XH59" s="18"/>
      <c r="XI59" s="18"/>
      <c r="XJ59" s="18"/>
      <c r="XK59" s="18"/>
      <c r="XL59" s="18"/>
      <c r="XM59" s="18"/>
      <c r="XN59" s="18"/>
      <c r="XO59" s="18"/>
      <c r="XP59" s="18"/>
      <c r="XQ59" s="18"/>
      <c r="XR59" s="18"/>
      <c r="XS59" s="18"/>
      <c r="XT59" s="18"/>
      <c r="XU59" s="18"/>
      <c r="XV59" s="18"/>
      <c r="XW59" s="18"/>
      <c r="XX59" s="18"/>
      <c r="XY59" s="18"/>
      <c r="XZ59" s="18"/>
      <c r="YA59" s="18"/>
      <c r="YB59" s="18"/>
      <c r="YC59" s="18"/>
      <c r="YD59" s="18"/>
      <c r="YE59" s="18"/>
      <c r="YF59" s="18"/>
      <c r="YG59" s="18"/>
      <c r="YH59" s="18"/>
      <c r="YI59" s="18"/>
      <c r="YJ59" s="18"/>
      <c r="YK59" s="18"/>
      <c r="YL59" s="18"/>
      <c r="YM59" s="18"/>
      <c r="YN59" s="18"/>
      <c r="YO59" s="18"/>
      <c r="YP59" s="18"/>
      <c r="YQ59" s="18"/>
      <c r="YR59" s="18"/>
      <c r="YS59" s="18"/>
      <c r="YT59" s="18"/>
      <c r="YU59" s="18"/>
      <c r="YV59" s="18"/>
      <c r="YW59" s="18"/>
      <c r="YX59" s="18"/>
      <c r="YY59" s="18"/>
      <c r="YZ59" s="18"/>
      <c r="ZA59" s="18"/>
      <c r="ZB59" s="18"/>
      <c r="ZC59" s="18"/>
      <c r="ZD59" s="18"/>
      <c r="ZE59" s="18"/>
      <c r="ZF59" s="18"/>
      <c r="ZG59" s="18"/>
      <c r="ZH59" s="18"/>
      <c r="ZI59" s="18"/>
      <c r="ZJ59" s="18"/>
      <c r="ZK59" s="18"/>
      <c r="ZL59" s="18"/>
      <c r="ZM59" s="18"/>
      <c r="ZN59" s="18"/>
      <c r="ZO59" s="18"/>
      <c r="ZP59" s="18"/>
      <c r="ZQ59" s="18"/>
      <c r="ZR59" s="18"/>
      <c r="ZS59" s="18"/>
      <c r="ZT59" s="18"/>
      <c r="ZU59" s="18"/>
      <c r="ZV59" s="18"/>
      <c r="ZW59" s="18"/>
      <c r="ZX59" s="18"/>
      <c r="ZY59" s="18"/>
      <c r="ZZ59" s="18"/>
      <c r="AAA59" s="18"/>
      <c r="AAB59" s="18"/>
      <c r="AAC59" s="18"/>
      <c r="AAD59" s="18"/>
      <c r="AAE59" s="18"/>
      <c r="AAF59" s="18"/>
      <c r="AAG59" s="18"/>
      <c r="AAH59" s="18"/>
      <c r="AAI59" s="18"/>
      <c r="AAJ59" s="18"/>
      <c r="AAK59" s="18"/>
      <c r="AAL59" s="18"/>
      <c r="AAM59" s="18"/>
      <c r="AAN59" s="18"/>
      <c r="AAO59" s="18"/>
      <c r="AAP59" s="18"/>
      <c r="AAQ59" s="18"/>
      <c r="AAR59" s="18"/>
      <c r="AAS59" s="18"/>
      <c r="AAT59" s="18"/>
      <c r="AAU59" s="18"/>
      <c r="AAV59" s="18"/>
      <c r="AAW59" s="18"/>
      <c r="AAX59" s="18"/>
      <c r="AAY59" s="18"/>
      <c r="AAZ59" s="18"/>
      <c r="ABA59" s="18"/>
      <c r="ABB59" s="18"/>
      <c r="ABC59" s="18"/>
      <c r="ABD59" s="18"/>
      <c r="ABE59" s="18"/>
      <c r="ABF59" s="18"/>
      <c r="ABG59" s="18"/>
      <c r="ABH59" s="18"/>
      <c r="ABI59" s="18"/>
      <c r="ABJ59" s="18"/>
      <c r="ABK59" s="18"/>
      <c r="ABL59" s="18"/>
      <c r="ABM59" s="18"/>
      <c r="ABN59" s="18"/>
      <c r="ABO59" s="18"/>
      <c r="ABP59" s="18"/>
      <c r="ABQ59" s="18"/>
      <c r="ABR59" s="18"/>
      <c r="ABS59" s="18"/>
      <c r="ABT59" s="18"/>
      <c r="ABU59" s="18"/>
      <c r="ABV59" s="18"/>
      <c r="ABW59" s="18"/>
      <c r="ABX59" s="18"/>
      <c r="ABY59" s="18"/>
      <c r="ABZ59" s="18"/>
      <c r="ACA59" s="18"/>
      <c r="ACB59" s="18"/>
      <c r="ACC59" s="18"/>
      <c r="ACD59" s="18"/>
      <c r="ACE59" s="18"/>
      <c r="ACF59" s="18"/>
      <c r="ACG59" s="18"/>
      <c r="ACH59" s="18"/>
      <c r="ACI59" s="18"/>
      <c r="ACJ59" s="18"/>
      <c r="ACK59" s="18"/>
      <c r="ACL59" s="18"/>
      <c r="ACM59" s="18"/>
      <c r="ACN59" s="18"/>
      <c r="ACO59" s="18"/>
      <c r="ACP59" s="18"/>
      <c r="ACQ59" s="18"/>
      <c r="ACR59" s="18"/>
      <c r="ACS59" s="18"/>
      <c r="ACT59" s="18"/>
      <c r="ACU59" s="18"/>
      <c r="ACV59" s="18"/>
      <c r="ACW59" s="18"/>
      <c r="ACX59" s="18"/>
      <c r="ACY59" s="18"/>
      <c r="ACZ59" s="18"/>
      <c r="ADA59" s="18"/>
      <c r="ADB59" s="18"/>
      <c r="ADC59" s="18"/>
      <c r="ADD59" s="18"/>
      <c r="ADE59" s="18"/>
      <c r="ADF59" s="18"/>
      <c r="ADG59" s="18"/>
      <c r="ADH59" s="18"/>
      <c r="ADI59" s="18"/>
      <c r="ADJ59" s="18"/>
      <c r="ADK59" s="18"/>
      <c r="ADL59" s="18"/>
      <c r="ADM59" s="18"/>
      <c r="ADN59" s="18"/>
      <c r="ADO59" s="18"/>
      <c r="ADP59" s="18"/>
      <c r="ADQ59" s="18"/>
      <c r="ADR59" s="18"/>
      <c r="ADS59" s="18"/>
      <c r="ADT59" s="18"/>
      <c r="ADU59" s="18"/>
      <c r="ADV59" s="18"/>
      <c r="ADW59" s="18"/>
      <c r="ADX59" s="18"/>
      <c r="ADY59" s="18"/>
      <c r="ADZ59" s="18"/>
      <c r="AEA59" s="18"/>
      <c r="AEB59" s="18"/>
      <c r="AEC59" s="18"/>
      <c r="AED59" s="18"/>
      <c r="AEE59" s="18"/>
      <c r="AEF59" s="18"/>
      <c r="AEG59" s="18"/>
      <c r="AEH59" s="18"/>
      <c r="AEI59" s="18"/>
      <c r="AEJ59" s="18"/>
      <c r="AEK59" s="18"/>
      <c r="AEL59" s="18"/>
      <c r="AEM59" s="18"/>
      <c r="AEN59" s="18"/>
      <c r="AEO59" s="18"/>
      <c r="AEP59" s="18"/>
      <c r="AEQ59" s="18"/>
      <c r="AER59" s="18"/>
      <c r="AES59" s="18"/>
      <c r="AET59" s="18"/>
      <c r="AEU59" s="18"/>
      <c r="AEV59" s="18"/>
      <c r="AEW59" s="18"/>
      <c r="AEX59" s="18"/>
    </row>
    <row r="60" spans="1:830" s="33" customFormat="1" ht="30">
      <c r="A60" s="34">
        <v>56</v>
      </c>
      <c r="B60" s="34" t="s">
        <v>119</v>
      </c>
      <c r="C60" s="8" t="s">
        <v>120</v>
      </c>
      <c r="D60" s="49" t="s">
        <v>121</v>
      </c>
      <c r="E60" s="50">
        <v>110</v>
      </c>
      <c r="F60" s="51">
        <v>10000</v>
      </c>
      <c r="G60" s="52">
        <v>93.220338983050851</v>
      </c>
      <c r="H60" s="38">
        <f t="shared" si="7"/>
        <v>1100000</v>
      </c>
      <c r="I60" s="39">
        <f>F60</f>
        <v>10000</v>
      </c>
      <c r="J60" s="38">
        <f t="shared" si="8"/>
        <v>1100000</v>
      </c>
      <c r="K60" s="38">
        <f t="shared" si="9"/>
        <v>0</v>
      </c>
      <c r="L60" s="38">
        <f t="shared" si="10"/>
        <v>0</v>
      </c>
      <c r="M60" s="40"/>
      <c r="N60" s="99">
        <f t="shared" si="11"/>
        <v>0</v>
      </c>
      <c r="O60" s="42"/>
      <c r="P60" s="43">
        <f t="shared" si="12"/>
        <v>0</v>
      </c>
      <c r="Q60" s="43">
        <f t="shared" si="13"/>
        <v>0</v>
      </c>
      <c r="R60" s="43">
        <f t="shared" si="14"/>
        <v>0</v>
      </c>
      <c r="S60" s="44">
        <f t="shared" si="15"/>
        <v>10000</v>
      </c>
      <c r="T60" s="98">
        <f t="shared" si="16"/>
        <v>1100000</v>
      </c>
      <c r="U60" s="45">
        <f t="shared" si="0"/>
        <v>10000</v>
      </c>
      <c r="V60" s="46">
        <f t="shared" si="1"/>
        <v>1100000</v>
      </c>
      <c r="W60" s="46">
        <f t="shared" si="2"/>
        <v>0</v>
      </c>
      <c r="X60" s="47">
        <f t="shared" si="3"/>
        <v>0</v>
      </c>
      <c r="Y60" s="97">
        <v>10000</v>
      </c>
      <c r="Z60" s="96">
        <f t="shared" si="4"/>
        <v>1100000</v>
      </c>
      <c r="AA60" s="96">
        <f t="shared" si="5"/>
        <v>0</v>
      </c>
      <c r="AB60" s="70">
        <f t="shared" si="6"/>
        <v>0</v>
      </c>
      <c r="AC60" s="157"/>
      <c r="AD60" s="162">
        <v>38.5</v>
      </c>
      <c r="AE60" s="166">
        <f t="shared" si="17"/>
        <v>385000</v>
      </c>
      <c r="AF60" s="166">
        <f t="shared" si="18"/>
        <v>385000</v>
      </c>
      <c r="AT60" s="136"/>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c r="HJ60" s="18"/>
      <c r="HK60" s="18"/>
      <c r="HL60" s="18"/>
      <c r="HM60" s="18"/>
      <c r="HN60" s="18"/>
      <c r="HO60" s="18"/>
      <c r="HP60" s="18"/>
      <c r="HQ60" s="18"/>
      <c r="HR60" s="18"/>
      <c r="HS60" s="18"/>
      <c r="HT60" s="18"/>
      <c r="HU60" s="18"/>
      <c r="HV60" s="18"/>
      <c r="HW60" s="18"/>
      <c r="HX60" s="18"/>
      <c r="HY60" s="18"/>
      <c r="HZ60" s="18"/>
      <c r="IA60" s="18"/>
      <c r="IB60" s="18"/>
      <c r="IC60" s="18"/>
      <c r="ID60" s="18"/>
      <c r="IE60" s="18"/>
      <c r="IF60" s="18"/>
      <c r="IG60" s="18"/>
      <c r="IH60" s="18"/>
      <c r="II60" s="18"/>
      <c r="IJ60" s="18"/>
      <c r="IK60" s="18"/>
      <c r="IL60" s="18"/>
      <c r="IM60" s="18"/>
      <c r="IN60" s="18"/>
      <c r="IO60" s="18"/>
      <c r="IP60" s="18"/>
      <c r="IQ60" s="18"/>
      <c r="IR60" s="18"/>
      <c r="IS60" s="18"/>
      <c r="IT60" s="18"/>
      <c r="IU60" s="18"/>
      <c r="IV60" s="18"/>
      <c r="IW60" s="18"/>
      <c r="IX60" s="18"/>
      <c r="IY60" s="18"/>
      <c r="IZ60" s="18"/>
      <c r="JA60" s="18"/>
      <c r="JB60" s="18"/>
      <c r="JC60" s="18"/>
      <c r="JD60" s="18"/>
      <c r="JE60" s="18"/>
      <c r="JF60" s="18"/>
      <c r="JG60" s="18"/>
      <c r="JH60" s="18"/>
      <c r="JI60" s="18"/>
      <c r="JJ60" s="18"/>
      <c r="JK60" s="18"/>
      <c r="JL60" s="18"/>
      <c r="JM60" s="18"/>
      <c r="JN60" s="18"/>
      <c r="JO60" s="18"/>
      <c r="JP60" s="18"/>
      <c r="JQ60" s="18"/>
      <c r="JR60" s="18"/>
      <c r="JS60" s="18"/>
      <c r="JT60" s="18"/>
      <c r="JU60" s="18"/>
      <c r="JV60" s="18"/>
      <c r="JW60" s="18"/>
      <c r="JX60" s="18"/>
      <c r="JY60" s="18"/>
      <c r="JZ60" s="18"/>
      <c r="KA60" s="18"/>
      <c r="KB60" s="18"/>
      <c r="KC60" s="18"/>
      <c r="KD60" s="18"/>
      <c r="KE60" s="18"/>
      <c r="KF60" s="18"/>
      <c r="KG60" s="18"/>
      <c r="KH60" s="18"/>
      <c r="KI60" s="18"/>
      <c r="KJ60" s="18"/>
      <c r="KK60" s="18"/>
      <c r="KL60" s="18"/>
      <c r="KM60" s="18"/>
      <c r="KN60" s="18"/>
      <c r="KO60" s="18"/>
      <c r="KP60" s="18"/>
      <c r="KQ60" s="18"/>
      <c r="KR60" s="18"/>
      <c r="KS60" s="18"/>
      <c r="KT60" s="18"/>
      <c r="KU60" s="18"/>
      <c r="KV60" s="18"/>
      <c r="KW60" s="18"/>
      <c r="KX60" s="18"/>
      <c r="KY60" s="18"/>
      <c r="KZ60" s="18"/>
      <c r="LA60" s="18"/>
      <c r="LB60" s="18"/>
      <c r="LC60" s="18"/>
      <c r="LD60" s="18"/>
      <c r="LE60" s="18"/>
      <c r="LF60" s="18"/>
      <c r="LG60" s="18"/>
      <c r="LH60" s="18"/>
      <c r="LI60" s="18"/>
      <c r="LJ60" s="18"/>
      <c r="LK60" s="18"/>
      <c r="LL60" s="18"/>
      <c r="LM60" s="18"/>
      <c r="LN60" s="18"/>
      <c r="LO60" s="18"/>
      <c r="LP60" s="18"/>
      <c r="LQ60" s="18"/>
      <c r="LR60" s="18"/>
      <c r="LS60" s="18"/>
      <c r="LT60" s="18"/>
      <c r="LU60" s="18"/>
      <c r="LV60" s="18"/>
      <c r="LW60" s="18"/>
      <c r="LX60" s="18"/>
      <c r="LY60" s="18"/>
      <c r="LZ60" s="18"/>
      <c r="MA60" s="18"/>
      <c r="MB60" s="18"/>
      <c r="MC60" s="18"/>
      <c r="MD60" s="18"/>
      <c r="ME60" s="18"/>
      <c r="MF60" s="18"/>
      <c r="MG60" s="18"/>
      <c r="MH60" s="18"/>
      <c r="MI60" s="18"/>
      <c r="MJ60" s="18"/>
      <c r="MK60" s="18"/>
      <c r="ML60" s="18"/>
      <c r="MM60" s="18"/>
      <c r="MN60" s="18"/>
      <c r="MO60" s="18"/>
      <c r="MP60" s="18"/>
      <c r="MQ60" s="18"/>
      <c r="MR60" s="18"/>
      <c r="MS60" s="18"/>
      <c r="MT60" s="18"/>
      <c r="MU60" s="18"/>
      <c r="MV60" s="18"/>
      <c r="MW60" s="18"/>
      <c r="MX60" s="18"/>
      <c r="MY60" s="18"/>
      <c r="MZ60" s="18"/>
      <c r="NA60" s="18"/>
      <c r="NB60" s="18"/>
      <c r="NC60" s="18"/>
      <c r="ND60" s="18"/>
      <c r="NE60" s="18"/>
      <c r="NF60" s="18"/>
      <c r="NG60" s="18"/>
      <c r="NH60" s="18"/>
      <c r="NI60" s="18"/>
      <c r="NJ60" s="18"/>
      <c r="NK60" s="18"/>
      <c r="NL60" s="18"/>
      <c r="NM60" s="18"/>
      <c r="NN60" s="18"/>
      <c r="NO60" s="18"/>
      <c r="NP60" s="18"/>
      <c r="NQ60" s="18"/>
      <c r="NR60" s="18"/>
      <c r="NS60" s="18"/>
      <c r="NT60" s="18"/>
      <c r="NU60" s="18"/>
      <c r="NV60" s="18"/>
      <c r="NW60" s="18"/>
      <c r="NX60" s="18"/>
      <c r="NY60" s="18"/>
      <c r="NZ60" s="18"/>
      <c r="OA60" s="18"/>
      <c r="OB60" s="18"/>
      <c r="OC60" s="18"/>
      <c r="OD60" s="18"/>
      <c r="OE60" s="18"/>
      <c r="OF60" s="18"/>
      <c r="OG60" s="18"/>
      <c r="OH60" s="18"/>
      <c r="OI60" s="18"/>
      <c r="OJ60" s="18"/>
      <c r="OK60" s="18"/>
      <c r="OL60" s="18"/>
      <c r="OM60" s="18"/>
      <c r="ON60" s="18"/>
      <c r="OO60" s="18"/>
      <c r="OP60" s="18"/>
      <c r="OQ60" s="18"/>
      <c r="OR60" s="18"/>
      <c r="OS60" s="18"/>
      <c r="OT60" s="18"/>
      <c r="OU60" s="18"/>
      <c r="OV60" s="18"/>
      <c r="OW60" s="18"/>
      <c r="OX60" s="18"/>
      <c r="OY60" s="18"/>
      <c r="OZ60" s="18"/>
      <c r="PA60" s="18"/>
      <c r="PB60" s="18"/>
      <c r="PC60" s="18"/>
      <c r="PD60" s="18"/>
      <c r="PE60" s="18"/>
      <c r="PF60" s="18"/>
      <c r="PG60" s="18"/>
      <c r="PH60" s="18"/>
      <c r="PI60" s="18"/>
      <c r="PJ60" s="18"/>
      <c r="PK60" s="18"/>
      <c r="PL60" s="18"/>
      <c r="PM60" s="18"/>
      <c r="PN60" s="18"/>
      <c r="PO60" s="18"/>
      <c r="PP60" s="18"/>
      <c r="PQ60" s="18"/>
      <c r="PR60" s="18"/>
      <c r="PS60" s="18"/>
      <c r="PT60" s="18"/>
      <c r="PU60" s="18"/>
      <c r="PV60" s="18"/>
      <c r="PW60" s="18"/>
      <c r="PX60" s="18"/>
      <c r="PY60" s="18"/>
      <c r="PZ60" s="18"/>
      <c r="QA60" s="18"/>
      <c r="QB60" s="18"/>
      <c r="QC60" s="18"/>
      <c r="QD60" s="18"/>
      <c r="QE60" s="18"/>
      <c r="QF60" s="18"/>
      <c r="QG60" s="18"/>
      <c r="QH60" s="18"/>
      <c r="QI60" s="18"/>
      <c r="QJ60" s="18"/>
      <c r="QK60" s="18"/>
      <c r="QL60" s="18"/>
      <c r="QM60" s="18"/>
      <c r="QN60" s="18"/>
      <c r="QO60" s="18"/>
      <c r="QP60" s="18"/>
      <c r="QQ60" s="18"/>
      <c r="QR60" s="18"/>
      <c r="QS60" s="18"/>
      <c r="QT60" s="18"/>
      <c r="QU60" s="18"/>
      <c r="QV60" s="18"/>
      <c r="QW60" s="18"/>
      <c r="QX60" s="18"/>
      <c r="QY60" s="18"/>
      <c r="QZ60" s="18"/>
      <c r="RA60" s="18"/>
      <c r="RB60" s="18"/>
      <c r="RC60" s="18"/>
      <c r="RD60" s="18"/>
      <c r="RE60" s="18"/>
      <c r="RF60" s="18"/>
      <c r="RG60" s="18"/>
      <c r="RH60" s="18"/>
      <c r="RI60" s="18"/>
      <c r="RJ60" s="18"/>
      <c r="RK60" s="18"/>
      <c r="RL60" s="18"/>
      <c r="RM60" s="18"/>
      <c r="RN60" s="18"/>
      <c r="RO60" s="18"/>
      <c r="RP60" s="18"/>
      <c r="RQ60" s="18"/>
      <c r="RR60" s="18"/>
      <c r="RS60" s="18"/>
      <c r="RT60" s="18"/>
      <c r="RU60" s="18"/>
      <c r="RV60" s="18"/>
      <c r="RW60" s="18"/>
      <c r="RX60" s="18"/>
      <c r="RY60" s="18"/>
      <c r="RZ60" s="18"/>
      <c r="SA60" s="18"/>
      <c r="SB60" s="18"/>
      <c r="SC60" s="18"/>
      <c r="SD60" s="18"/>
      <c r="SE60" s="18"/>
      <c r="SF60" s="18"/>
      <c r="SG60" s="18"/>
      <c r="SH60" s="18"/>
      <c r="SI60" s="18"/>
      <c r="SJ60" s="18"/>
      <c r="SK60" s="18"/>
      <c r="SL60" s="18"/>
      <c r="SM60" s="18"/>
      <c r="SN60" s="18"/>
      <c r="SO60" s="18"/>
      <c r="SP60" s="18"/>
      <c r="SQ60" s="18"/>
      <c r="SR60" s="18"/>
      <c r="SS60" s="18"/>
      <c r="ST60" s="18"/>
      <c r="SU60" s="18"/>
      <c r="SV60" s="18"/>
      <c r="SW60" s="18"/>
      <c r="SX60" s="18"/>
      <c r="SY60" s="18"/>
      <c r="SZ60" s="18"/>
      <c r="TA60" s="18"/>
      <c r="TB60" s="18"/>
      <c r="TC60" s="18"/>
      <c r="TD60" s="18"/>
      <c r="TE60" s="18"/>
      <c r="TF60" s="18"/>
      <c r="TG60" s="18"/>
      <c r="TH60" s="18"/>
      <c r="TI60" s="18"/>
      <c r="TJ60" s="18"/>
      <c r="TK60" s="18"/>
      <c r="TL60" s="18"/>
      <c r="TM60" s="18"/>
      <c r="TN60" s="18"/>
      <c r="TO60" s="18"/>
      <c r="TP60" s="18"/>
      <c r="TQ60" s="18"/>
      <c r="TR60" s="18"/>
      <c r="TS60" s="18"/>
      <c r="TT60" s="18"/>
      <c r="TU60" s="18"/>
      <c r="TV60" s="18"/>
      <c r="TW60" s="18"/>
      <c r="TX60" s="18"/>
      <c r="TY60" s="18"/>
      <c r="TZ60" s="18"/>
      <c r="UA60" s="18"/>
      <c r="UB60" s="18"/>
      <c r="UC60" s="18"/>
      <c r="UD60" s="18"/>
      <c r="UE60" s="18"/>
      <c r="UF60" s="18"/>
      <c r="UG60" s="18"/>
      <c r="UH60" s="18"/>
      <c r="UI60" s="18"/>
      <c r="UJ60" s="18"/>
      <c r="UK60" s="18"/>
      <c r="UL60" s="18"/>
      <c r="UM60" s="18"/>
      <c r="UN60" s="18"/>
      <c r="UO60" s="18"/>
      <c r="UP60" s="18"/>
      <c r="UQ60" s="18"/>
      <c r="UR60" s="18"/>
      <c r="US60" s="18"/>
      <c r="UT60" s="18"/>
      <c r="UU60" s="18"/>
      <c r="UV60" s="18"/>
      <c r="UW60" s="18"/>
      <c r="UX60" s="18"/>
      <c r="UY60" s="18"/>
      <c r="UZ60" s="18"/>
      <c r="VA60" s="18"/>
      <c r="VB60" s="18"/>
      <c r="VC60" s="18"/>
      <c r="VD60" s="18"/>
      <c r="VE60" s="18"/>
      <c r="VF60" s="18"/>
      <c r="VG60" s="18"/>
      <c r="VH60" s="18"/>
      <c r="VI60" s="18"/>
      <c r="VJ60" s="18"/>
      <c r="VK60" s="18"/>
      <c r="VL60" s="18"/>
      <c r="VM60" s="18"/>
      <c r="VN60" s="18"/>
      <c r="VO60" s="18"/>
      <c r="VP60" s="18"/>
      <c r="VQ60" s="18"/>
      <c r="VR60" s="18"/>
      <c r="VS60" s="18"/>
      <c r="VT60" s="18"/>
      <c r="VU60" s="18"/>
      <c r="VV60" s="18"/>
      <c r="VW60" s="18"/>
      <c r="VX60" s="18"/>
      <c r="VY60" s="18"/>
      <c r="VZ60" s="18"/>
      <c r="WA60" s="18"/>
      <c r="WB60" s="18"/>
      <c r="WC60" s="18"/>
      <c r="WD60" s="18"/>
      <c r="WE60" s="18"/>
      <c r="WF60" s="18"/>
      <c r="WG60" s="18"/>
      <c r="WH60" s="18"/>
      <c r="WI60" s="18"/>
      <c r="WJ60" s="18"/>
      <c r="WK60" s="18"/>
      <c r="WL60" s="18"/>
      <c r="WM60" s="18"/>
      <c r="WN60" s="18"/>
      <c r="WO60" s="18"/>
      <c r="WP60" s="18"/>
      <c r="WQ60" s="18"/>
      <c r="WR60" s="18"/>
      <c r="WS60" s="18"/>
      <c r="WT60" s="18"/>
      <c r="WU60" s="18"/>
      <c r="WV60" s="18"/>
      <c r="WW60" s="18"/>
      <c r="WX60" s="18"/>
      <c r="WY60" s="18"/>
      <c r="WZ60" s="18"/>
      <c r="XA60" s="18"/>
      <c r="XB60" s="18"/>
      <c r="XC60" s="18"/>
      <c r="XD60" s="18"/>
      <c r="XE60" s="18"/>
      <c r="XF60" s="18"/>
      <c r="XG60" s="18"/>
      <c r="XH60" s="18"/>
      <c r="XI60" s="18"/>
      <c r="XJ60" s="18"/>
      <c r="XK60" s="18"/>
      <c r="XL60" s="18"/>
      <c r="XM60" s="18"/>
      <c r="XN60" s="18"/>
      <c r="XO60" s="18"/>
      <c r="XP60" s="18"/>
      <c r="XQ60" s="18"/>
      <c r="XR60" s="18"/>
      <c r="XS60" s="18"/>
      <c r="XT60" s="18"/>
      <c r="XU60" s="18"/>
      <c r="XV60" s="18"/>
      <c r="XW60" s="18"/>
      <c r="XX60" s="18"/>
      <c r="XY60" s="18"/>
      <c r="XZ60" s="18"/>
      <c r="YA60" s="18"/>
      <c r="YB60" s="18"/>
      <c r="YC60" s="18"/>
      <c r="YD60" s="18"/>
      <c r="YE60" s="18"/>
      <c r="YF60" s="18"/>
      <c r="YG60" s="18"/>
      <c r="YH60" s="18"/>
      <c r="YI60" s="18"/>
      <c r="YJ60" s="18"/>
      <c r="YK60" s="18"/>
      <c r="YL60" s="18"/>
      <c r="YM60" s="18"/>
      <c r="YN60" s="18"/>
      <c r="YO60" s="18"/>
      <c r="YP60" s="18"/>
      <c r="YQ60" s="18"/>
      <c r="YR60" s="18"/>
      <c r="YS60" s="18"/>
      <c r="YT60" s="18"/>
      <c r="YU60" s="18"/>
      <c r="YV60" s="18"/>
      <c r="YW60" s="18"/>
      <c r="YX60" s="18"/>
      <c r="YY60" s="18"/>
      <c r="YZ60" s="18"/>
      <c r="ZA60" s="18"/>
      <c r="ZB60" s="18"/>
      <c r="ZC60" s="18"/>
      <c r="ZD60" s="18"/>
      <c r="ZE60" s="18"/>
      <c r="ZF60" s="18"/>
      <c r="ZG60" s="18"/>
      <c r="ZH60" s="18"/>
      <c r="ZI60" s="18"/>
      <c r="ZJ60" s="18"/>
      <c r="ZK60" s="18"/>
      <c r="ZL60" s="18"/>
      <c r="ZM60" s="18"/>
      <c r="ZN60" s="18"/>
      <c r="ZO60" s="18"/>
      <c r="ZP60" s="18"/>
      <c r="ZQ60" s="18"/>
      <c r="ZR60" s="18"/>
      <c r="ZS60" s="18"/>
      <c r="ZT60" s="18"/>
      <c r="ZU60" s="18"/>
      <c r="ZV60" s="18"/>
      <c r="ZW60" s="18"/>
      <c r="ZX60" s="18"/>
      <c r="ZY60" s="18"/>
      <c r="ZZ60" s="18"/>
      <c r="AAA60" s="18"/>
      <c r="AAB60" s="18"/>
      <c r="AAC60" s="18"/>
      <c r="AAD60" s="18"/>
      <c r="AAE60" s="18"/>
      <c r="AAF60" s="18"/>
      <c r="AAG60" s="18"/>
      <c r="AAH60" s="18"/>
      <c r="AAI60" s="18"/>
      <c r="AAJ60" s="18"/>
      <c r="AAK60" s="18"/>
      <c r="AAL60" s="18"/>
      <c r="AAM60" s="18"/>
      <c r="AAN60" s="18"/>
      <c r="AAO60" s="18"/>
      <c r="AAP60" s="18"/>
      <c r="AAQ60" s="18"/>
      <c r="AAR60" s="18"/>
      <c r="AAS60" s="18"/>
      <c r="AAT60" s="18"/>
      <c r="AAU60" s="18"/>
      <c r="AAV60" s="18"/>
      <c r="AAW60" s="18"/>
      <c r="AAX60" s="18"/>
      <c r="AAY60" s="18"/>
      <c r="AAZ60" s="18"/>
      <c r="ABA60" s="18"/>
      <c r="ABB60" s="18"/>
      <c r="ABC60" s="18"/>
      <c r="ABD60" s="18"/>
      <c r="ABE60" s="18"/>
      <c r="ABF60" s="18"/>
      <c r="ABG60" s="18"/>
      <c r="ABH60" s="18"/>
      <c r="ABI60" s="18"/>
      <c r="ABJ60" s="18"/>
      <c r="ABK60" s="18"/>
      <c r="ABL60" s="18"/>
      <c r="ABM60" s="18"/>
      <c r="ABN60" s="18"/>
      <c r="ABO60" s="18"/>
      <c r="ABP60" s="18"/>
      <c r="ABQ60" s="18"/>
      <c r="ABR60" s="18"/>
      <c r="ABS60" s="18"/>
      <c r="ABT60" s="18"/>
      <c r="ABU60" s="18"/>
      <c r="ABV60" s="18"/>
      <c r="ABW60" s="18"/>
      <c r="ABX60" s="18"/>
      <c r="ABY60" s="18"/>
      <c r="ABZ60" s="18"/>
      <c r="ACA60" s="18"/>
      <c r="ACB60" s="18"/>
      <c r="ACC60" s="18"/>
      <c r="ACD60" s="18"/>
      <c r="ACE60" s="18"/>
      <c r="ACF60" s="18"/>
      <c r="ACG60" s="18"/>
      <c r="ACH60" s="18"/>
      <c r="ACI60" s="18"/>
      <c r="ACJ60" s="18"/>
      <c r="ACK60" s="18"/>
      <c r="ACL60" s="18"/>
      <c r="ACM60" s="18"/>
      <c r="ACN60" s="18"/>
      <c r="ACO60" s="18"/>
      <c r="ACP60" s="18"/>
      <c r="ACQ60" s="18"/>
      <c r="ACR60" s="18"/>
      <c r="ACS60" s="18"/>
      <c r="ACT60" s="18"/>
      <c r="ACU60" s="18"/>
      <c r="ACV60" s="18"/>
      <c r="ACW60" s="18"/>
      <c r="ACX60" s="18"/>
      <c r="ACY60" s="18"/>
      <c r="ACZ60" s="18"/>
      <c r="ADA60" s="18"/>
      <c r="ADB60" s="18"/>
      <c r="ADC60" s="18"/>
      <c r="ADD60" s="18"/>
      <c r="ADE60" s="18"/>
      <c r="ADF60" s="18"/>
      <c r="ADG60" s="18"/>
      <c r="ADH60" s="18"/>
      <c r="ADI60" s="18"/>
      <c r="ADJ60" s="18"/>
      <c r="ADK60" s="18"/>
      <c r="ADL60" s="18"/>
      <c r="ADM60" s="18"/>
      <c r="ADN60" s="18"/>
      <c r="ADO60" s="18"/>
      <c r="ADP60" s="18"/>
      <c r="ADQ60" s="18"/>
      <c r="ADR60" s="18"/>
      <c r="ADS60" s="18"/>
      <c r="ADT60" s="18"/>
      <c r="ADU60" s="18"/>
      <c r="ADV60" s="18"/>
      <c r="ADW60" s="18"/>
      <c r="ADX60" s="18"/>
      <c r="ADY60" s="18"/>
      <c r="ADZ60" s="18"/>
      <c r="AEA60" s="18"/>
      <c r="AEB60" s="18"/>
      <c r="AEC60" s="18"/>
      <c r="AED60" s="18"/>
      <c r="AEE60" s="18"/>
      <c r="AEF60" s="18"/>
      <c r="AEG60" s="18"/>
      <c r="AEH60" s="18"/>
      <c r="AEI60" s="18"/>
      <c r="AEJ60" s="18"/>
      <c r="AEK60" s="18"/>
      <c r="AEL60" s="18"/>
      <c r="AEM60" s="18"/>
      <c r="AEN60" s="18"/>
      <c r="AEO60" s="18"/>
      <c r="AEP60" s="18"/>
      <c r="AEQ60" s="18"/>
      <c r="AER60" s="18"/>
      <c r="AES60" s="18"/>
      <c r="AET60" s="18"/>
      <c r="AEU60" s="18"/>
      <c r="AEV60" s="18"/>
      <c r="AEW60" s="18"/>
      <c r="AEX60" s="18"/>
    </row>
    <row r="61" spans="1:830" s="33" customFormat="1" ht="30">
      <c r="A61" s="34">
        <v>57</v>
      </c>
      <c r="B61" s="34" t="s">
        <v>122</v>
      </c>
      <c r="C61" s="8" t="s">
        <v>123</v>
      </c>
      <c r="D61" s="49" t="s">
        <v>121</v>
      </c>
      <c r="E61" s="50">
        <v>115</v>
      </c>
      <c r="F61" s="51">
        <v>4000</v>
      </c>
      <c r="G61" s="52">
        <v>97.457627118644069</v>
      </c>
      <c r="H61" s="38">
        <f t="shared" si="7"/>
        <v>460000</v>
      </c>
      <c r="I61" s="39">
        <f>F61</f>
        <v>4000</v>
      </c>
      <c r="J61" s="38">
        <f t="shared" si="8"/>
        <v>460000</v>
      </c>
      <c r="K61" s="38">
        <f t="shared" si="9"/>
        <v>0</v>
      </c>
      <c r="L61" s="38">
        <f t="shared" si="10"/>
        <v>0</v>
      </c>
      <c r="M61" s="40"/>
      <c r="N61" s="99">
        <f t="shared" si="11"/>
        <v>0</v>
      </c>
      <c r="O61" s="42"/>
      <c r="P61" s="43">
        <f t="shared" si="12"/>
        <v>0</v>
      </c>
      <c r="Q61" s="43">
        <f t="shared" si="13"/>
        <v>0</v>
      </c>
      <c r="R61" s="43">
        <f t="shared" si="14"/>
        <v>0</v>
      </c>
      <c r="S61" s="44">
        <f t="shared" si="15"/>
        <v>4000</v>
      </c>
      <c r="T61" s="98">
        <f t="shared" si="16"/>
        <v>460000</v>
      </c>
      <c r="U61" s="45">
        <f t="shared" si="0"/>
        <v>4000</v>
      </c>
      <c r="V61" s="46">
        <f t="shared" si="1"/>
        <v>460000</v>
      </c>
      <c r="W61" s="46">
        <f t="shared" si="2"/>
        <v>0</v>
      </c>
      <c r="X61" s="47">
        <f t="shared" si="3"/>
        <v>0</v>
      </c>
      <c r="Y61" s="97">
        <v>4000</v>
      </c>
      <c r="Z61" s="96">
        <f t="shared" si="4"/>
        <v>460000</v>
      </c>
      <c r="AA61" s="96">
        <f t="shared" si="5"/>
        <v>0</v>
      </c>
      <c r="AB61" s="70">
        <f t="shared" si="6"/>
        <v>0</v>
      </c>
      <c r="AC61" s="157"/>
      <c r="AD61" s="162">
        <v>40.25</v>
      </c>
      <c r="AE61" s="166">
        <f t="shared" si="17"/>
        <v>161000</v>
      </c>
      <c r="AF61" s="166">
        <f t="shared" si="18"/>
        <v>161000</v>
      </c>
      <c r="AT61" s="136"/>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c r="IL61" s="18"/>
      <c r="IM61" s="18"/>
      <c r="IN61" s="18"/>
      <c r="IO61" s="18"/>
      <c r="IP61" s="18"/>
      <c r="IQ61" s="18"/>
      <c r="IR61" s="18"/>
      <c r="IS61" s="18"/>
      <c r="IT61" s="18"/>
      <c r="IU61" s="18"/>
      <c r="IV61" s="18"/>
      <c r="IW61" s="18"/>
      <c r="IX61" s="18"/>
      <c r="IY61" s="18"/>
      <c r="IZ61" s="18"/>
      <c r="JA61" s="18"/>
      <c r="JB61" s="18"/>
      <c r="JC61" s="18"/>
      <c r="JD61" s="18"/>
      <c r="JE61" s="18"/>
      <c r="JF61" s="18"/>
      <c r="JG61" s="18"/>
      <c r="JH61" s="18"/>
      <c r="JI61" s="18"/>
      <c r="JJ61" s="18"/>
      <c r="JK61" s="18"/>
      <c r="JL61" s="18"/>
      <c r="JM61" s="18"/>
      <c r="JN61" s="18"/>
      <c r="JO61" s="18"/>
      <c r="JP61" s="18"/>
      <c r="JQ61" s="18"/>
      <c r="JR61" s="18"/>
      <c r="JS61" s="18"/>
      <c r="JT61" s="18"/>
      <c r="JU61" s="18"/>
      <c r="JV61" s="18"/>
      <c r="JW61" s="18"/>
      <c r="JX61" s="18"/>
      <c r="JY61" s="18"/>
      <c r="JZ61" s="18"/>
      <c r="KA61" s="18"/>
      <c r="KB61" s="18"/>
      <c r="KC61" s="18"/>
      <c r="KD61" s="18"/>
      <c r="KE61" s="18"/>
      <c r="KF61" s="18"/>
      <c r="KG61" s="18"/>
      <c r="KH61" s="18"/>
      <c r="KI61" s="18"/>
      <c r="KJ61" s="18"/>
      <c r="KK61" s="18"/>
      <c r="KL61" s="18"/>
      <c r="KM61" s="18"/>
      <c r="KN61" s="18"/>
      <c r="KO61" s="18"/>
      <c r="KP61" s="18"/>
      <c r="KQ61" s="18"/>
      <c r="KR61" s="18"/>
      <c r="KS61" s="18"/>
      <c r="KT61" s="18"/>
      <c r="KU61" s="18"/>
      <c r="KV61" s="18"/>
      <c r="KW61" s="18"/>
      <c r="KX61" s="18"/>
      <c r="KY61" s="18"/>
      <c r="KZ61" s="18"/>
      <c r="LA61" s="18"/>
      <c r="LB61" s="18"/>
      <c r="LC61" s="18"/>
      <c r="LD61" s="18"/>
      <c r="LE61" s="18"/>
      <c r="LF61" s="18"/>
      <c r="LG61" s="18"/>
      <c r="LH61" s="18"/>
      <c r="LI61" s="18"/>
      <c r="LJ61" s="18"/>
      <c r="LK61" s="18"/>
      <c r="LL61" s="18"/>
      <c r="LM61" s="18"/>
      <c r="LN61" s="18"/>
      <c r="LO61" s="18"/>
      <c r="LP61" s="18"/>
      <c r="LQ61" s="18"/>
      <c r="LR61" s="18"/>
      <c r="LS61" s="18"/>
      <c r="LT61" s="18"/>
      <c r="LU61" s="18"/>
      <c r="LV61" s="18"/>
      <c r="LW61" s="18"/>
      <c r="LX61" s="18"/>
      <c r="LY61" s="18"/>
      <c r="LZ61" s="18"/>
      <c r="MA61" s="18"/>
      <c r="MB61" s="18"/>
      <c r="MC61" s="18"/>
      <c r="MD61" s="18"/>
      <c r="ME61" s="18"/>
      <c r="MF61" s="18"/>
      <c r="MG61" s="18"/>
      <c r="MH61" s="18"/>
      <c r="MI61" s="18"/>
      <c r="MJ61" s="18"/>
      <c r="MK61" s="18"/>
      <c r="ML61" s="18"/>
      <c r="MM61" s="18"/>
      <c r="MN61" s="18"/>
      <c r="MO61" s="18"/>
      <c r="MP61" s="18"/>
      <c r="MQ61" s="18"/>
      <c r="MR61" s="18"/>
      <c r="MS61" s="18"/>
      <c r="MT61" s="18"/>
      <c r="MU61" s="18"/>
      <c r="MV61" s="18"/>
      <c r="MW61" s="18"/>
      <c r="MX61" s="18"/>
      <c r="MY61" s="18"/>
      <c r="MZ61" s="18"/>
      <c r="NA61" s="18"/>
      <c r="NB61" s="18"/>
      <c r="NC61" s="18"/>
      <c r="ND61" s="18"/>
      <c r="NE61" s="18"/>
      <c r="NF61" s="18"/>
      <c r="NG61" s="18"/>
      <c r="NH61" s="18"/>
      <c r="NI61" s="18"/>
      <c r="NJ61" s="18"/>
      <c r="NK61" s="18"/>
      <c r="NL61" s="18"/>
      <c r="NM61" s="18"/>
      <c r="NN61" s="18"/>
      <c r="NO61" s="18"/>
      <c r="NP61" s="18"/>
      <c r="NQ61" s="18"/>
      <c r="NR61" s="18"/>
      <c r="NS61" s="18"/>
      <c r="NT61" s="18"/>
      <c r="NU61" s="18"/>
      <c r="NV61" s="18"/>
      <c r="NW61" s="18"/>
      <c r="NX61" s="18"/>
      <c r="NY61" s="18"/>
      <c r="NZ61" s="18"/>
      <c r="OA61" s="18"/>
      <c r="OB61" s="18"/>
      <c r="OC61" s="18"/>
      <c r="OD61" s="18"/>
      <c r="OE61" s="18"/>
      <c r="OF61" s="18"/>
      <c r="OG61" s="18"/>
      <c r="OH61" s="18"/>
      <c r="OI61" s="18"/>
      <c r="OJ61" s="18"/>
      <c r="OK61" s="18"/>
      <c r="OL61" s="18"/>
      <c r="OM61" s="18"/>
      <c r="ON61" s="18"/>
      <c r="OO61" s="18"/>
      <c r="OP61" s="18"/>
      <c r="OQ61" s="18"/>
      <c r="OR61" s="18"/>
      <c r="OS61" s="18"/>
      <c r="OT61" s="18"/>
      <c r="OU61" s="18"/>
      <c r="OV61" s="18"/>
      <c r="OW61" s="18"/>
      <c r="OX61" s="18"/>
      <c r="OY61" s="18"/>
      <c r="OZ61" s="18"/>
      <c r="PA61" s="18"/>
      <c r="PB61" s="18"/>
      <c r="PC61" s="18"/>
      <c r="PD61" s="18"/>
      <c r="PE61" s="18"/>
      <c r="PF61" s="18"/>
      <c r="PG61" s="18"/>
      <c r="PH61" s="18"/>
      <c r="PI61" s="18"/>
      <c r="PJ61" s="18"/>
      <c r="PK61" s="18"/>
      <c r="PL61" s="18"/>
      <c r="PM61" s="18"/>
      <c r="PN61" s="18"/>
      <c r="PO61" s="18"/>
      <c r="PP61" s="18"/>
      <c r="PQ61" s="18"/>
      <c r="PR61" s="18"/>
      <c r="PS61" s="18"/>
      <c r="PT61" s="18"/>
      <c r="PU61" s="18"/>
      <c r="PV61" s="18"/>
      <c r="PW61" s="18"/>
      <c r="PX61" s="18"/>
      <c r="PY61" s="18"/>
      <c r="PZ61" s="18"/>
      <c r="QA61" s="18"/>
      <c r="QB61" s="18"/>
      <c r="QC61" s="18"/>
      <c r="QD61" s="18"/>
      <c r="QE61" s="18"/>
      <c r="QF61" s="18"/>
      <c r="QG61" s="18"/>
      <c r="QH61" s="18"/>
      <c r="QI61" s="18"/>
      <c r="QJ61" s="18"/>
      <c r="QK61" s="18"/>
      <c r="QL61" s="18"/>
      <c r="QM61" s="18"/>
      <c r="QN61" s="18"/>
      <c r="QO61" s="18"/>
      <c r="QP61" s="18"/>
      <c r="QQ61" s="18"/>
      <c r="QR61" s="18"/>
      <c r="QS61" s="18"/>
      <c r="QT61" s="18"/>
      <c r="QU61" s="18"/>
      <c r="QV61" s="18"/>
      <c r="QW61" s="18"/>
      <c r="QX61" s="18"/>
      <c r="QY61" s="18"/>
      <c r="QZ61" s="18"/>
      <c r="RA61" s="18"/>
      <c r="RB61" s="18"/>
      <c r="RC61" s="18"/>
      <c r="RD61" s="18"/>
      <c r="RE61" s="18"/>
      <c r="RF61" s="18"/>
      <c r="RG61" s="18"/>
      <c r="RH61" s="18"/>
      <c r="RI61" s="18"/>
      <c r="RJ61" s="18"/>
      <c r="RK61" s="18"/>
      <c r="RL61" s="18"/>
      <c r="RM61" s="18"/>
      <c r="RN61" s="18"/>
      <c r="RO61" s="18"/>
      <c r="RP61" s="18"/>
      <c r="RQ61" s="18"/>
      <c r="RR61" s="18"/>
      <c r="RS61" s="18"/>
      <c r="RT61" s="18"/>
      <c r="RU61" s="18"/>
      <c r="RV61" s="18"/>
      <c r="RW61" s="18"/>
      <c r="RX61" s="18"/>
      <c r="RY61" s="18"/>
      <c r="RZ61" s="18"/>
      <c r="SA61" s="18"/>
      <c r="SB61" s="18"/>
      <c r="SC61" s="18"/>
      <c r="SD61" s="18"/>
      <c r="SE61" s="18"/>
      <c r="SF61" s="18"/>
      <c r="SG61" s="18"/>
      <c r="SH61" s="18"/>
      <c r="SI61" s="18"/>
      <c r="SJ61" s="18"/>
      <c r="SK61" s="18"/>
      <c r="SL61" s="18"/>
      <c r="SM61" s="18"/>
      <c r="SN61" s="18"/>
      <c r="SO61" s="18"/>
      <c r="SP61" s="18"/>
      <c r="SQ61" s="18"/>
      <c r="SR61" s="18"/>
      <c r="SS61" s="18"/>
      <c r="ST61" s="18"/>
      <c r="SU61" s="18"/>
      <c r="SV61" s="18"/>
      <c r="SW61" s="18"/>
      <c r="SX61" s="18"/>
      <c r="SY61" s="18"/>
      <c r="SZ61" s="18"/>
      <c r="TA61" s="18"/>
      <c r="TB61" s="18"/>
      <c r="TC61" s="18"/>
      <c r="TD61" s="18"/>
      <c r="TE61" s="18"/>
      <c r="TF61" s="18"/>
      <c r="TG61" s="18"/>
      <c r="TH61" s="18"/>
      <c r="TI61" s="18"/>
      <c r="TJ61" s="18"/>
      <c r="TK61" s="18"/>
      <c r="TL61" s="18"/>
      <c r="TM61" s="18"/>
      <c r="TN61" s="18"/>
      <c r="TO61" s="18"/>
      <c r="TP61" s="18"/>
      <c r="TQ61" s="18"/>
      <c r="TR61" s="18"/>
      <c r="TS61" s="18"/>
      <c r="TT61" s="18"/>
      <c r="TU61" s="18"/>
      <c r="TV61" s="18"/>
      <c r="TW61" s="18"/>
      <c r="TX61" s="18"/>
      <c r="TY61" s="18"/>
      <c r="TZ61" s="18"/>
      <c r="UA61" s="18"/>
      <c r="UB61" s="18"/>
      <c r="UC61" s="18"/>
      <c r="UD61" s="18"/>
      <c r="UE61" s="18"/>
      <c r="UF61" s="18"/>
      <c r="UG61" s="18"/>
      <c r="UH61" s="18"/>
      <c r="UI61" s="18"/>
      <c r="UJ61" s="18"/>
      <c r="UK61" s="18"/>
      <c r="UL61" s="18"/>
      <c r="UM61" s="18"/>
      <c r="UN61" s="18"/>
      <c r="UO61" s="18"/>
      <c r="UP61" s="18"/>
      <c r="UQ61" s="18"/>
      <c r="UR61" s="18"/>
      <c r="US61" s="18"/>
      <c r="UT61" s="18"/>
      <c r="UU61" s="18"/>
      <c r="UV61" s="18"/>
      <c r="UW61" s="18"/>
      <c r="UX61" s="18"/>
      <c r="UY61" s="18"/>
      <c r="UZ61" s="18"/>
      <c r="VA61" s="18"/>
      <c r="VB61" s="18"/>
      <c r="VC61" s="18"/>
      <c r="VD61" s="18"/>
      <c r="VE61" s="18"/>
      <c r="VF61" s="18"/>
      <c r="VG61" s="18"/>
      <c r="VH61" s="18"/>
      <c r="VI61" s="18"/>
      <c r="VJ61" s="18"/>
      <c r="VK61" s="18"/>
      <c r="VL61" s="18"/>
      <c r="VM61" s="18"/>
      <c r="VN61" s="18"/>
      <c r="VO61" s="18"/>
      <c r="VP61" s="18"/>
      <c r="VQ61" s="18"/>
      <c r="VR61" s="18"/>
      <c r="VS61" s="18"/>
      <c r="VT61" s="18"/>
      <c r="VU61" s="18"/>
      <c r="VV61" s="18"/>
      <c r="VW61" s="18"/>
      <c r="VX61" s="18"/>
      <c r="VY61" s="18"/>
      <c r="VZ61" s="18"/>
      <c r="WA61" s="18"/>
      <c r="WB61" s="18"/>
      <c r="WC61" s="18"/>
      <c r="WD61" s="18"/>
      <c r="WE61" s="18"/>
      <c r="WF61" s="18"/>
      <c r="WG61" s="18"/>
      <c r="WH61" s="18"/>
      <c r="WI61" s="18"/>
      <c r="WJ61" s="18"/>
      <c r="WK61" s="18"/>
      <c r="WL61" s="18"/>
      <c r="WM61" s="18"/>
      <c r="WN61" s="18"/>
      <c r="WO61" s="18"/>
      <c r="WP61" s="18"/>
      <c r="WQ61" s="18"/>
      <c r="WR61" s="18"/>
      <c r="WS61" s="18"/>
      <c r="WT61" s="18"/>
      <c r="WU61" s="18"/>
      <c r="WV61" s="18"/>
      <c r="WW61" s="18"/>
      <c r="WX61" s="18"/>
      <c r="WY61" s="18"/>
      <c r="WZ61" s="18"/>
      <c r="XA61" s="18"/>
      <c r="XB61" s="18"/>
      <c r="XC61" s="18"/>
      <c r="XD61" s="18"/>
      <c r="XE61" s="18"/>
      <c r="XF61" s="18"/>
      <c r="XG61" s="18"/>
      <c r="XH61" s="18"/>
      <c r="XI61" s="18"/>
      <c r="XJ61" s="18"/>
      <c r="XK61" s="18"/>
      <c r="XL61" s="18"/>
      <c r="XM61" s="18"/>
      <c r="XN61" s="18"/>
      <c r="XO61" s="18"/>
      <c r="XP61" s="18"/>
      <c r="XQ61" s="18"/>
      <c r="XR61" s="18"/>
      <c r="XS61" s="18"/>
      <c r="XT61" s="18"/>
      <c r="XU61" s="18"/>
      <c r="XV61" s="18"/>
      <c r="XW61" s="18"/>
      <c r="XX61" s="18"/>
      <c r="XY61" s="18"/>
      <c r="XZ61" s="18"/>
      <c r="YA61" s="18"/>
      <c r="YB61" s="18"/>
      <c r="YC61" s="18"/>
      <c r="YD61" s="18"/>
      <c r="YE61" s="18"/>
      <c r="YF61" s="18"/>
      <c r="YG61" s="18"/>
      <c r="YH61" s="18"/>
      <c r="YI61" s="18"/>
      <c r="YJ61" s="18"/>
      <c r="YK61" s="18"/>
      <c r="YL61" s="18"/>
      <c r="YM61" s="18"/>
      <c r="YN61" s="18"/>
      <c r="YO61" s="18"/>
      <c r="YP61" s="18"/>
      <c r="YQ61" s="18"/>
      <c r="YR61" s="18"/>
      <c r="YS61" s="18"/>
      <c r="YT61" s="18"/>
      <c r="YU61" s="18"/>
      <c r="YV61" s="18"/>
      <c r="YW61" s="18"/>
      <c r="YX61" s="18"/>
      <c r="YY61" s="18"/>
      <c r="YZ61" s="18"/>
      <c r="ZA61" s="18"/>
      <c r="ZB61" s="18"/>
      <c r="ZC61" s="18"/>
      <c r="ZD61" s="18"/>
      <c r="ZE61" s="18"/>
      <c r="ZF61" s="18"/>
      <c r="ZG61" s="18"/>
      <c r="ZH61" s="18"/>
      <c r="ZI61" s="18"/>
      <c r="ZJ61" s="18"/>
      <c r="ZK61" s="18"/>
      <c r="ZL61" s="18"/>
      <c r="ZM61" s="18"/>
      <c r="ZN61" s="18"/>
      <c r="ZO61" s="18"/>
      <c r="ZP61" s="18"/>
      <c r="ZQ61" s="18"/>
      <c r="ZR61" s="18"/>
      <c r="ZS61" s="18"/>
      <c r="ZT61" s="18"/>
      <c r="ZU61" s="18"/>
      <c r="ZV61" s="18"/>
      <c r="ZW61" s="18"/>
      <c r="ZX61" s="18"/>
      <c r="ZY61" s="18"/>
      <c r="ZZ61" s="18"/>
      <c r="AAA61" s="18"/>
      <c r="AAB61" s="18"/>
      <c r="AAC61" s="18"/>
      <c r="AAD61" s="18"/>
      <c r="AAE61" s="18"/>
      <c r="AAF61" s="18"/>
      <c r="AAG61" s="18"/>
      <c r="AAH61" s="18"/>
      <c r="AAI61" s="18"/>
      <c r="AAJ61" s="18"/>
      <c r="AAK61" s="18"/>
      <c r="AAL61" s="18"/>
      <c r="AAM61" s="18"/>
      <c r="AAN61" s="18"/>
      <c r="AAO61" s="18"/>
      <c r="AAP61" s="18"/>
      <c r="AAQ61" s="18"/>
      <c r="AAR61" s="18"/>
      <c r="AAS61" s="18"/>
      <c r="AAT61" s="18"/>
      <c r="AAU61" s="18"/>
      <c r="AAV61" s="18"/>
      <c r="AAW61" s="18"/>
      <c r="AAX61" s="18"/>
      <c r="AAY61" s="18"/>
      <c r="AAZ61" s="18"/>
      <c r="ABA61" s="18"/>
      <c r="ABB61" s="18"/>
      <c r="ABC61" s="18"/>
      <c r="ABD61" s="18"/>
      <c r="ABE61" s="18"/>
      <c r="ABF61" s="18"/>
      <c r="ABG61" s="18"/>
      <c r="ABH61" s="18"/>
      <c r="ABI61" s="18"/>
      <c r="ABJ61" s="18"/>
      <c r="ABK61" s="18"/>
      <c r="ABL61" s="18"/>
      <c r="ABM61" s="18"/>
      <c r="ABN61" s="18"/>
      <c r="ABO61" s="18"/>
      <c r="ABP61" s="18"/>
      <c r="ABQ61" s="18"/>
      <c r="ABR61" s="18"/>
      <c r="ABS61" s="18"/>
      <c r="ABT61" s="18"/>
      <c r="ABU61" s="18"/>
      <c r="ABV61" s="18"/>
      <c r="ABW61" s="18"/>
      <c r="ABX61" s="18"/>
      <c r="ABY61" s="18"/>
      <c r="ABZ61" s="18"/>
      <c r="ACA61" s="18"/>
      <c r="ACB61" s="18"/>
      <c r="ACC61" s="18"/>
      <c r="ACD61" s="18"/>
      <c r="ACE61" s="18"/>
      <c r="ACF61" s="18"/>
      <c r="ACG61" s="18"/>
      <c r="ACH61" s="18"/>
      <c r="ACI61" s="18"/>
      <c r="ACJ61" s="18"/>
      <c r="ACK61" s="18"/>
      <c r="ACL61" s="18"/>
      <c r="ACM61" s="18"/>
      <c r="ACN61" s="18"/>
      <c r="ACO61" s="18"/>
      <c r="ACP61" s="18"/>
      <c r="ACQ61" s="18"/>
      <c r="ACR61" s="18"/>
      <c r="ACS61" s="18"/>
      <c r="ACT61" s="18"/>
      <c r="ACU61" s="18"/>
      <c r="ACV61" s="18"/>
      <c r="ACW61" s="18"/>
      <c r="ACX61" s="18"/>
      <c r="ACY61" s="18"/>
      <c r="ACZ61" s="18"/>
      <c r="ADA61" s="18"/>
      <c r="ADB61" s="18"/>
      <c r="ADC61" s="18"/>
      <c r="ADD61" s="18"/>
      <c r="ADE61" s="18"/>
      <c r="ADF61" s="18"/>
      <c r="ADG61" s="18"/>
      <c r="ADH61" s="18"/>
      <c r="ADI61" s="18"/>
      <c r="ADJ61" s="18"/>
      <c r="ADK61" s="18"/>
      <c r="ADL61" s="18"/>
      <c r="ADM61" s="18"/>
      <c r="ADN61" s="18"/>
      <c r="ADO61" s="18"/>
      <c r="ADP61" s="18"/>
      <c r="ADQ61" s="18"/>
      <c r="ADR61" s="18"/>
      <c r="ADS61" s="18"/>
      <c r="ADT61" s="18"/>
      <c r="ADU61" s="18"/>
      <c r="ADV61" s="18"/>
      <c r="ADW61" s="18"/>
      <c r="ADX61" s="18"/>
      <c r="ADY61" s="18"/>
      <c r="ADZ61" s="18"/>
      <c r="AEA61" s="18"/>
      <c r="AEB61" s="18"/>
      <c r="AEC61" s="18"/>
      <c r="AED61" s="18"/>
      <c r="AEE61" s="18"/>
      <c r="AEF61" s="18"/>
      <c r="AEG61" s="18"/>
      <c r="AEH61" s="18"/>
      <c r="AEI61" s="18"/>
      <c r="AEJ61" s="18"/>
      <c r="AEK61" s="18"/>
      <c r="AEL61" s="18"/>
      <c r="AEM61" s="18"/>
      <c r="AEN61" s="18"/>
      <c r="AEO61" s="18"/>
      <c r="AEP61" s="18"/>
      <c r="AEQ61" s="18"/>
      <c r="AER61" s="18"/>
      <c r="AES61" s="18"/>
      <c r="AET61" s="18"/>
      <c r="AEU61" s="18"/>
      <c r="AEV61" s="18"/>
      <c r="AEW61" s="18"/>
      <c r="AEX61" s="18"/>
    </row>
    <row r="62" spans="1:830" s="33" customFormat="1" ht="33" customHeight="1">
      <c r="A62" s="34">
        <v>58</v>
      </c>
      <c r="B62" s="34" t="s">
        <v>124</v>
      </c>
      <c r="C62" s="9" t="s">
        <v>125</v>
      </c>
      <c r="D62" s="49" t="s">
        <v>126</v>
      </c>
      <c r="E62" s="50">
        <v>1525</v>
      </c>
      <c r="F62" s="51">
        <v>570</v>
      </c>
      <c r="G62" s="52">
        <v>1292.3728813559323</v>
      </c>
      <c r="H62" s="38">
        <f t="shared" si="7"/>
        <v>869250</v>
      </c>
      <c r="I62" s="39">
        <f t="shared" ref="I62:I124" si="19">F62</f>
        <v>570</v>
      </c>
      <c r="J62" s="38">
        <f t="shared" si="8"/>
        <v>869250</v>
      </c>
      <c r="K62" s="38">
        <f t="shared" si="9"/>
        <v>0</v>
      </c>
      <c r="L62" s="38">
        <f t="shared" si="10"/>
        <v>0</v>
      </c>
      <c r="M62" s="40"/>
      <c r="N62" s="99">
        <f t="shared" si="11"/>
        <v>0</v>
      </c>
      <c r="O62" s="42"/>
      <c r="P62" s="43">
        <f t="shared" si="12"/>
        <v>0</v>
      </c>
      <c r="Q62" s="43">
        <f t="shared" si="13"/>
        <v>0</v>
      </c>
      <c r="R62" s="43">
        <f t="shared" si="14"/>
        <v>0</v>
      </c>
      <c r="S62" s="44">
        <f t="shared" si="15"/>
        <v>570</v>
      </c>
      <c r="T62" s="98">
        <f t="shared" si="16"/>
        <v>869250</v>
      </c>
      <c r="U62" s="45">
        <f t="shared" si="0"/>
        <v>570</v>
      </c>
      <c r="V62" s="46">
        <f t="shared" si="1"/>
        <v>869250</v>
      </c>
      <c r="W62" s="46">
        <f t="shared" si="2"/>
        <v>0</v>
      </c>
      <c r="X62" s="47">
        <f t="shared" si="3"/>
        <v>0</v>
      </c>
      <c r="Y62" s="97">
        <v>570</v>
      </c>
      <c r="Z62" s="96">
        <f t="shared" si="4"/>
        <v>869250</v>
      </c>
      <c r="AA62" s="96">
        <f t="shared" si="5"/>
        <v>0</v>
      </c>
      <c r="AB62" s="70">
        <f t="shared" si="6"/>
        <v>0</v>
      </c>
      <c r="AC62" s="157"/>
      <c r="AD62" s="162">
        <v>533.75</v>
      </c>
      <c r="AE62" s="166">
        <f t="shared" si="17"/>
        <v>304237.5</v>
      </c>
      <c r="AF62" s="166">
        <f t="shared" si="18"/>
        <v>304237.5</v>
      </c>
      <c r="AT62" s="136"/>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c r="IL62" s="18"/>
      <c r="IM62" s="18"/>
      <c r="IN62" s="18"/>
      <c r="IO62" s="18"/>
      <c r="IP62" s="18"/>
      <c r="IQ62" s="18"/>
      <c r="IR62" s="18"/>
      <c r="IS62" s="18"/>
      <c r="IT62" s="18"/>
      <c r="IU62" s="18"/>
      <c r="IV62" s="18"/>
      <c r="IW62" s="18"/>
      <c r="IX62" s="18"/>
      <c r="IY62" s="18"/>
      <c r="IZ62" s="18"/>
      <c r="JA62" s="18"/>
      <c r="JB62" s="18"/>
      <c r="JC62" s="18"/>
      <c r="JD62" s="18"/>
      <c r="JE62" s="18"/>
      <c r="JF62" s="18"/>
      <c r="JG62" s="18"/>
      <c r="JH62" s="18"/>
      <c r="JI62" s="18"/>
      <c r="JJ62" s="18"/>
      <c r="JK62" s="18"/>
      <c r="JL62" s="18"/>
      <c r="JM62" s="18"/>
      <c r="JN62" s="18"/>
      <c r="JO62" s="18"/>
      <c r="JP62" s="18"/>
      <c r="JQ62" s="18"/>
      <c r="JR62" s="18"/>
      <c r="JS62" s="18"/>
      <c r="JT62" s="18"/>
      <c r="JU62" s="18"/>
      <c r="JV62" s="18"/>
      <c r="JW62" s="18"/>
      <c r="JX62" s="18"/>
      <c r="JY62" s="18"/>
      <c r="JZ62" s="18"/>
      <c r="KA62" s="18"/>
      <c r="KB62" s="18"/>
      <c r="KC62" s="18"/>
      <c r="KD62" s="18"/>
      <c r="KE62" s="18"/>
      <c r="KF62" s="18"/>
      <c r="KG62" s="18"/>
      <c r="KH62" s="18"/>
      <c r="KI62" s="18"/>
      <c r="KJ62" s="18"/>
      <c r="KK62" s="18"/>
      <c r="KL62" s="18"/>
      <c r="KM62" s="18"/>
      <c r="KN62" s="18"/>
      <c r="KO62" s="18"/>
      <c r="KP62" s="18"/>
      <c r="KQ62" s="18"/>
      <c r="KR62" s="18"/>
      <c r="KS62" s="18"/>
      <c r="KT62" s="18"/>
      <c r="KU62" s="18"/>
      <c r="KV62" s="18"/>
      <c r="KW62" s="18"/>
      <c r="KX62" s="18"/>
      <c r="KY62" s="18"/>
      <c r="KZ62" s="18"/>
      <c r="LA62" s="18"/>
      <c r="LB62" s="18"/>
      <c r="LC62" s="18"/>
      <c r="LD62" s="18"/>
      <c r="LE62" s="18"/>
      <c r="LF62" s="18"/>
      <c r="LG62" s="18"/>
      <c r="LH62" s="18"/>
      <c r="LI62" s="18"/>
      <c r="LJ62" s="18"/>
      <c r="LK62" s="18"/>
      <c r="LL62" s="18"/>
      <c r="LM62" s="18"/>
      <c r="LN62" s="18"/>
      <c r="LO62" s="18"/>
      <c r="LP62" s="18"/>
      <c r="LQ62" s="18"/>
      <c r="LR62" s="18"/>
      <c r="LS62" s="18"/>
      <c r="LT62" s="18"/>
      <c r="LU62" s="18"/>
      <c r="LV62" s="18"/>
      <c r="LW62" s="18"/>
      <c r="LX62" s="18"/>
      <c r="LY62" s="18"/>
      <c r="LZ62" s="18"/>
      <c r="MA62" s="18"/>
      <c r="MB62" s="18"/>
      <c r="MC62" s="18"/>
      <c r="MD62" s="18"/>
      <c r="ME62" s="18"/>
      <c r="MF62" s="18"/>
      <c r="MG62" s="18"/>
      <c r="MH62" s="18"/>
      <c r="MI62" s="18"/>
      <c r="MJ62" s="18"/>
      <c r="MK62" s="18"/>
      <c r="ML62" s="18"/>
      <c r="MM62" s="18"/>
      <c r="MN62" s="18"/>
      <c r="MO62" s="18"/>
      <c r="MP62" s="18"/>
      <c r="MQ62" s="18"/>
      <c r="MR62" s="18"/>
      <c r="MS62" s="18"/>
      <c r="MT62" s="18"/>
      <c r="MU62" s="18"/>
      <c r="MV62" s="18"/>
      <c r="MW62" s="18"/>
      <c r="MX62" s="18"/>
      <c r="MY62" s="18"/>
      <c r="MZ62" s="18"/>
      <c r="NA62" s="18"/>
      <c r="NB62" s="18"/>
      <c r="NC62" s="18"/>
      <c r="ND62" s="18"/>
      <c r="NE62" s="18"/>
      <c r="NF62" s="18"/>
      <c r="NG62" s="18"/>
      <c r="NH62" s="18"/>
      <c r="NI62" s="18"/>
      <c r="NJ62" s="18"/>
      <c r="NK62" s="18"/>
      <c r="NL62" s="18"/>
      <c r="NM62" s="18"/>
      <c r="NN62" s="18"/>
      <c r="NO62" s="18"/>
      <c r="NP62" s="18"/>
      <c r="NQ62" s="18"/>
      <c r="NR62" s="18"/>
      <c r="NS62" s="18"/>
      <c r="NT62" s="18"/>
      <c r="NU62" s="18"/>
      <c r="NV62" s="18"/>
      <c r="NW62" s="18"/>
      <c r="NX62" s="18"/>
      <c r="NY62" s="18"/>
      <c r="NZ62" s="18"/>
      <c r="OA62" s="18"/>
      <c r="OB62" s="18"/>
      <c r="OC62" s="18"/>
      <c r="OD62" s="18"/>
      <c r="OE62" s="18"/>
      <c r="OF62" s="18"/>
      <c r="OG62" s="18"/>
      <c r="OH62" s="18"/>
      <c r="OI62" s="18"/>
      <c r="OJ62" s="18"/>
      <c r="OK62" s="18"/>
      <c r="OL62" s="18"/>
      <c r="OM62" s="18"/>
      <c r="ON62" s="18"/>
      <c r="OO62" s="18"/>
      <c r="OP62" s="18"/>
      <c r="OQ62" s="18"/>
      <c r="OR62" s="18"/>
      <c r="OS62" s="18"/>
      <c r="OT62" s="18"/>
      <c r="OU62" s="18"/>
      <c r="OV62" s="18"/>
      <c r="OW62" s="18"/>
      <c r="OX62" s="18"/>
      <c r="OY62" s="18"/>
      <c r="OZ62" s="18"/>
      <c r="PA62" s="18"/>
      <c r="PB62" s="18"/>
      <c r="PC62" s="18"/>
      <c r="PD62" s="18"/>
      <c r="PE62" s="18"/>
      <c r="PF62" s="18"/>
      <c r="PG62" s="18"/>
      <c r="PH62" s="18"/>
      <c r="PI62" s="18"/>
      <c r="PJ62" s="18"/>
      <c r="PK62" s="18"/>
      <c r="PL62" s="18"/>
      <c r="PM62" s="18"/>
      <c r="PN62" s="18"/>
      <c r="PO62" s="18"/>
      <c r="PP62" s="18"/>
      <c r="PQ62" s="18"/>
      <c r="PR62" s="18"/>
      <c r="PS62" s="18"/>
      <c r="PT62" s="18"/>
      <c r="PU62" s="18"/>
      <c r="PV62" s="18"/>
      <c r="PW62" s="18"/>
      <c r="PX62" s="18"/>
      <c r="PY62" s="18"/>
      <c r="PZ62" s="18"/>
      <c r="QA62" s="18"/>
      <c r="QB62" s="18"/>
      <c r="QC62" s="18"/>
      <c r="QD62" s="18"/>
      <c r="QE62" s="18"/>
      <c r="QF62" s="18"/>
      <c r="QG62" s="18"/>
      <c r="QH62" s="18"/>
      <c r="QI62" s="18"/>
      <c r="QJ62" s="18"/>
      <c r="QK62" s="18"/>
      <c r="QL62" s="18"/>
      <c r="QM62" s="18"/>
      <c r="QN62" s="18"/>
      <c r="QO62" s="18"/>
      <c r="QP62" s="18"/>
      <c r="QQ62" s="18"/>
      <c r="QR62" s="18"/>
      <c r="QS62" s="18"/>
      <c r="QT62" s="18"/>
      <c r="QU62" s="18"/>
      <c r="QV62" s="18"/>
      <c r="QW62" s="18"/>
      <c r="QX62" s="18"/>
      <c r="QY62" s="18"/>
      <c r="QZ62" s="18"/>
      <c r="RA62" s="18"/>
      <c r="RB62" s="18"/>
      <c r="RC62" s="18"/>
      <c r="RD62" s="18"/>
      <c r="RE62" s="18"/>
      <c r="RF62" s="18"/>
      <c r="RG62" s="18"/>
      <c r="RH62" s="18"/>
      <c r="RI62" s="18"/>
      <c r="RJ62" s="18"/>
      <c r="RK62" s="18"/>
      <c r="RL62" s="18"/>
      <c r="RM62" s="18"/>
      <c r="RN62" s="18"/>
      <c r="RO62" s="18"/>
      <c r="RP62" s="18"/>
      <c r="RQ62" s="18"/>
      <c r="RR62" s="18"/>
      <c r="RS62" s="18"/>
      <c r="RT62" s="18"/>
      <c r="RU62" s="18"/>
      <c r="RV62" s="18"/>
      <c r="RW62" s="18"/>
      <c r="RX62" s="18"/>
      <c r="RY62" s="18"/>
      <c r="RZ62" s="18"/>
      <c r="SA62" s="18"/>
      <c r="SB62" s="18"/>
      <c r="SC62" s="18"/>
      <c r="SD62" s="18"/>
      <c r="SE62" s="18"/>
      <c r="SF62" s="18"/>
      <c r="SG62" s="18"/>
      <c r="SH62" s="18"/>
      <c r="SI62" s="18"/>
      <c r="SJ62" s="18"/>
      <c r="SK62" s="18"/>
      <c r="SL62" s="18"/>
      <c r="SM62" s="18"/>
      <c r="SN62" s="18"/>
      <c r="SO62" s="18"/>
      <c r="SP62" s="18"/>
      <c r="SQ62" s="18"/>
      <c r="SR62" s="18"/>
      <c r="SS62" s="18"/>
      <c r="ST62" s="18"/>
      <c r="SU62" s="18"/>
      <c r="SV62" s="18"/>
      <c r="SW62" s="18"/>
      <c r="SX62" s="18"/>
      <c r="SY62" s="18"/>
      <c r="SZ62" s="18"/>
      <c r="TA62" s="18"/>
      <c r="TB62" s="18"/>
      <c r="TC62" s="18"/>
      <c r="TD62" s="18"/>
      <c r="TE62" s="18"/>
      <c r="TF62" s="18"/>
      <c r="TG62" s="18"/>
      <c r="TH62" s="18"/>
      <c r="TI62" s="18"/>
      <c r="TJ62" s="18"/>
      <c r="TK62" s="18"/>
      <c r="TL62" s="18"/>
      <c r="TM62" s="18"/>
      <c r="TN62" s="18"/>
      <c r="TO62" s="18"/>
      <c r="TP62" s="18"/>
      <c r="TQ62" s="18"/>
      <c r="TR62" s="18"/>
      <c r="TS62" s="18"/>
      <c r="TT62" s="18"/>
      <c r="TU62" s="18"/>
      <c r="TV62" s="18"/>
      <c r="TW62" s="18"/>
      <c r="TX62" s="18"/>
      <c r="TY62" s="18"/>
      <c r="TZ62" s="18"/>
      <c r="UA62" s="18"/>
      <c r="UB62" s="18"/>
      <c r="UC62" s="18"/>
      <c r="UD62" s="18"/>
      <c r="UE62" s="18"/>
      <c r="UF62" s="18"/>
      <c r="UG62" s="18"/>
      <c r="UH62" s="18"/>
      <c r="UI62" s="18"/>
      <c r="UJ62" s="18"/>
      <c r="UK62" s="18"/>
      <c r="UL62" s="18"/>
      <c r="UM62" s="18"/>
      <c r="UN62" s="18"/>
      <c r="UO62" s="18"/>
      <c r="UP62" s="18"/>
      <c r="UQ62" s="18"/>
      <c r="UR62" s="18"/>
      <c r="US62" s="18"/>
      <c r="UT62" s="18"/>
      <c r="UU62" s="18"/>
      <c r="UV62" s="18"/>
      <c r="UW62" s="18"/>
      <c r="UX62" s="18"/>
      <c r="UY62" s="18"/>
      <c r="UZ62" s="18"/>
      <c r="VA62" s="18"/>
      <c r="VB62" s="18"/>
      <c r="VC62" s="18"/>
      <c r="VD62" s="18"/>
      <c r="VE62" s="18"/>
      <c r="VF62" s="18"/>
      <c r="VG62" s="18"/>
      <c r="VH62" s="18"/>
      <c r="VI62" s="18"/>
      <c r="VJ62" s="18"/>
      <c r="VK62" s="18"/>
      <c r="VL62" s="18"/>
      <c r="VM62" s="18"/>
      <c r="VN62" s="18"/>
      <c r="VO62" s="18"/>
      <c r="VP62" s="18"/>
      <c r="VQ62" s="18"/>
      <c r="VR62" s="18"/>
      <c r="VS62" s="18"/>
      <c r="VT62" s="18"/>
      <c r="VU62" s="18"/>
      <c r="VV62" s="18"/>
      <c r="VW62" s="18"/>
      <c r="VX62" s="18"/>
      <c r="VY62" s="18"/>
      <c r="VZ62" s="18"/>
      <c r="WA62" s="18"/>
      <c r="WB62" s="18"/>
      <c r="WC62" s="18"/>
      <c r="WD62" s="18"/>
      <c r="WE62" s="18"/>
      <c r="WF62" s="18"/>
      <c r="WG62" s="18"/>
      <c r="WH62" s="18"/>
      <c r="WI62" s="18"/>
      <c r="WJ62" s="18"/>
      <c r="WK62" s="18"/>
      <c r="WL62" s="18"/>
      <c r="WM62" s="18"/>
      <c r="WN62" s="18"/>
      <c r="WO62" s="18"/>
      <c r="WP62" s="18"/>
      <c r="WQ62" s="18"/>
      <c r="WR62" s="18"/>
      <c r="WS62" s="18"/>
      <c r="WT62" s="18"/>
      <c r="WU62" s="18"/>
      <c r="WV62" s="18"/>
      <c r="WW62" s="18"/>
      <c r="WX62" s="18"/>
      <c r="WY62" s="18"/>
      <c r="WZ62" s="18"/>
      <c r="XA62" s="18"/>
      <c r="XB62" s="18"/>
      <c r="XC62" s="18"/>
      <c r="XD62" s="18"/>
      <c r="XE62" s="18"/>
      <c r="XF62" s="18"/>
      <c r="XG62" s="18"/>
      <c r="XH62" s="18"/>
      <c r="XI62" s="18"/>
      <c r="XJ62" s="18"/>
      <c r="XK62" s="18"/>
      <c r="XL62" s="18"/>
      <c r="XM62" s="18"/>
      <c r="XN62" s="18"/>
      <c r="XO62" s="18"/>
      <c r="XP62" s="18"/>
      <c r="XQ62" s="18"/>
      <c r="XR62" s="18"/>
      <c r="XS62" s="18"/>
      <c r="XT62" s="18"/>
      <c r="XU62" s="18"/>
      <c r="XV62" s="18"/>
      <c r="XW62" s="18"/>
      <c r="XX62" s="18"/>
      <c r="XY62" s="18"/>
      <c r="XZ62" s="18"/>
      <c r="YA62" s="18"/>
      <c r="YB62" s="18"/>
      <c r="YC62" s="18"/>
      <c r="YD62" s="18"/>
      <c r="YE62" s="18"/>
      <c r="YF62" s="18"/>
      <c r="YG62" s="18"/>
      <c r="YH62" s="18"/>
      <c r="YI62" s="18"/>
      <c r="YJ62" s="18"/>
      <c r="YK62" s="18"/>
      <c r="YL62" s="18"/>
      <c r="YM62" s="18"/>
      <c r="YN62" s="18"/>
      <c r="YO62" s="18"/>
      <c r="YP62" s="18"/>
      <c r="YQ62" s="18"/>
      <c r="YR62" s="18"/>
      <c r="YS62" s="18"/>
      <c r="YT62" s="18"/>
      <c r="YU62" s="18"/>
      <c r="YV62" s="18"/>
      <c r="YW62" s="18"/>
      <c r="YX62" s="18"/>
      <c r="YY62" s="18"/>
      <c r="YZ62" s="18"/>
      <c r="ZA62" s="18"/>
      <c r="ZB62" s="18"/>
      <c r="ZC62" s="18"/>
      <c r="ZD62" s="18"/>
      <c r="ZE62" s="18"/>
      <c r="ZF62" s="18"/>
      <c r="ZG62" s="18"/>
      <c r="ZH62" s="18"/>
      <c r="ZI62" s="18"/>
      <c r="ZJ62" s="18"/>
      <c r="ZK62" s="18"/>
      <c r="ZL62" s="18"/>
      <c r="ZM62" s="18"/>
      <c r="ZN62" s="18"/>
      <c r="ZO62" s="18"/>
      <c r="ZP62" s="18"/>
      <c r="ZQ62" s="18"/>
      <c r="ZR62" s="18"/>
      <c r="ZS62" s="18"/>
      <c r="ZT62" s="18"/>
      <c r="ZU62" s="18"/>
      <c r="ZV62" s="18"/>
      <c r="ZW62" s="18"/>
      <c r="ZX62" s="18"/>
      <c r="ZY62" s="18"/>
      <c r="ZZ62" s="18"/>
      <c r="AAA62" s="18"/>
      <c r="AAB62" s="18"/>
      <c r="AAC62" s="18"/>
      <c r="AAD62" s="18"/>
      <c r="AAE62" s="18"/>
      <c r="AAF62" s="18"/>
      <c r="AAG62" s="18"/>
      <c r="AAH62" s="18"/>
      <c r="AAI62" s="18"/>
      <c r="AAJ62" s="18"/>
      <c r="AAK62" s="18"/>
      <c r="AAL62" s="18"/>
      <c r="AAM62" s="18"/>
      <c r="AAN62" s="18"/>
      <c r="AAO62" s="18"/>
      <c r="AAP62" s="18"/>
      <c r="AAQ62" s="18"/>
      <c r="AAR62" s="18"/>
      <c r="AAS62" s="18"/>
      <c r="AAT62" s="18"/>
      <c r="AAU62" s="18"/>
      <c r="AAV62" s="18"/>
      <c r="AAW62" s="18"/>
      <c r="AAX62" s="18"/>
      <c r="AAY62" s="18"/>
      <c r="AAZ62" s="18"/>
      <c r="ABA62" s="18"/>
      <c r="ABB62" s="18"/>
      <c r="ABC62" s="18"/>
      <c r="ABD62" s="18"/>
      <c r="ABE62" s="18"/>
      <c r="ABF62" s="18"/>
      <c r="ABG62" s="18"/>
      <c r="ABH62" s="18"/>
      <c r="ABI62" s="18"/>
      <c r="ABJ62" s="18"/>
      <c r="ABK62" s="18"/>
      <c r="ABL62" s="18"/>
      <c r="ABM62" s="18"/>
      <c r="ABN62" s="18"/>
      <c r="ABO62" s="18"/>
      <c r="ABP62" s="18"/>
      <c r="ABQ62" s="18"/>
      <c r="ABR62" s="18"/>
      <c r="ABS62" s="18"/>
      <c r="ABT62" s="18"/>
      <c r="ABU62" s="18"/>
      <c r="ABV62" s="18"/>
      <c r="ABW62" s="18"/>
      <c r="ABX62" s="18"/>
      <c r="ABY62" s="18"/>
      <c r="ABZ62" s="18"/>
      <c r="ACA62" s="18"/>
      <c r="ACB62" s="18"/>
      <c r="ACC62" s="18"/>
      <c r="ACD62" s="18"/>
      <c r="ACE62" s="18"/>
      <c r="ACF62" s="18"/>
      <c r="ACG62" s="18"/>
      <c r="ACH62" s="18"/>
      <c r="ACI62" s="18"/>
      <c r="ACJ62" s="18"/>
      <c r="ACK62" s="18"/>
      <c r="ACL62" s="18"/>
      <c r="ACM62" s="18"/>
      <c r="ACN62" s="18"/>
      <c r="ACO62" s="18"/>
      <c r="ACP62" s="18"/>
      <c r="ACQ62" s="18"/>
      <c r="ACR62" s="18"/>
      <c r="ACS62" s="18"/>
      <c r="ACT62" s="18"/>
      <c r="ACU62" s="18"/>
      <c r="ACV62" s="18"/>
      <c r="ACW62" s="18"/>
      <c r="ACX62" s="18"/>
      <c r="ACY62" s="18"/>
      <c r="ACZ62" s="18"/>
      <c r="ADA62" s="18"/>
      <c r="ADB62" s="18"/>
      <c r="ADC62" s="18"/>
      <c r="ADD62" s="18"/>
      <c r="ADE62" s="18"/>
      <c r="ADF62" s="18"/>
      <c r="ADG62" s="18"/>
      <c r="ADH62" s="18"/>
      <c r="ADI62" s="18"/>
      <c r="ADJ62" s="18"/>
      <c r="ADK62" s="18"/>
      <c r="ADL62" s="18"/>
      <c r="ADM62" s="18"/>
      <c r="ADN62" s="18"/>
      <c r="ADO62" s="18"/>
      <c r="ADP62" s="18"/>
      <c r="ADQ62" s="18"/>
      <c r="ADR62" s="18"/>
      <c r="ADS62" s="18"/>
      <c r="ADT62" s="18"/>
      <c r="ADU62" s="18"/>
      <c r="ADV62" s="18"/>
      <c r="ADW62" s="18"/>
      <c r="ADX62" s="18"/>
      <c r="ADY62" s="18"/>
      <c r="ADZ62" s="18"/>
      <c r="AEA62" s="18"/>
      <c r="AEB62" s="18"/>
      <c r="AEC62" s="18"/>
      <c r="AED62" s="18"/>
      <c r="AEE62" s="18"/>
      <c r="AEF62" s="18"/>
      <c r="AEG62" s="18"/>
      <c r="AEH62" s="18"/>
      <c r="AEI62" s="18"/>
      <c r="AEJ62" s="18"/>
      <c r="AEK62" s="18"/>
      <c r="AEL62" s="18"/>
      <c r="AEM62" s="18"/>
      <c r="AEN62" s="18"/>
      <c r="AEO62" s="18"/>
      <c r="AEP62" s="18"/>
      <c r="AEQ62" s="18"/>
      <c r="AER62" s="18"/>
      <c r="AES62" s="18"/>
      <c r="AET62" s="18"/>
      <c r="AEU62" s="18"/>
      <c r="AEV62" s="18"/>
      <c r="AEW62" s="18"/>
      <c r="AEX62" s="18"/>
    </row>
    <row r="63" spans="1:830" s="33" customFormat="1" ht="30">
      <c r="A63" s="34">
        <v>59</v>
      </c>
      <c r="B63" s="34" t="s">
        <v>127</v>
      </c>
      <c r="C63" s="9" t="s">
        <v>529</v>
      </c>
      <c r="D63" s="49" t="s">
        <v>126</v>
      </c>
      <c r="E63" s="50">
        <v>1100</v>
      </c>
      <c r="F63" s="51">
        <v>10</v>
      </c>
      <c r="G63" s="52">
        <v>932.20338983050851</v>
      </c>
      <c r="H63" s="38">
        <f t="shared" si="7"/>
        <v>11000</v>
      </c>
      <c r="I63" s="39">
        <f t="shared" si="19"/>
        <v>10</v>
      </c>
      <c r="J63" s="38">
        <f t="shared" si="8"/>
        <v>11000</v>
      </c>
      <c r="K63" s="38">
        <f t="shared" si="9"/>
        <v>0</v>
      </c>
      <c r="L63" s="38">
        <f t="shared" si="10"/>
        <v>0</v>
      </c>
      <c r="M63" s="40"/>
      <c r="N63" s="99">
        <f t="shared" si="11"/>
        <v>0</v>
      </c>
      <c r="O63" s="42"/>
      <c r="P63" s="43">
        <f t="shared" si="12"/>
        <v>0</v>
      </c>
      <c r="Q63" s="43">
        <f t="shared" si="13"/>
        <v>0</v>
      </c>
      <c r="R63" s="43">
        <f t="shared" si="14"/>
        <v>0</v>
      </c>
      <c r="S63" s="44">
        <f t="shared" si="15"/>
        <v>10</v>
      </c>
      <c r="T63" s="98">
        <f t="shared" si="16"/>
        <v>11000</v>
      </c>
      <c r="U63" s="45">
        <f t="shared" si="0"/>
        <v>10</v>
      </c>
      <c r="V63" s="46">
        <f t="shared" si="1"/>
        <v>11000</v>
      </c>
      <c r="W63" s="46">
        <f t="shared" si="2"/>
        <v>0</v>
      </c>
      <c r="X63" s="47">
        <f t="shared" si="3"/>
        <v>0</v>
      </c>
      <c r="Y63" s="97">
        <v>10</v>
      </c>
      <c r="Z63" s="96">
        <f t="shared" si="4"/>
        <v>11000</v>
      </c>
      <c r="AA63" s="96">
        <f t="shared" si="5"/>
        <v>0</v>
      </c>
      <c r="AB63" s="70">
        <f t="shared" si="6"/>
        <v>0</v>
      </c>
      <c r="AC63" s="157"/>
      <c r="AD63" s="162">
        <v>385</v>
      </c>
      <c r="AE63" s="166">
        <f t="shared" si="17"/>
        <v>3850</v>
      </c>
      <c r="AF63" s="166">
        <f t="shared" si="18"/>
        <v>3850</v>
      </c>
      <c r="AT63" s="136"/>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c r="HR63" s="18"/>
      <c r="HS63" s="18"/>
      <c r="HT63" s="18"/>
      <c r="HU63" s="18"/>
      <c r="HV63" s="18"/>
      <c r="HW63" s="18"/>
      <c r="HX63" s="18"/>
      <c r="HY63" s="18"/>
      <c r="HZ63" s="18"/>
      <c r="IA63" s="18"/>
      <c r="IB63" s="18"/>
      <c r="IC63" s="18"/>
      <c r="ID63" s="18"/>
      <c r="IE63" s="18"/>
      <c r="IF63" s="18"/>
      <c r="IG63" s="18"/>
      <c r="IH63" s="18"/>
      <c r="II63" s="18"/>
      <c r="IJ63" s="18"/>
      <c r="IK63" s="18"/>
      <c r="IL63" s="18"/>
      <c r="IM63" s="18"/>
      <c r="IN63" s="18"/>
      <c r="IO63" s="18"/>
      <c r="IP63" s="18"/>
      <c r="IQ63" s="18"/>
      <c r="IR63" s="18"/>
      <c r="IS63" s="18"/>
      <c r="IT63" s="18"/>
      <c r="IU63" s="18"/>
      <c r="IV63" s="18"/>
      <c r="IW63" s="18"/>
      <c r="IX63" s="18"/>
      <c r="IY63" s="18"/>
      <c r="IZ63" s="18"/>
      <c r="JA63" s="18"/>
      <c r="JB63" s="18"/>
      <c r="JC63" s="18"/>
      <c r="JD63" s="18"/>
      <c r="JE63" s="18"/>
      <c r="JF63" s="18"/>
      <c r="JG63" s="18"/>
      <c r="JH63" s="18"/>
      <c r="JI63" s="18"/>
      <c r="JJ63" s="18"/>
      <c r="JK63" s="18"/>
      <c r="JL63" s="18"/>
      <c r="JM63" s="18"/>
      <c r="JN63" s="18"/>
      <c r="JO63" s="18"/>
      <c r="JP63" s="18"/>
      <c r="JQ63" s="18"/>
      <c r="JR63" s="18"/>
      <c r="JS63" s="18"/>
      <c r="JT63" s="18"/>
      <c r="JU63" s="18"/>
      <c r="JV63" s="18"/>
      <c r="JW63" s="18"/>
      <c r="JX63" s="18"/>
      <c r="JY63" s="18"/>
      <c r="JZ63" s="18"/>
      <c r="KA63" s="18"/>
      <c r="KB63" s="18"/>
      <c r="KC63" s="18"/>
      <c r="KD63" s="18"/>
      <c r="KE63" s="18"/>
      <c r="KF63" s="18"/>
      <c r="KG63" s="18"/>
      <c r="KH63" s="18"/>
      <c r="KI63" s="18"/>
      <c r="KJ63" s="18"/>
      <c r="KK63" s="18"/>
      <c r="KL63" s="18"/>
      <c r="KM63" s="18"/>
      <c r="KN63" s="18"/>
      <c r="KO63" s="18"/>
      <c r="KP63" s="18"/>
      <c r="KQ63" s="18"/>
      <c r="KR63" s="18"/>
      <c r="KS63" s="18"/>
      <c r="KT63" s="18"/>
      <c r="KU63" s="18"/>
      <c r="KV63" s="18"/>
      <c r="KW63" s="18"/>
      <c r="KX63" s="18"/>
      <c r="KY63" s="18"/>
      <c r="KZ63" s="18"/>
      <c r="LA63" s="18"/>
      <c r="LB63" s="18"/>
      <c r="LC63" s="18"/>
      <c r="LD63" s="18"/>
      <c r="LE63" s="18"/>
      <c r="LF63" s="18"/>
      <c r="LG63" s="18"/>
      <c r="LH63" s="18"/>
      <c r="LI63" s="18"/>
      <c r="LJ63" s="18"/>
      <c r="LK63" s="18"/>
      <c r="LL63" s="18"/>
      <c r="LM63" s="18"/>
      <c r="LN63" s="18"/>
      <c r="LO63" s="18"/>
      <c r="LP63" s="18"/>
      <c r="LQ63" s="18"/>
      <c r="LR63" s="18"/>
      <c r="LS63" s="18"/>
      <c r="LT63" s="18"/>
      <c r="LU63" s="18"/>
      <c r="LV63" s="18"/>
      <c r="LW63" s="18"/>
      <c r="LX63" s="18"/>
      <c r="LY63" s="18"/>
      <c r="LZ63" s="18"/>
      <c r="MA63" s="18"/>
      <c r="MB63" s="18"/>
      <c r="MC63" s="18"/>
      <c r="MD63" s="18"/>
      <c r="ME63" s="18"/>
      <c r="MF63" s="18"/>
      <c r="MG63" s="18"/>
      <c r="MH63" s="18"/>
      <c r="MI63" s="18"/>
      <c r="MJ63" s="18"/>
      <c r="MK63" s="18"/>
      <c r="ML63" s="18"/>
      <c r="MM63" s="18"/>
      <c r="MN63" s="18"/>
      <c r="MO63" s="18"/>
      <c r="MP63" s="18"/>
      <c r="MQ63" s="18"/>
      <c r="MR63" s="18"/>
      <c r="MS63" s="18"/>
      <c r="MT63" s="18"/>
      <c r="MU63" s="18"/>
      <c r="MV63" s="18"/>
      <c r="MW63" s="18"/>
      <c r="MX63" s="18"/>
      <c r="MY63" s="18"/>
      <c r="MZ63" s="18"/>
      <c r="NA63" s="18"/>
      <c r="NB63" s="18"/>
      <c r="NC63" s="18"/>
      <c r="ND63" s="18"/>
      <c r="NE63" s="18"/>
      <c r="NF63" s="18"/>
      <c r="NG63" s="18"/>
      <c r="NH63" s="18"/>
      <c r="NI63" s="18"/>
      <c r="NJ63" s="18"/>
      <c r="NK63" s="18"/>
      <c r="NL63" s="18"/>
      <c r="NM63" s="18"/>
      <c r="NN63" s="18"/>
      <c r="NO63" s="18"/>
      <c r="NP63" s="18"/>
      <c r="NQ63" s="18"/>
      <c r="NR63" s="18"/>
      <c r="NS63" s="18"/>
      <c r="NT63" s="18"/>
      <c r="NU63" s="18"/>
      <c r="NV63" s="18"/>
      <c r="NW63" s="18"/>
      <c r="NX63" s="18"/>
      <c r="NY63" s="18"/>
      <c r="NZ63" s="18"/>
      <c r="OA63" s="18"/>
      <c r="OB63" s="18"/>
      <c r="OC63" s="18"/>
      <c r="OD63" s="18"/>
      <c r="OE63" s="18"/>
      <c r="OF63" s="18"/>
      <c r="OG63" s="18"/>
      <c r="OH63" s="18"/>
      <c r="OI63" s="18"/>
      <c r="OJ63" s="18"/>
      <c r="OK63" s="18"/>
      <c r="OL63" s="18"/>
      <c r="OM63" s="18"/>
      <c r="ON63" s="18"/>
      <c r="OO63" s="18"/>
      <c r="OP63" s="18"/>
      <c r="OQ63" s="18"/>
      <c r="OR63" s="18"/>
      <c r="OS63" s="18"/>
      <c r="OT63" s="18"/>
      <c r="OU63" s="18"/>
      <c r="OV63" s="18"/>
      <c r="OW63" s="18"/>
      <c r="OX63" s="18"/>
      <c r="OY63" s="18"/>
      <c r="OZ63" s="18"/>
      <c r="PA63" s="18"/>
      <c r="PB63" s="18"/>
      <c r="PC63" s="18"/>
      <c r="PD63" s="18"/>
      <c r="PE63" s="18"/>
      <c r="PF63" s="18"/>
      <c r="PG63" s="18"/>
      <c r="PH63" s="18"/>
      <c r="PI63" s="18"/>
      <c r="PJ63" s="18"/>
      <c r="PK63" s="18"/>
      <c r="PL63" s="18"/>
      <c r="PM63" s="18"/>
      <c r="PN63" s="18"/>
      <c r="PO63" s="18"/>
      <c r="PP63" s="18"/>
      <c r="PQ63" s="18"/>
      <c r="PR63" s="18"/>
      <c r="PS63" s="18"/>
      <c r="PT63" s="18"/>
      <c r="PU63" s="18"/>
      <c r="PV63" s="18"/>
      <c r="PW63" s="18"/>
      <c r="PX63" s="18"/>
      <c r="PY63" s="18"/>
      <c r="PZ63" s="18"/>
      <c r="QA63" s="18"/>
      <c r="QB63" s="18"/>
      <c r="QC63" s="18"/>
      <c r="QD63" s="18"/>
      <c r="QE63" s="18"/>
      <c r="QF63" s="18"/>
      <c r="QG63" s="18"/>
      <c r="QH63" s="18"/>
      <c r="QI63" s="18"/>
      <c r="QJ63" s="18"/>
      <c r="QK63" s="18"/>
      <c r="QL63" s="18"/>
      <c r="QM63" s="18"/>
      <c r="QN63" s="18"/>
      <c r="QO63" s="18"/>
      <c r="QP63" s="18"/>
      <c r="QQ63" s="18"/>
      <c r="QR63" s="18"/>
      <c r="QS63" s="18"/>
      <c r="QT63" s="18"/>
      <c r="QU63" s="18"/>
      <c r="QV63" s="18"/>
      <c r="QW63" s="18"/>
      <c r="QX63" s="18"/>
      <c r="QY63" s="18"/>
      <c r="QZ63" s="18"/>
      <c r="RA63" s="18"/>
      <c r="RB63" s="18"/>
      <c r="RC63" s="18"/>
      <c r="RD63" s="18"/>
      <c r="RE63" s="18"/>
      <c r="RF63" s="18"/>
      <c r="RG63" s="18"/>
      <c r="RH63" s="18"/>
      <c r="RI63" s="18"/>
      <c r="RJ63" s="18"/>
      <c r="RK63" s="18"/>
      <c r="RL63" s="18"/>
      <c r="RM63" s="18"/>
      <c r="RN63" s="18"/>
      <c r="RO63" s="18"/>
      <c r="RP63" s="18"/>
      <c r="RQ63" s="18"/>
      <c r="RR63" s="18"/>
      <c r="RS63" s="18"/>
      <c r="RT63" s="18"/>
      <c r="RU63" s="18"/>
      <c r="RV63" s="18"/>
      <c r="RW63" s="18"/>
      <c r="RX63" s="18"/>
      <c r="RY63" s="18"/>
      <c r="RZ63" s="18"/>
      <c r="SA63" s="18"/>
      <c r="SB63" s="18"/>
      <c r="SC63" s="18"/>
      <c r="SD63" s="18"/>
      <c r="SE63" s="18"/>
      <c r="SF63" s="18"/>
      <c r="SG63" s="18"/>
      <c r="SH63" s="18"/>
      <c r="SI63" s="18"/>
      <c r="SJ63" s="18"/>
      <c r="SK63" s="18"/>
      <c r="SL63" s="18"/>
      <c r="SM63" s="18"/>
      <c r="SN63" s="18"/>
      <c r="SO63" s="18"/>
      <c r="SP63" s="18"/>
      <c r="SQ63" s="18"/>
      <c r="SR63" s="18"/>
      <c r="SS63" s="18"/>
      <c r="ST63" s="18"/>
      <c r="SU63" s="18"/>
      <c r="SV63" s="18"/>
      <c r="SW63" s="18"/>
      <c r="SX63" s="18"/>
      <c r="SY63" s="18"/>
      <c r="SZ63" s="18"/>
      <c r="TA63" s="18"/>
      <c r="TB63" s="18"/>
      <c r="TC63" s="18"/>
      <c r="TD63" s="18"/>
      <c r="TE63" s="18"/>
      <c r="TF63" s="18"/>
      <c r="TG63" s="18"/>
      <c r="TH63" s="18"/>
      <c r="TI63" s="18"/>
      <c r="TJ63" s="18"/>
      <c r="TK63" s="18"/>
      <c r="TL63" s="18"/>
      <c r="TM63" s="18"/>
      <c r="TN63" s="18"/>
      <c r="TO63" s="18"/>
      <c r="TP63" s="18"/>
      <c r="TQ63" s="18"/>
      <c r="TR63" s="18"/>
      <c r="TS63" s="18"/>
      <c r="TT63" s="18"/>
      <c r="TU63" s="18"/>
      <c r="TV63" s="18"/>
      <c r="TW63" s="18"/>
      <c r="TX63" s="18"/>
      <c r="TY63" s="18"/>
      <c r="TZ63" s="18"/>
      <c r="UA63" s="18"/>
      <c r="UB63" s="18"/>
      <c r="UC63" s="18"/>
      <c r="UD63" s="18"/>
      <c r="UE63" s="18"/>
      <c r="UF63" s="18"/>
      <c r="UG63" s="18"/>
      <c r="UH63" s="18"/>
      <c r="UI63" s="18"/>
      <c r="UJ63" s="18"/>
      <c r="UK63" s="18"/>
      <c r="UL63" s="18"/>
      <c r="UM63" s="18"/>
      <c r="UN63" s="18"/>
      <c r="UO63" s="18"/>
      <c r="UP63" s="18"/>
      <c r="UQ63" s="18"/>
      <c r="UR63" s="18"/>
      <c r="US63" s="18"/>
      <c r="UT63" s="18"/>
      <c r="UU63" s="18"/>
      <c r="UV63" s="18"/>
      <c r="UW63" s="18"/>
      <c r="UX63" s="18"/>
      <c r="UY63" s="18"/>
      <c r="UZ63" s="18"/>
      <c r="VA63" s="18"/>
      <c r="VB63" s="18"/>
      <c r="VC63" s="18"/>
      <c r="VD63" s="18"/>
      <c r="VE63" s="18"/>
      <c r="VF63" s="18"/>
      <c r="VG63" s="18"/>
      <c r="VH63" s="18"/>
      <c r="VI63" s="18"/>
      <c r="VJ63" s="18"/>
      <c r="VK63" s="18"/>
      <c r="VL63" s="18"/>
      <c r="VM63" s="18"/>
      <c r="VN63" s="18"/>
      <c r="VO63" s="18"/>
      <c r="VP63" s="18"/>
      <c r="VQ63" s="18"/>
      <c r="VR63" s="18"/>
      <c r="VS63" s="18"/>
      <c r="VT63" s="18"/>
      <c r="VU63" s="18"/>
      <c r="VV63" s="18"/>
      <c r="VW63" s="18"/>
      <c r="VX63" s="18"/>
      <c r="VY63" s="18"/>
      <c r="VZ63" s="18"/>
      <c r="WA63" s="18"/>
      <c r="WB63" s="18"/>
      <c r="WC63" s="18"/>
      <c r="WD63" s="18"/>
      <c r="WE63" s="18"/>
      <c r="WF63" s="18"/>
      <c r="WG63" s="18"/>
      <c r="WH63" s="18"/>
      <c r="WI63" s="18"/>
      <c r="WJ63" s="18"/>
      <c r="WK63" s="18"/>
      <c r="WL63" s="18"/>
      <c r="WM63" s="18"/>
      <c r="WN63" s="18"/>
      <c r="WO63" s="18"/>
      <c r="WP63" s="18"/>
      <c r="WQ63" s="18"/>
      <c r="WR63" s="18"/>
      <c r="WS63" s="18"/>
      <c r="WT63" s="18"/>
      <c r="WU63" s="18"/>
      <c r="WV63" s="18"/>
      <c r="WW63" s="18"/>
      <c r="WX63" s="18"/>
      <c r="WY63" s="18"/>
      <c r="WZ63" s="18"/>
      <c r="XA63" s="18"/>
      <c r="XB63" s="18"/>
      <c r="XC63" s="18"/>
      <c r="XD63" s="18"/>
      <c r="XE63" s="18"/>
      <c r="XF63" s="18"/>
      <c r="XG63" s="18"/>
      <c r="XH63" s="18"/>
      <c r="XI63" s="18"/>
      <c r="XJ63" s="18"/>
      <c r="XK63" s="18"/>
      <c r="XL63" s="18"/>
      <c r="XM63" s="18"/>
      <c r="XN63" s="18"/>
      <c r="XO63" s="18"/>
      <c r="XP63" s="18"/>
      <c r="XQ63" s="18"/>
      <c r="XR63" s="18"/>
      <c r="XS63" s="18"/>
      <c r="XT63" s="18"/>
      <c r="XU63" s="18"/>
      <c r="XV63" s="18"/>
      <c r="XW63" s="18"/>
      <c r="XX63" s="18"/>
      <c r="XY63" s="18"/>
      <c r="XZ63" s="18"/>
      <c r="YA63" s="18"/>
      <c r="YB63" s="18"/>
      <c r="YC63" s="18"/>
      <c r="YD63" s="18"/>
      <c r="YE63" s="18"/>
      <c r="YF63" s="18"/>
      <c r="YG63" s="18"/>
      <c r="YH63" s="18"/>
      <c r="YI63" s="18"/>
      <c r="YJ63" s="18"/>
      <c r="YK63" s="18"/>
      <c r="YL63" s="18"/>
      <c r="YM63" s="18"/>
      <c r="YN63" s="18"/>
      <c r="YO63" s="18"/>
      <c r="YP63" s="18"/>
      <c r="YQ63" s="18"/>
      <c r="YR63" s="18"/>
      <c r="YS63" s="18"/>
      <c r="YT63" s="18"/>
      <c r="YU63" s="18"/>
      <c r="YV63" s="18"/>
      <c r="YW63" s="18"/>
      <c r="YX63" s="18"/>
      <c r="YY63" s="18"/>
      <c r="YZ63" s="18"/>
      <c r="ZA63" s="18"/>
      <c r="ZB63" s="18"/>
      <c r="ZC63" s="18"/>
      <c r="ZD63" s="18"/>
      <c r="ZE63" s="18"/>
      <c r="ZF63" s="18"/>
      <c r="ZG63" s="18"/>
      <c r="ZH63" s="18"/>
      <c r="ZI63" s="18"/>
      <c r="ZJ63" s="18"/>
      <c r="ZK63" s="18"/>
      <c r="ZL63" s="18"/>
      <c r="ZM63" s="18"/>
      <c r="ZN63" s="18"/>
      <c r="ZO63" s="18"/>
      <c r="ZP63" s="18"/>
      <c r="ZQ63" s="18"/>
      <c r="ZR63" s="18"/>
      <c r="ZS63" s="18"/>
      <c r="ZT63" s="18"/>
      <c r="ZU63" s="18"/>
      <c r="ZV63" s="18"/>
      <c r="ZW63" s="18"/>
      <c r="ZX63" s="18"/>
      <c r="ZY63" s="18"/>
      <c r="ZZ63" s="18"/>
      <c r="AAA63" s="18"/>
      <c r="AAB63" s="18"/>
      <c r="AAC63" s="18"/>
      <c r="AAD63" s="18"/>
      <c r="AAE63" s="18"/>
      <c r="AAF63" s="18"/>
      <c r="AAG63" s="18"/>
      <c r="AAH63" s="18"/>
      <c r="AAI63" s="18"/>
      <c r="AAJ63" s="18"/>
      <c r="AAK63" s="18"/>
      <c r="AAL63" s="18"/>
      <c r="AAM63" s="18"/>
      <c r="AAN63" s="18"/>
      <c r="AAO63" s="18"/>
      <c r="AAP63" s="18"/>
      <c r="AAQ63" s="18"/>
      <c r="AAR63" s="18"/>
      <c r="AAS63" s="18"/>
      <c r="AAT63" s="18"/>
      <c r="AAU63" s="18"/>
      <c r="AAV63" s="18"/>
      <c r="AAW63" s="18"/>
      <c r="AAX63" s="18"/>
      <c r="AAY63" s="18"/>
      <c r="AAZ63" s="18"/>
      <c r="ABA63" s="18"/>
      <c r="ABB63" s="18"/>
      <c r="ABC63" s="18"/>
      <c r="ABD63" s="18"/>
      <c r="ABE63" s="18"/>
      <c r="ABF63" s="18"/>
      <c r="ABG63" s="18"/>
      <c r="ABH63" s="18"/>
      <c r="ABI63" s="18"/>
      <c r="ABJ63" s="18"/>
      <c r="ABK63" s="18"/>
      <c r="ABL63" s="18"/>
      <c r="ABM63" s="18"/>
      <c r="ABN63" s="18"/>
      <c r="ABO63" s="18"/>
      <c r="ABP63" s="18"/>
      <c r="ABQ63" s="18"/>
      <c r="ABR63" s="18"/>
      <c r="ABS63" s="18"/>
      <c r="ABT63" s="18"/>
      <c r="ABU63" s="18"/>
      <c r="ABV63" s="18"/>
      <c r="ABW63" s="18"/>
      <c r="ABX63" s="18"/>
      <c r="ABY63" s="18"/>
      <c r="ABZ63" s="18"/>
      <c r="ACA63" s="18"/>
      <c r="ACB63" s="18"/>
      <c r="ACC63" s="18"/>
      <c r="ACD63" s="18"/>
      <c r="ACE63" s="18"/>
      <c r="ACF63" s="18"/>
      <c r="ACG63" s="18"/>
      <c r="ACH63" s="18"/>
      <c r="ACI63" s="18"/>
      <c r="ACJ63" s="18"/>
      <c r="ACK63" s="18"/>
      <c r="ACL63" s="18"/>
      <c r="ACM63" s="18"/>
      <c r="ACN63" s="18"/>
      <c r="ACO63" s="18"/>
      <c r="ACP63" s="18"/>
      <c r="ACQ63" s="18"/>
      <c r="ACR63" s="18"/>
      <c r="ACS63" s="18"/>
      <c r="ACT63" s="18"/>
      <c r="ACU63" s="18"/>
      <c r="ACV63" s="18"/>
      <c r="ACW63" s="18"/>
      <c r="ACX63" s="18"/>
      <c r="ACY63" s="18"/>
      <c r="ACZ63" s="18"/>
      <c r="ADA63" s="18"/>
      <c r="ADB63" s="18"/>
      <c r="ADC63" s="18"/>
      <c r="ADD63" s="18"/>
      <c r="ADE63" s="18"/>
      <c r="ADF63" s="18"/>
      <c r="ADG63" s="18"/>
      <c r="ADH63" s="18"/>
      <c r="ADI63" s="18"/>
      <c r="ADJ63" s="18"/>
      <c r="ADK63" s="18"/>
      <c r="ADL63" s="18"/>
      <c r="ADM63" s="18"/>
      <c r="ADN63" s="18"/>
      <c r="ADO63" s="18"/>
      <c r="ADP63" s="18"/>
      <c r="ADQ63" s="18"/>
      <c r="ADR63" s="18"/>
      <c r="ADS63" s="18"/>
      <c r="ADT63" s="18"/>
      <c r="ADU63" s="18"/>
      <c r="ADV63" s="18"/>
      <c r="ADW63" s="18"/>
      <c r="ADX63" s="18"/>
      <c r="ADY63" s="18"/>
      <c r="ADZ63" s="18"/>
      <c r="AEA63" s="18"/>
      <c r="AEB63" s="18"/>
      <c r="AEC63" s="18"/>
      <c r="AED63" s="18"/>
      <c r="AEE63" s="18"/>
      <c r="AEF63" s="18"/>
      <c r="AEG63" s="18"/>
      <c r="AEH63" s="18"/>
      <c r="AEI63" s="18"/>
      <c r="AEJ63" s="18"/>
      <c r="AEK63" s="18"/>
      <c r="AEL63" s="18"/>
      <c r="AEM63" s="18"/>
      <c r="AEN63" s="18"/>
      <c r="AEO63" s="18"/>
      <c r="AEP63" s="18"/>
      <c r="AEQ63" s="18"/>
      <c r="AER63" s="18"/>
      <c r="AES63" s="18"/>
      <c r="AET63" s="18"/>
      <c r="AEU63" s="18"/>
      <c r="AEV63" s="18"/>
      <c r="AEW63" s="18"/>
      <c r="AEX63" s="18"/>
    </row>
    <row r="64" spans="1:830" s="33" customFormat="1" ht="30">
      <c r="A64" s="34">
        <v>60</v>
      </c>
      <c r="B64" s="34" t="s">
        <v>129</v>
      </c>
      <c r="C64" s="8" t="s">
        <v>130</v>
      </c>
      <c r="D64" s="49" t="s">
        <v>126</v>
      </c>
      <c r="E64" s="50">
        <v>900</v>
      </c>
      <c r="F64" s="51">
        <v>25</v>
      </c>
      <c r="G64" s="52">
        <v>762.71186440677968</v>
      </c>
      <c r="H64" s="38">
        <f t="shared" si="7"/>
        <v>22500</v>
      </c>
      <c r="I64" s="39">
        <f t="shared" si="19"/>
        <v>25</v>
      </c>
      <c r="J64" s="38">
        <f t="shared" si="8"/>
        <v>22500</v>
      </c>
      <c r="K64" s="38">
        <f t="shared" si="9"/>
        <v>0</v>
      </c>
      <c r="L64" s="38">
        <f t="shared" si="10"/>
        <v>0</v>
      </c>
      <c r="M64" s="40"/>
      <c r="N64" s="99">
        <f t="shared" si="11"/>
        <v>0</v>
      </c>
      <c r="O64" s="42"/>
      <c r="P64" s="43">
        <f t="shared" si="12"/>
        <v>0</v>
      </c>
      <c r="Q64" s="43">
        <f t="shared" si="13"/>
        <v>0</v>
      </c>
      <c r="R64" s="43">
        <f t="shared" si="14"/>
        <v>0</v>
      </c>
      <c r="S64" s="44">
        <f t="shared" si="15"/>
        <v>25</v>
      </c>
      <c r="T64" s="98">
        <f t="shared" si="16"/>
        <v>22500</v>
      </c>
      <c r="U64" s="45">
        <f t="shared" si="0"/>
        <v>25</v>
      </c>
      <c r="V64" s="46">
        <f t="shared" si="1"/>
        <v>22500</v>
      </c>
      <c r="W64" s="46">
        <f t="shared" si="2"/>
        <v>0</v>
      </c>
      <c r="X64" s="47">
        <f t="shared" si="3"/>
        <v>0</v>
      </c>
      <c r="Y64" s="97">
        <v>25</v>
      </c>
      <c r="Z64" s="96">
        <f t="shared" si="4"/>
        <v>22500</v>
      </c>
      <c r="AA64" s="96">
        <f t="shared" si="5"/>
        <v>0</v>
      </c>
      <c r="AB64" s="70">
        <f t="shared" si="6"/>
        <v>0</v>
      </c>
      <c r="AC64" s="157"/>
      <c r="AD64" s="162">
        <v>315</v>
      </c>
      <c r="AE64" s="166">
        <f t="shared" si="17"/>
        <v>7875</v>
      </c>
      <c r="AF64" s="166">
        <f t="shared" si="18"/>
        <v>7875</v>
      </c>
      <c r="AT64" s="136"/>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c r="IN64" s="18"/>
      <c r="IO64" s="18"/>
      <c r="IP64" s="18"/>
      <c r="IQ64" s="18"/>
      <c r="IR64" s="18"/>
      <c r="IS64" s="18"/>
      <c r="IT64" s="18"/>
      <c r="IU64" s="18"/>
      <c r="IV64" s="18"/>
      <c r="IW64" s="18"/>
      <c r="IX64" s="18"/>
      <c r="IY64" s="18"/>
      <c r="IZ64" s="18"/>
      <c r="JA64" s="18"/>
      <c r="JB64" s="18"/>
      <c r="JC64" s="18"/>
      <c r="JD64" s="18"/>
      <c r="JE64" s="18"/>
      <c r="JF64" s="18"/>
      <c r="JG64" s="18"/>
      <c r="JH64" s="18"/>
      <c r="JI64" s="18"/>
      <c r="JJ64" s="18"/>
      <c r="JK64" s="18"/>
      <c r="JL64" s="18"/>
      <c r="JM64" s="18"/>
      <c r="JN64" s="18"/>
      <c r="JO64" s="18"/>
      <c r="JP64" s="18"/>
      <c r="JQ64" s="18"/>
      <c r="JR64" s="18"/>
      <c r="JS64" s="18"/>
      <c r="JT64" s="18"/>
      <c r="JU64" s="18"/>
      <c r="JV64" s="18"/>
      <c r="JW64" s="18"/>
      <c r="JX64" s="18"/>
      <c r="JY64" s="18"/>
      <c r="JZ64" s="18"/>
      <c r="KA64" s="18"/>
      <c r="KB64" s="18"/>
      <c r="KC64" s="18"/>
      <c r="KD64" s="18"/>
      <c r="KE64" s="18"/>
      <c r="KF64" s="18"/>
      <c r="KG64" s="18"/>
      <c r="KH64" s="18"/>
      <c r="KI64" s="18"/>
      <c r="KJ64" s="18"/>
      <c r="KK64" s="18"/>
      <c r="KL64" s="18"/>
      <c r="KM64" s="18"/>
      <c r="KN64" s="18"/>
      <c r="KO64" s="18"/>
      <c r="KP64" s="18"/>
      <c r="KQ64" s="18"/>
      <c r="KR64" s="18"/>
      <c r="KS64" s="18"/>
      <c r="KT64" s="18"/>
      <c r="KU64" s="18"/>
      <c r="KV64" s="18"/>
      <c r="KW64" s="18"/>
      <c r="KX64" s="18"/>
      <c r="KY64" s="18"/>
      <c r="KZ64" s="18"/>
      <c r="LA64" s="18"/>
      <c r="LB64" s="18"/>
      <c r="LC64" s="18"/>
      <c r="LD64" s="18"/>
      <c r="LE64" s="18"/>
      <c r="LF64" s="18"/>
      <c r="LG64" s="18"/>
      <c r="LH64" s="18"/>
      <c r="LI64" s="18"/>
      <c r="LJ64" s="18"/>
      <c r="LK64" s="18"/>
      <c r="LL64" s="18"/>
      <c r="LM64" s="18"/>
      <c r="LN64" s="18"/>
      <c r="LO64" s="18"/>
      <c r="LP64" s="18"/>
      <c r="LQ64" s="18"/>
      <c r="LR64" s="18"/>
      <c r="LS64" s="18"/>
      <c r="LT64" s="18"/>
      <c r="LU64" s="18"/>
      <c r="LV64" s="18"/>
      <c r="LW64" s="18"/>
      <c r="LX64" s="18"/>
      <c r="LY64" s="18"/>
      <c r="LZ64" s="18"/>
      <c r="MA64" s="18"/>
      <c r="MB64" s="18"/>
      <c r="MC64" s="18"/>
      <c r="MD64" s="18"/>
      <c r="ME64" s="18"/>
      <c r="MF64" s="18"/>
      <c r="MG64" s="18"/>
      <c r="MH64" s="18"/>
      <c r="MI64" s="18"/>
      <c r="MJ64" s="18"/>
      <c r="MK64" s="18"/>
      <c r="ML64" s="18"/>
      <c r="MM64" s="18"/>
      <c r="MN64" s="18"/>
      <c r="MO64" s="18"/>
      <c r="MP64" s="18"/>
      <c r="MQ64" s="18"/>
      <c r="MR64" s="18"/>
      <c r="MS64" s="18"/>
      <c r="MT64" s="18"/>
      <c r="MU64" s="18"/>
      <c r="MV64" s="18"/>
      <c r="MW64" s="18"/>
      <c r="MX64" s="18"/>
      <c r="MY64" s="18"/>
      <c r="MZ64" s="18"/>
      <c r="NA64" s="18"/>
      <c r="NB64" s="18"/>
      <c r="NC64" s="18"/>
      <c r="ND64" s="18"/>
      <c r="NE64" s="18"/>
      <c r="NF64" s="18"/>
      <c r="NG64" s="18"/>
      <c r="NH64" s="18"/>
      <c r="NI64" s="18"/>
      <c r="NJ64" s="18"/>
      <c r="NK64" s="18"/>
      <c r="NL64" s="18"/>
      <c r="NM64" s="18"/>
      <c r="NN64" s="18"/>
      <c r="NO64" s="18"/>
      <c r="NP64" s="18"/>
      <c r="NQ64" s="18"/>
      <c r="NR64" s="18"/>
      <c r="NS64" s="18"/>
      <c r="NT64" s="18"/>
      <c r="NU64" s="18"/>
      <c r="NV64" s="18"/>
      <c r="NW64" s="18"/>
      <c r="NX64" s="18"/>
      <c r="NY64" s="18"/>
      <c r="NZ64" s="18"/>
      <c r="OA64" s="18"/>
      <c r="OB64" s="18"/>
      <c r="OC64" s="18"/>
      <c r="OD64" s="18"/>
      <c r="OE64" s="18"/>
      <c r="OF64" s="18"/>
      <c r="OG64" s="18"/>
      <c r="OH64" s="18"/>
      <c r="OI64" s="18"/>
      <c r="OJ64" s="18"/>
      <c r="OK64" s="18"/>
      <c r="OL64" s="18"/>
      <c r="OM64" s="18"/>
      <c r="ON64" s="18"/>
      <c r="OO64" s="18"/>
      <c r="OP64" s="18"/>
      <c r="OQ64" s="18"/>
      <c r="OR64" s="18"/>
      <c r="OS64" s="18"/>
      <c r="OT64" s="18"/>
      <c r="OU64" s="18"/>
      <c r="OV64" s="18"/>
      <c r="OW64" s="18"/>
      <c r="OX64" s="18"/>
      <c r="OY64" s="18"/>
      <c r="OZ64" s="18"/>
      <c r="PA64" s="18"/>
      <c r="PB64" s="18"/>
      <c r="PC64" s="18"/>
      <c r="PD64" s="18"/>
      <c r="PE64" s="18"/>
      <c r="PF64" s="18"/>
      <c r="PG64" s="18"/>
      <c r="PH64" s="18"/>
      <c r="PI64" s="18"/>
      <c r="PJ64" s="18"/>
      <c r="PK64" s="18"/>
      <c r="PL64" s="18"/>
      <c r="PM64" s="18"/>
      <c r="PN64" s="18"/>
      <c r="PO64" s="18"/>
      <c r="PP64" s="18"/>
      <c r="PQ64" s="18"/>
      <c r="PR64" s="18"/>
      <c r="PS64" s="18"/>
      <c r="PT64" s="18"/>
      <c r="PU64" s="18"/>
      <c r="PV64" s="18"/>
      <c r="PW64" s="18"/>
      <c r="PX64" s="18"/>
      <c r="PY64" s="18"/>
      <c r="PZ64" s="18"/>
      <c r="QA64" s="18"/>
      <c r="QB64" s="18"/>
      <c r="QC64" s="18"/>
      <c r="QD64" s="18"/>
      <c r="QE64" s="18"/>
      <c r="QF64" s="18"/>
      <c r="QG64" s="18"/>
      <c r="QH64" s="18"/>
      <c r="QI64" s="18"/>
      <c r="QJ64" s="18"/>
      <c r="QK64" s="18"/>
      <c r="QL64" s="18"/>
      <c r="QM64" s="18"/>
      <c r="QN64" s="18"/>
      <c r="QO64" s="18"/>
      <c r="QP64" s="18"/>
      <c r="QQ64" s="18"/>
      <c r="QR64" s="18"/>
      <c r="QS64" s="18"/>
      <c r="QT64" s="18"/>
      <c r="QU64" s="18"/>
      <c r="QV64" s="18"/>
      <c r="QW64" s="18"/>
      <c r="QX64" s="18"/>
      <c r="QY64" s="18"/>
      <c r="QZ64" s="18"/>
      <c r="RA64" s="18"/>
      <c r="RB64" s="18"/>
      <c r="RC64" s="18"/>
      <c r="RD64" s="18"/>
      <c r="RE64" s="18"/>
      <c r="RF64" s="18"/>
      <c r="RG64" s="18"/>
      <c r="RH64" s="18"/>
      <c r="RI64" s="18"/>
      <c r="RJ64" s="18"/>
      <c r="RK64" s="18"/>
      <c r="RL64" s="18"/>
      <c r="RM64" s="18"/>
      <c r="RN64" s="18"/>
      <c r="RO64" s="18"/>
      <c r="RP64" s="18"/>
      <c r="RQ64" s="18"/>
      <c r="RR64" s="18"/>
      <c r="RS64" s="18"/>
      <c r="RT64" s="18"/>
      <c r="RU64" s="18"/>
      <c r="RV64" s="18"/>
      <c r="RW64" s="18"/>
      <c r="RX64" s="18"/>
      <c r="RY64" s="18"/>
      <c r="RZ64" s="18"/>
      <c r="SA64" s="18"/>
      <c r="SB64" s="18"/>
      <c r="SC64" s="18"/>
      <c r="SD64" s="18"/>
      <c r="SE64" s="18"/>
      <c r="SF64" s="18"/>
      <c r="SG64" s="18"/>
      <c r="SH64" s="18"/>
      <c r="SI64" s="18"/>
      <c r="SJ64" s="18"/>
      <c r="SK64" s="18"/>
      <c r="SL64" s="18"/>
      <c r="SM64" s="18"/>
      <c r="SN64" s="18"/>
      <c r="SO64" s="18"/>
      <c r="SP64" s="18"/>
      <c r="SQ64" s="18"/>
      <c r="SR64" s="18"/>
      <c r="SS64" s="18"/>
      <c r="ST64" s="18"/>
      <c r="SU64" s="18"/>
      <c r="SV64" s="18"/>
      <c r="SW64" s="18"/>
      <c r="SX64" s="18"/>
      <c r="SY64" s="18"/>
      <c r="SZ64" s="18"/>
      <c r="TA64" s="18"/>
      <c r="TB64" s="18"/>
      <c r="TC64" s="18"/>
      <c r="TD64" s="18"/>
      <c r="TE64" s="18"/>
      <c r="TF64" s="18"/>
      <c r="TG64" s="18"/>
      <c r="TH64" s="18"/>
      <c r="TI64" s="18"/>
      <c r="TJ64" s="18"/>
      <c r="TK64" s="18"/>
      <c r="TL64" s="18"/>
      <c r="TM64" s="18"/>
      <c r="TN64" s="18"/>
      <c r="TO64" s="18"/>
      <c r="TP64" s="18"/>
      <c r="TQ64" s="18"/>
      <c r="TR64" s="18"/>
      <c r="TS64" s="18"/>
      <c r="TT64" s="18"/>
      <c r="TU64" s="18"/>
      <c r="TV64" s="18"/>
      <c r="TW64" s="18"/>
      <c r="TX64" s="18"/>
      <c r="TY64" s="18"/>
      <c r="TZ64" s="18"/>
      <c r="UA64" s="18"/>
      <c r="UB64" s="18"/>
      <c r="UC64" s="18"/>
      <c r="UD64" s="18"/>
      <c r="UE64" s="18"/>
      <c r="UF64" s="18"/>
      <c r="UG64" s="18"/>
      <c r="UH64" s="18"/>
      <c r="UI64" s="18"/>
      <c r="UJ64" s="18"/>
      <c r="UK64" s="18"/>
      <c r="UL64" s="18"/>
      <c r="UM64" s="18"/>
      <c r="UN64" s="18"/>
      <c r="UO64" s="18"/>
      <c r="UP64" s="18"/>
      <c r="UQ64" s="18"/>
      <c r="UR64" s="18"/>
      <c r="US64" s="18"/>
      <c r="UT64" s="18"/>
      <c r="UU64" s="18"/>
      <c r="UV64" s="18"/>
      <c r="UW64" s="18"/>
      <c r="UX64" s="18"/>
      <c r="UY64" s="18"/>
      <c r="UZ64" s="18"/>
      <c r="VA64" s="18"/>
      <c r="VB64" s="18"/>
      <c r="VC64" s="18"/>
      <c r="VD64" s="18"/>
      <c r="VE64" s="18"/>
      <c r="VF64" s="18"/>
      <c r="VG64" s="18"/>
      <c r="VH64" s="18"/>
      <c r="VI64" s="18"/>
      <c r="VJ64" s="18"/>
      <c r="VK64" s="18"/>
      <c r="VL64" s="18"/>
      <c r="VM64" s="18"/>
      <c r="VN64" s="18"/>
      <c r="VO64" s="18"/>
      <c r="VP64" s="18"/>
      <c r="VQ64" s="18"/>
      <c r="VR64" s="18"/>
      <c r="VS64" s="18"/>
      <c r="VT64" s="18"/>
      <c r="VU64" s="18"/>
      <c r="VV64" s="18"/>
      <c r="VW64" s="18"/>
      <c r="VX64" s="18"/>
      <c r="VY64" s="18"/>
      <c r="VZ64" s="18"/>
      <c r="WA64" s="18"/>
      <c r="WB64" s="18"/>
      <c r="WC64" s="18"/>
      <c r="WD64" s="18"/>
      <c r="WE64" s="18"/>
      <c r="WF64" s="18"/>
      <c r="WG64" s="18"/>
      <c r="WH64" s="18"/>
      <c r="WI64" s="18"/>
      <c r="WJ64" s="18"/>
      <c r="WK64" s="18"/>
      <c r="WL64" s="18"/>
      <c r="WM64" s="18"/>
      <c r="WN64" s="18"/>
      <c r="WO64" s="18"/>
      <c r="WP64" s="18"/>
      <c r="WQ64" s="18"/>
      <c r="WR64" s="18"/>
      <c r="WS64" s="18"/>
      <c r="WT64" s="18"/>
      <c r="WU64" s="18"/>
      <c r="WV64" s="18"/>
      <c r="WW64" s="18"/>
      <c r="WX64" s="18"/>
      <c r="WY64" s="18"/>
      <c r="WZ64" s="18"/>
      <c r="XA64" s="18"/>
      <c r="XB64" s="18"/>
      <c r="XC64" s="18"/>
      <c r="XD64" s="18"/>
      <c r="XE64" s="18"/>
      <c r="XF64" s="18"/>
      <c r="XG64" s="18"/>
      <c r="XH64" s="18"/>
      <c r="XI64" s="18"/>
      <c r="XJ64" s="18"/>
      <c r="XK64" s="18"/>
      <c r="XL64" s="18"/>
      <c r="XM64" s="18"/>
      <c r="XN64" s="18"/>
      <c r="XO64" s="18"/>
      <c r="XP64" s="18"/>
      <c r="XQ64" s="18"/>
      <c r="XR64" s="18"/>
      <c r="XS64" s="18"/>
      <c r="XT64" s="18"/>
      <c r="XU64" s="18"/>
      <c r="XV64" s="18"/>
      <c r="XW64" s="18"/>
      <c r="XX64" s="18"/>
      <c r="XY64" s="18"/>
      <c r="XZ64" s="18"/>
      <c r="YA64" s="18"/>
      <c r="YB64" s="18"/>
      <c r="YC64" s="18"/>
      <c r="YD64" s="18"/>
      <c r="YE64" s="18"/>
      <c r="YF64" s="18"/>
      <c r="YG64" s="18"/>
      <c r="YH64" s="18"/>
      <c r="YI64" s="18"/>
      <c r="YJ64" s="18"/>
      <c r="YK64" s="18"/>
      <c r="YL64" s="18"/>
      <c r="YM64" s="18"/>
      <c r="YN64" s="18"/>
      <c r="YO64" s="18"/>
      <c r="YP64" s="18"/>
      <c r="YQ64" s="18"/>
      <c r="YR64" s="18"/>
      <c r="YS64" s="18"/>
      <c r="YT64" s="18"/>
      <c r="YU64" s="18"/>
      <c r="YV64" s="18"/>
      <c r="YW64" s="18"/>
      <c r="YX64" s="18"/>
      <c r="YY64" s="18"/>
      <c r="YZ64" s="18"/>
      <c r="ZA64" s="18"/>
      <c r="ZB64" s="18"/>
      <c r="ZC64" s="18"/>
      <c r="ZD64" s="18"/>
      <c r="ZE64" s="18"/>
      <c r="ZF64" s="18"/>
      <c r="ZG64" s="18"/>
      <c r="ZH64" s="18"/>
      <c r="ZI64" s="18"/>
      <c r="ZJ64" s="18"/>
      <c r="ZK64" s="18"/>
      <c r="ZL64" s="18"/>
      <c r="ZM64" s="18"/>
      <c r="ZN64" s="18"/>
      <c r="ZO64" s="18"/>
      <c r="ZP64" s="18"/>
      <c r="ZQ64" s="18"/>
      <c r="ZR64" s="18"/>
      <c r="ZS64" s="18"/>
      <c r="ZT64" s="18"/>
      <c r="ZU64" s="18"/>
      <c r="ZV64" s="18"/>
      <c r="ZW64" s="18"/>
      <c r="ZX64" s="18"/>
      <c r="ZY64" s="18"/>
      <c r="ZZ64" s="18"/>
      <c r="AAA64" s="18"/>
      <c r="AAB64" s="18"/>
      <c r="AAC64" s="18"/>
      <c r="AAD64" s="18"/>
      <c r="AAE64" s="18"/>
      <c r="AAF64" s="18"/>
      <c r="AAG64" s="18"/>
      <c r="AAH64" s="18"/>
      <c r="AAI64" s="18"/>
      <c r="AAJ64" s="18"/>
      <c r="AAK64" s="18"/>
      <c r="AAL64" s="18"/>
      <c r="AAM64" s="18"/>
      <c r="AAN64" s="18"/>
      <c r="AAO64" s="18"/>
      <c r="AAP64" s="18"/>
      <c r="AAQ64" s="18"/>
      <c r="AAR64" s="18"/>
      <c r="AAS64" s="18"/>
      <c r="AAT64" s="18"/>
      <c r="AAU64" s="18"/>
      <c r="AAV64" s="18"/>
      <c r="AAW64" s="18"/>
      <c r="AAX64" s="18"/>
      <c r="AAY64" s="18"/>
      <c r="AAZ64" s="18"/>
      <c r="ABA64" s="18"/>
      <c r="ABB64" s="18"/>
      <c r="ABC64" s="18"/>
      <c r="ABD64" s="18"/>
      <c r="ABE64" s="18"/>
      <c r="ABF64" s="18"/>
      <c r="ABG64" s="18"/>
      <c r="ABH64" s="18"/>
      <c r="ABI64" s="18"/>
      <c r="ABJ64" s="18"/>
      <c r="ABK64" s="18"/>
      <c r="ABL64" s="18"/>
      <c r="ABM64" s="18"/>
      <c r="ABN64" s="18"/>
      <c r="ABO64" s="18"/>
      <c r="ABP64" s="18"/>
      <c r="ABQ64" s="18"/>
      <c r="ABR64" s="18"/>
      <c r="ABS64" s="18"/>
      <c r="ABT64" s="18"/>
      <c r="ABU64" s="18"/>
      <c r="ABV64" s="18"/>
      <c r="ABW64" s="18"/>
      <c r="ABX64" s="18"/>
      <c r="ABY64" s="18"/>
      <c r="ABZ64" s="18"/>
      <c r="ACA64" s="18"/>
      <c r="ACB64" s="18"/>
      <c r="ACC64" s="18"/>
      <c r="ACD64" s="18"/>
      <c r="ACE64" s="18"/>
      <c r="ACF64" s="18"/>
      <c r="ACG64" s="18"/>
      <c r="ACH64" s="18"/>
      <c r="ACI64" s="18"/>
      <c r="ACJ64" s="18"/>
      <c r="ACK64" s="18"/>
      <c r="ACL64" s="18"/>
      <c r="ACM64" s="18"/>
      <c r="ACN64" s="18"/>
      <c r="ACO64" s="18"/>
      <c r="ACP64" s="18"/>
      <c r="ACQ64" s="18"/>
      <c r="ACR64" s="18"/>
      <c r="ACS64" s="18"/>
      <c r="ACT64" s="18"/>
      <c r="ACU64" s="18"/>
      <c r="ACV64" s="18"/>
      <c r="ACW64" s="18"/>
      <c r="ACX64" s="18"/>
      <c r="ACY64" s="18"/>
      <c r="ACZ64" s="18"/>
      <c r="ADA64" s="18"/>
      <c r="ADB64" s="18"/>
      <c r="ADC64" s="18"/>
      <c r="ADD64" s="18"/>
      <c r="ADE64" s="18"/>
      <c r="ADF64" s="18"/>
      <c r="ADG64" s="18"/>
      <c r="ADH64" s="18"/>
      <c r="ADI64" s="18"/>
      <c r="ADJ64" s="18"/>
      <c r="ADK64" s="18"/>
      <c r="ADL64" s="18"/>
      <c r="ADM64" s="18"/>
      <c r="ADN64" s="18"/>
      <c r="ADO64" s="18"/>
      <c r="ADP64" s="18"/>
      <c r="ADQ64" s="18"/>
      <c r="ADR64" s="18"/>
      <c r="ADS64" s="18"/>
      <c r="ADT64" s="18"/>
      <c r="ADU64" s="18"/>
      <c r="ADV64" s="18"/>
      <c r="ADW64" s="18"/>
      <c r="ADX64" s="18"/>
      <c r="ADY64" s="18"/>
      <c r="ADZ64" s="18"/>
      <c r="AEA64" s="18"/>
      <c r="AEB64" s="18"/>
      <c r="AEC64" s="18"/>
      <c r="AED64" s="18"/>
      <c r="AEE64" s="18"/>
      <c r="AEF64" s="18"/>
      <c r="AEG64" s="18"/>
      <c r="AEH64" s="18"/>
      <c r="AEI64" s="18"/>
      <c r="AEJ64" s="18"/>
      <c r="AEK64" s="18"/>
      <c r="AEL64" s="18"/>
      <c r="AEM64" s="18"/>
      <c r="AEN64" s="18"/>
      <c r="AEO64" s="18"/>
      <c r="AEP64" s="18"/>
      <c r="AEQ64" s="18"/>
      <c r="AER64" s="18"/>
      <c r="AES64" s="18"/>
      <c r="AET64" s="18"/>
      <c r="AEU64" s="18"/>
      <c r="AEV64" s="18"/>
      <c r="AEW64" s="18"/>
      <c r="AEX64" s="18"/>
    </row>
    <row r="65" spans="1:830" s="33" customFormat="1" ht="45">
      <c r="A65" s="34">
        <v>61</v>
      </c>
      <c r="B65" s="34" t="s">
        <v>131</v>
      </c>
      <c r="C65" s="8" t="s">
        <v>132</v>
      </c>
      <c r="D65" s="49" t="s">
        <v>126</v>
      </c>
      <c r="E65" s="50">
        <v>2800</v>
      </c>
      <c r="F65" s="51">
        <v>50</v>
      </c>
      <c r="G65" s="52">
        <v>2372.8813559322034</v>
      </c>
      <c r="H65" s="38">
        <f>E65*F65</f>
        <v>140000</v>
      </c>
      <c r="I65" s="39">
        <f>F65</f>
        <v>50</v>
      </c>
      <c r="J65" s="38">
        <f>I65*E65</f>
        <v>140000</v>
      </c>
      <c r="K65" s="38">
        <f>IF(J65&gt;H65,J65-H65,0)</f>
        <v>0</v>
      </c>
      <c r="L65" s="38">
        <f>IF(H65&gt;J65,H65-J65,0)</f>
        <v>0</v>
      </c>
      <c r="M65" s="40"/>
      <c r="N65" s="99">
        <f t="shared" si="11"/>
        <v>0</v>
      </c>
      <c r="O65" s="42"/>
      <c r="P65" s="43">
        <f t="shared" si="12"/>
        <v>0</v>
      </c>
      <c r="Q65" s="43">
        <f t="shared" si="13"/>
        <v>0</v>
      </c>
      <c r="R65" s="43">
        <f t="shared" si="14"/>
        <v>0</v>
      </c>
      <c r="S65" s="44">
        <f t="shared" si="15"/>
        <v>50</v>
      </c>
      <c r="T65" s="98">
        <f t="shared" si="16"/>
        <v>140000</v>
      </c>
      <c r="U65" s="45">
        <f t="shared" si="0"/>
        <v>50</v>
      </c>
      <c r="V65" s="46">
        <f t="shared" si="1"/>
        <v>140000</v>
      </c>
      <c r="W65" s="46">
        <f t="shared" si="2"/>
        <v>0</v>
      </c>
      <c r="X65" s="47">
        <f t="shared" si="3"/>
        <v>0</v>
      </c>
      <c r="Y65" s="97">
        <v>50</v>
      </c>
      <c r="Z65" s="96">
        <f t="shared" si="4"/>
        <v>140000</v>
      </c>
      <c r="AA65" s="96">
        <f t="shared" si="5"/>
        <v>0</v>
      </c>
      <c r="AB65" s="70">
        <f t="shared" si="6"/>
        <v>0</v>
      </c>
      <c r="AC65" s="157"/>
      <c r="AD65" s="162">
        <v>190.75</v>
      </c>
      <c r="AE65" s="166">
        <f t="shared" si="17"/>
        <v>9537.5</v>
      </c>
      <c r="AF65" s="166">
        <f t="shared" si="18"/>
        <v>9537.5</v>
      </c>
      <c r="AT65" s="136"/>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c r="IN65" s="18"/>
      <c r="IO65" s="18"/>
      <c r="IP65" s="18"/>
      <c r="IQ65" s="18"/>
      <c r="IR65" s="18"/>
      <c r="IS65" s="18"/>
      <c r="IT65" s="18"/>
      <c r="IU65" s="18"/>
      <c r="IV65" s="18"/>
      <c r="IW65" s="18"/>
      <c r="IX65" s="18"/>
      <c r="IY65" s="18"/>
      <c r="IZ65" s="18"/>
      <c r="JA65" s="18"/>
      <c r="JB65" s="18"/>
      <c r="JC65" s="18"/>
      <c r="JD65" s="18"/>
      <c r="JE65" s="18"/>
      <c r="JF65" s="18"/>
      <c r="JG65" s="18"/>
      <c r="JH65" s="18"/>
      <c r="JI65" s="18"/>
      <c r="JJ65" s="18"/>
      <c r="JK65" s="18"/>
      <c r="JL65" s="18"/>
      <c r="JM65" s="18"/>
      <c r="JN65" s="18"/>
      <c r="JO65" s="18"/>
      <c r="JP65" s="18"/>
      <c r="JQ65" s="18"/>
      <c r="JR65" s="18"/>
      <c r="JS65" s="18"/>
      <c r="JT65" s="18"/>
      <c r="JU65" s="18"/>
      <c r="JV65" s="18"/>
      <c r="JW65" s="18"/>
      <c r="JX65" s="18"/>
      <c r="JY65" s="18"/>
      <c r="JZ65" s="18"/>
      <c r="KA65" s="18"/>
      <c r="KB65" s="18"/>
      <c r="KC65" s="18"/>
      <c r="KD65" s="18"/>
      <c r="KE65" s="18"/>
      <c r="KF65" s="18"/>
      <c r="KG65" s="18"/>
      <c r="KH65" s="18"/>
      <c r="KI65" s="18"/>
      <c r="KJ65" s="18"/>
      <c r="KK65" s="18"/>
      <c r="KL65" s="18"/>
      <c r="KM65" s="18"/>
      <c r="KN65" s="18"/>
      <c r="KO65" s="18"/>
      <c r="KP65" s="18"/>
      <c r="KQ65" s="18"/>
      <c r="KR65" s="18"/>
      <c r="KS65" s="18"/>
      <c r="KT65" s="18"/>
      <c r="KU65" s="18"/>
      <c r="KV65" s="18"/>
      <c r="KW65" s="18"/>
      <c r="KX65" s="18"/>
      <c r="KY65" s="18"/>
      <c r="KZ65" s="18"/>
      <c r="LA65" s="18"/>
      <c r="LB65" s="18"/>
      <c r="LC65" s="18"/>
      <c r="LD65" s="18"/>
      <c r="LE65" s="18"/>
      <c r="LF65" s="18"/>
      <c r="LG65" s="18"/>
      <c r="LH65" s="18"/>
      <c r="LI65" s="18"/>
      <c r="LJ65" s="18"/>
      <c r="LK65" s="18"/>
      <c r="LL65" s="18"/>
      <c r="LM65" s="18"/>
      <c r="LN65" s="18"/>
      <c r="LO65" s="18"/>
      <c r="LP65" s="18"/>
      <c r="LQ65" s="18"/>
      <c r="LR65" s="18"/>
      <c r="LS65" s="18"/>
      <c r="LT65" s="18"/>
      <c r="LU65" s="18"/>
      <c r="LV65" s="18"/>
      <c r="LW65" s="18"/>
      <c r="LX65" s="18"/>
      <c r="LY65" s="18"/>
      <c r="LZ65" s="18"/>
      <c r="MA65" s="18"/>
      <c r="MB65" s="18"/>
      <c r="MC65" s="18"/>
      <c r="MD65" s="18"/>
      <c r="ME65" s="18"/>
      <c r="MF65" s="18"/>
      <c r="MG65" s="18"/>
      <c r="MH65" s="18"/>
      <c r="MI65" s="18"/>
      <c r="MJ65" s="18"/>
      <c r="MK65" s="18"/>
      <c r="ML65" s="18"/>
      <c r="MM65" s="18"/>
      <c r="MN65" s="18"/>
      <c r="MO65" s="18"/>
      <c r="MP65" s="18"/>
      <c r="MQ65" s="18"/>
      <c r="MR65" s="18"/>
      <c r="MS65" s="18"/>
      <c r="MT65" s="18"/>
      <c r="MU65" s="18"/>
      <c r="MV65" s="18"/>
      <c r="MW65" s="18"/>
      <c r="MX65" s="18"/>
      <c r="MY65" s="18"/>
      <c r="MZ65" s="18"/>
      <c r="NA65" s="18"/>
      <c r="NB65" s="18"/>
      <c r="NC65" s="18"/>
      <c r="ND65" s="18"/>
      <c r="NE65" s="18"/>
      <c r="NF65" s="18"/>
      <c r="NG65" s="18"/>
      <c r="NH65" s="18"/>
      <c r="NI65" s="18"/>
      <c r="NJ65" s="18"/>
      <c r="NK65" s="18"/>
      <c r="NL65" s="18"/>
      <c r="NM65" s="18"/>
      <c r="NN65" s="18"/>
      <c r="NO65" s="18"/>
      <c r="NP65" s="18"/>
      <c r="NQ65" s="18"/>
      <c r="NR65" s="18"/>
      <c r="NS65" s="18"/>
      <c r="NT65" s="18"/>
      <c r="NU65" s="18"/>
      <c r="NV65" s="18"/>
      <c r="NW65" s="18"/>
      <c r="NX65" s="18"/>
      <c r="NY65" s="18"/>
      <c r="NZ65" s="18"/>
      <c r="OA65" s="18"/>
      <c r="OB65" s="18"/>
      <c r="OC65" s="18"/>
      <c r="OD65" s="18"/>
      <c r="OE65" s="18"/>
      <c r="OF65" s="18"/>
      <c r="OG65" s="18"/>
      <c r="OH65" s="18"/>
      <c r="OI65" s="18"/>
      <c r="OJ65" s="18"/>
      <c r="OK65" s="18"/>
      <c r="OL65" s="18"/>
      <c r="OM65" s="18"/>
      <c r="ON65" s="18"/>
      <c r="OO65" s="18"/>
      <c r="OP65" s="18"/>
      <c r="OQ65" s="18"/>
      <c r="OR65" s="18"/>
      <c r="OS65" s="18"/>
      <c r="OT65" s="18"/>
      <c r="OU65" s="18"/>
      <c r="OV65" s="18"/>
      <c r="OW65" s="18"/>
      <c r="OX65" s="18"/>
      <c r="OY65" s="18"/>
      <c r="OZ65" s="18"/>
      <c r="PA65" s="18"/>
      <c r="PB65" s="18"/>
      <c r="PC65" s="18"/>
      <c r="PD65" s="18"/>
      <c r="PE65" s="18"/>
      <c r="PF65" s="18"/>
      <c r="PG65" s="18"/>
      <c r="PH65" s="18"/>
      <c r="PI65" s="18"/>
      <c r="PJ65" s="18"/>
      <c r="PK65" s="18"/>
      <c r="PL65" s="18"/>
      <c r="PM65" s="18"/>
      <c r="PN65" s="18"/>
      <c r="PO65" s="18"/>
      <c r="PP65" s="18"/>
      <c r="PQ65" s="18"/>
      <c r="PR65" s="18"/>
      <c r="PS65" s="18"/>
      <c r="PT65" s="18"/>
      <c r="PU65" s="18"/>
      <c r="PV65" s="18"/>
      <c r="PW65" s="18"/>
      <c r="PX65" s="18"/>
      <c r="PY65" s="18"/>
      <c r="PZ65" s="18"/>
      <c r="QA65" s="18"/>
      <c r="QB65" s="18"/>
      <c r="QC65" s="18"/>
      <c r="QD65" s="18"/>
      <c r="QE65" s="18"/>
      <c r="QF65" s="18"/>
      <c r="QG65" s="18"/>
      <c r="QH65" s="18"/>
      <c r="QI65" s="18"/>
      <c r="QJ65" s="18"/>
      <c r="QK65" s="18"/>
      <c r="QL65" s="18"/>
      <c r="QM65" s="18"/>
      <c r="QN65" s="18"/>
      <c r="QO65" s="18"/>
      <c r="QP65" s="18"/>
      <c r="QQ65" s="18"/>
      <c r="QR65" s="18"/>
      <c r="QS65" s="18"/>
      <c r="QT65" s="18"/>
      <c r="QU65" s="18"/>
      <c r="QV65" s="18"/>
      <c r="QW65" s="18"/>
      <c r="QX65" s="18"/>
      <c r="QY65" s="18"/>
      <c r="QZ65" s="18"/>
      <c r="RA65" s="18"/>
      <c r="RB65" s="18"/>
      <c r="RC65" s="18"/>
      <c r="RD65" s="18"/>
      <c r="RE65" s="18"/>
      <c r="RF65" s="18"/>
      <c r="RG65" s="18"/>
      <c r="RH65" s="18"/>
      <c r="RI65" s="18"/>
      <c r="RJ65" s="18"/>
      <c r="RK65" s="18"/>
      <c r="RL65" s="18"/>
      <c r="RM65" s="18"/>
      <c r="RN65" s="18"/>
      <c r="RO65" s="18"/>
      <c r="RP65" s="18"/>
      <c r="RQ65" s="18"/>
      <c r="RR65" s="18"/>
      <c r="RS65" s="18"/>
      <c r="RT65" s="18"/>
      <c r="RU65" s="18"/>
      <c r="RV65" s="18"/>
      <c r="RW65" s="18"/>
      <c r="RX65" s="18"/>
      <c r="RY65" s="18"/>
      <c r="RZ65" s="18"/>
      <c r="SA65" s="18"/>
      <c r="SB65" s="18"/>
      <c r="SC65" s="18"/>
      <c r="SD65" s="18"/>
      <c r="SE65" s="18"/>
      <c r="SF65" s="18"/>
      <c r="SG65" s="18"/>
      <c r="SH65" s="18"/>
      <c r="SI65" s="18"/>
      <c r="SJ65" s="18"/>
      <c r="SK65" s="18"/>
      <c r="SL65" s="18"/>
      <c r="SM65" s="18"/>
      <c r="SN65" s="18"/>
      <c r="SO65" s="18"/>
      <c r="SP65" s="18"/>
      <c r="SQ65" s="18"/>
      <c r="SR65" s="18"/>
      <c r="SS65" s="18"/>
      <c r="ST65" s="18"/>
      <c r="SU65" s="18"/>
      <c r="SV65" s="18"/>
      <c r="SW65" s="18"/>
      <c r="SX65" s="18"/>
      <c r="SY65" s="18"/>
      <c r="SZ65" s="18"/>
      <c r="TA65" s="18"/>
      <c r="TB65" s="18"/>
      <c r="TC65" s="18"/>
      <c r="TD65" s="18"/>
      <c r="TE65" s="18"/>
      <c r="TF65" s="18"/>
      <c r="TG65" s="18"/>
      <c r="TH65" s="18"/>
      <c r="TI65" s="18"/>
      <c r="TJ65" s="18"/>
      <c r="TK65" s="18"/>
      <c r="TL65" s="18"/>
      <c r="TM65" s="18"/>
      <c r="TN65" s="18"/>
      <c r="TO65" s="18"/>
      <c r="TP65" s="18"/>
      <c r="TQ65" s="18"/>
      <c r="TR65" s="18"/>
      <c r="TS65" s="18"/>
      <c r="TT65" s="18"/>
      <c r="TU65" s="18"/>
      <c r="TV65" s="18"/>
      <c r="TW65" s="18"/>
      <c r="TX65" s="18"/>
      <c r="TY65" s="18"/>
      <c r="TZ65" s="18"/>
      <c r="UA65" s="18"/>
      <c r="UB65" s="18"/>
      <c r="UC65" s="18"/>
      <c r="UD65" s="18"/>
      <c r="UE65" s="18"/>
      <c r="UF65" s="18"/>
      <c r="UG65" s="18"/>
      <c r="UH65" s="18"/>
      <c r="UI65" s="18"/>
      <c r="UJ65" s="18"/>
      <c r="UK65" s="18"/>
      <c r="UL65" s="18"/>
      <c r="UM65" s="18"/>
      <c r="UN65" s="18"/>
      <c r="UO65" s="18"/>
      <c r="UP65" s="18"/>
      <c r="UQ65" s="18"/>
      <c r="UR65" s="18"/>
      <c r="US65" s="18"/>
      <c r="UT65" s="18"/>
      <c r="UU65" s="18"/>
      <c r="UV65" s="18"/>
      <c r="UW65" s="18"/>
      <c r="UX65" s="18"/>
      <c r="UY65" s="18"/>
      <c r="UZ65" s="18"/>
      <c r="VA65" s="18"/>
      <c r="VB65" s="18"/>
      <c r="VC65" s="18"/>
      <c r="VD65" s="18"/>
      <c r="VE65" s="18"/>
      <c r="VF65" s="18"/>
      <c r="VG65" s="18"/>
      <c r="VH65" s="18"/>
      <c r="VI65" s="18"/>
      <c r="VJ65" s="18"/>
      <c r="VK65" s="18"/>
      <c r="VL65" s="18"/>
      <c r="VM65" s="18"/>
      <c r="VN65" s="18"/>
      <c r="VO65" s="18"/>
      <c r="VP65" s="18"/>
      <c r="VQ65" s="18"/>
      <c r="VR65" s="18"/>
      <c r="VS65" s="18"/>
      <c r="VT65" s="18"/>
      <c r="VU65" s="18"/>
      <c r="VV65" s="18"/>
      <c r="VW65" s="18"/>
      <c r="VX65" s="18"/>
      <c r="VY65" s="18"/>
      <c r="VZ65" s="18"/>
      <c r="WA65" s="18"/>
      <c r="WB65" s="18"/>
      <c r="WC65" s="18"/>
      <c r="WD65" s="18"/>
      <c r="WE65" s="18"/>
      <c r="WF65" s="18"/>
      <c r="WG65" s="18"/>
      <c r="WH65" s="18"/>
      <c r="WI65" s="18"/>
      <c r="WJ65" s="18"/>
      <c r="WK65" s="18"/>
      <c r="WL65" s="18"/>
      <c r="WM65" s="18"/>
      <c r="WN65" s="18"/>
      <c r="WO65" s="18"/>
      <c r="WP65" s="18"/>
      <c r="WQ65" s="18"/>
      <c r="WR65" s="18"/>
      <c r="WS65" s="18"/>
      <c r="WT65" s="18"/>
      <c r="WU65" s="18"/>
      <c r="WV65" s="18"/>
      <c r="WW65" s="18"/>
      <c r="WX65" s="18"/>
      <c r="WY65" s="18"/>
      <c r="WZ65" s="18"/>
      <c r="XA65" s="18"/>
      <c r="XB65" s="18"/>
      <c r="XC65" s="18"/>
      <c r="XD65" s="18"/>
      <c r="XE65" s="18"/>
      <c r="XF65" s="18"/>
      <c r="XG65" s="18"/>
      <c r="XH65" s="18"/>
      <c r="XI65" s="18"/>
      <c r="XJ65" s="18"/>
      <c r="XK65" s="18"/>
      <c r="XL65" s="18"/>
      <c r="XM65" s="18"/>
      <c r="XN65" s="18"/>
      <c r="XO65" s="18"/>
      <c r="XP65" s="18"/>
      <c r="XQ65" s="18"/>
      <c r="XR65" s="18"/>
      <c r="XS65" s="18"/>
      <c r="XT65" s="18"/>
      <c r="XU65" s="18"/>
      <c r="XV65" s="18"/>
      <c r="XW65" s="18"/>
      <c r="XX65" s="18"/>
      <c r="XY65" s="18"/>
      <c r="XZ65" s="18"/>
      <c r="YA65" s="18"/>
      <c r="YB65" s="18"/>
      <c r="YC65" s="18"/>
      <c r="YD65" s="18"/>
      <c r="YE65" s="18"/>
      <c r="YF65" s="18"/>
      <c r="YG65" s="18"/>
      <c r="YH65" s="18"/>
      <c r="YI65" s="18"/>
      <c r="YJ65" s="18"/>
      <c r="YK65" s="18"/>
      <c r="YL65" s="18"/>
      <c r="YM65" s="18"/>
      <c r="YN65" s="18"/>
      <c r="YO65" s="18"/>
      <c r="YP65" s="18"/>
      <c r="YQ65" s="18"/>
      <c r="YR65" s="18"/>
      <c r="YS65" s="18"/>
      <c r="YT65" s="18"/>
      <c r="YU65" s="18"/>
      <c r="YV65" s="18"/>
      <c r="YW65" s="18"/>
      <c r="YX65" s="18"/>
      <c r="YY65" s="18"/>
      <c r="YZ65" s="18"/>
      <c r="ZA65" s="18"/>
      <c r="ZB65" s="18"/>
      <c r="ZC65" s="18"/>
      <c r="ZD65" s="18"/>
      <c r="ZE65" s="18"/>
      <c r="ZF65" s="18"/>
      <c r="ZG65" s="18"/>
      <c r="ZH65" s="18"/>
      <c r="ZI65" s="18"/>
      <c r="ZJ65" s="18"/>
      <c r="ZK65" s="18"/>
      <c r="ZL65" s="18"/>
      <c r="ZM65" s="18"/>
      <c r="ZN65" s="18"/>
      <c r="ZO65" s="18"/>
      <c r="ZP65" s="18"/>
      <c r="ZQ65" s="18"/>
      <c r="ZR65" s="18"/>
      <c r="ZS65" s="18"/>
      <c r="ZT65" s="18"/>
      <c r="ZU65" s="18"/>
      <c r="ZV65" s="18"/>
      <c r="ZW65" s="18"/>
      <c r="ZX65" s="18"/>
      <c r="ZY65" s="18"/>
      <c r="ZZ65" s="18"/>
      <c r="AAA65" s="18"/>
      <c r="AAB65" s="18"/>
      <c r="AAC65" s="18"/>
      <c r="AAD65" s="18"/>
      <c r="AAE65" s="18"/>
      <c r="AAF65" s="18"/>
      <c r="AAG65" s="18"/>
      <c r="AAH65" s="18"/>
      <c r="AAI65" s="18"/>
      <c r="AAJ65" s="18"/>
      <c r="AAK65" s="18"/>
      <c r="AAL65" s="18"/>
      <c r="AAM65" s="18"/>
      <c r="AAN65" s="18"/>
      <c r="AAO65" s="18"/>
      <c r="AAP65" s="18"/>
      <c r="AAQ65" s="18"/>
      <c r="AAR65" s="18"/>
      <c r="AAS65" s="18"/>
      <c r="AAT65" s="18"/>
      <c r="AAU65" s="18"/>
      <c r="AAV65" s="18"/>
      <c r="AAW65" s="18"/>
      <c r="AAX65" s="18"/>
      <c r="AAY65" s="18"/>
      <c r="AAZ65" s="18"/>
      <c r="ABA65" s="18"/>
      <c r="ABB65" s="18"/>
      <c r="ABC65" s="18"/>
      <c r="ABD65" s="18"/>
      <c r="ABE65" s="18"/>
      <c r="ABF65" s="18"/>
      <c r="ABG65" s="18"/>
      <c r="ABH65" s="18"/>
      <c r="ABI65" s="18"/>
      <c r="ABJ65" s="18"/>
      <c r="ABK65" s="18"/>
      <c r="ABL65" s="18"/>
      <c r="ABM65" s="18"/>
      <c r="ABN65" s="18"/>
      <c r="ABO65" s="18"/>
      <c r="ABP65" s="18"/>
      <c r="ABQ65" s="18"/>
      <c r="ABR65" s="18"/>
      <c r="ABS65" s="18"/>
      <c r="ABT65" s="18"/>
      <c r="ABU65" s="18"/>
      <c r="ABV65" s="18"/>
      <c r="ABW65" s="18"/>
      <c r="ABX65" s="18"/>
      <c r="ABY65" s="18"/>
      <c r="ABZ65" s="18"/>
      <c r="ACA65" s="18"/>
      <c r="ACB65" s="18"/>
      <c r="ACC65" s="18"/>
      <c r="ACD65" s="18"/>
      <c r="ACE65" s="18"/>
      <c r="ACF65" s="18"/>
      <c r="ACG65" s="18"/>
      <c r="ACH65" s="18"/>
      <c r="ACI65" s="18"/>
      <c r="ACJ65" s="18"/>
      <c r="ACK65" s="18"/>
      <c r="ACL65" s="18"/>
      <c r="ACM65" s="18"/>
      <c r="ACN65" s="18"/>
      <c r="ACO65" s="18"/>
      <c r="ACP65" s="18"/>
      <c r="ACQ65" s="18"/>
      <c r="ACR65" s="18"/>
      <c r="ACS65" s="18"/>
      <c r="ACT65" s="18"/>
      <c r="ACU65" s="18"/>
      <c r="ACV65" s="18"/>
      <c r="ACW65" s="18"/>
      <c r="ACX65" s="18"/>
      <c r="ACY65" s="18"/>
      <c r="ACZ65" s="18"/>
      <c r="ADA65" s="18"/>
      <c r="ADB65" s="18"/>
      <c r="ADC65" s="18"/>
      <c r="ADD65" s="18"/>
      <c r="ADE65" s="18"/>
      <c r="ADF65" s="18"/>
      <c r="ADG65" s="18"/>
      <c r="ADH65" s="18"/>
      <c r="ADI65" s="18"/>
      <c r="ADJ65" s="18"/>
      <c r="ADK65" s="18"/>
      <c r="ADL65" s="18"/>
      <c r="ADM65" s="18"/>
      <c r="ADN65" s="18"/>
      <c r="ADO65" s="18"/>
      <c r="ADP65" s="18"/>
      <c r="ADQ65" s="18"/>
      <c r="ADR65" s="18"/>
      <c r="ADS65" s="18"/>
      <c r="ADT65" s="18"/>
      <c r="ADU65" s="18"/>
      <c r="ADV65" s="18"/>
      <c r="ADW65" s="18"/>
      <c r="ADX65" s="18"/>
      <c r="ADY65" s="18"/>
      <c r="ADZ65" s="18"/>
      <c r="AEA65" s="18"/>
      <c r="AEB65" s="18"/>
      <c r="AEC65" s="18"/>
      <c r="AED65" s="18"/>
      <c r="AEE65" s="18"/>
      <c r="AEF65" s="18"/>
      <c r="AEG65" s="18"/>
      <c r="AEH65" s="18"/>
      <c r="AEI65" s="18"/>
      <c r="AEJ65" s="18"/>
      <c r="AEK65" s="18"/>
      <c r="AEL65" s="18"/>
      <c r="AEM65" s="18"/>
      <c r="AEN65" s="18"/>
      <c r="AEO65" s="18"/>
      <c r="AEP65" s="18"/>
      <c r="AEQ65" s="18"/>
      <c r="AER65" s="18"/>
      <c r="AES65" s="18"/>
      <c r="AET65" s="18"/>
      <c r="AEU65" s="18"/>
      <c r="AEV65" s="18"/>
      <c r="AEW65" s="18"/>
      <c r="AEX65" s="18"/>
    </row>
    <row r="66" spans="1:830" s="33" customFormat="1" ht="30">
      <c r="A66" s="34">
        <v>62</v>
      </c>
      <c r="B66" s="34" t="s">
        <v>133</v>
      </c>
      <c r="C66" s="8" t="s">
        <v>134</v>
      </c>
      <c r="D66" s="49" t="s">
        <v>126</v>
      </c>
      <c r="E66" s="50">
        <v>1400</v>
      </c>
      <c r="F66" s="51">
        <v>200</v>
      </c>
      <c r="G66" s="52">
        <v>1186.4406779661017</v>
      </c>
      <c r="H66" s="38">
        <f t="shared" si="7"/>
        <v>280000</v>
      </c>
      <c r="I66" s="39">
        <f t="shared" si="19"/>
        <v>200</v>
      </c>
      <c r="J66" s="38">
        <f t="shared" si="8"/>
        <v>280000</v>
      </c>
      <c r="K66" s="38">
        <f t="shared" si="9"/>
        <v>0</v>
      </c>
      <c r="L66" s="38">
        <f t="shared" si="10"/>
        <v>0</v>
      </c>
      <c r="M66" s="40"/>
      <c r="N66" s="99">
        <f t="shared" si="11"/>
        <v>0</v>
      </c>
      <c r="O66" s="42"/>
      <c r="P66" s="43">
        <f t="shared" si="12"/>
        <v>0</v>
      </c>
      <c r="Q66" s="43">
        <f t="shared" si="13"/>
        <v>0</v>
      </c>
      <c r="R66" s="43">
        <f t="shared" si="14"/>
        <v>0</v>
      </c>
      <c r="S66" s="44">
        <f t="shared" si="15"/>
        <v>200</v>
      </c>
      <c r="T66" s="98">
        <f t="shared" si="16"/>
        <v>280000</v>
      </c>
      <c r="U66" s="45">
        <f t="shared" si="0"/>
        <v>200</v>
      </c>
      <c r="V66" s="46">
        <f t="shared" si="1"/>
        <v>280000</v>
      </c>
      <c r="W66" s="46">
        <f t="shared" si="2"/>
        <v>0</v>
      </c>
      <c r="X66" s="47">
        <f t="shared" si="3"/>
        <v>0</v>
      </c>
      <c r="Y66" s="97">
        <v>200</v>
      </c>
      <c r="Z66" s="96">
        <f t="shared" si="4"/>
        <v>280000</v>
      </c>
      <c r="AA66" s="96">
        <f t="shared" si="5"/>
        <v>0</v>
      </c>
      <c r="AB66" s="70">
        <f t="shared" si="6"/>
        <v>0</v>
      </c>
      <c r="AC66" s="157"/>
      <c r="AD66" s="162">
        <v>490</v>
      </c>
      <c r="AE66" s="166">
        <f t="shared" si="17"/>
        <v>98000</v>
      </c>
      <c r="AF66" s="166">
        <f t="shared" si="18"/>
        <v>98000</v>
      </c>
      <c r="AT66" s="136"/>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c r="IN66" s="18"/>
      <c r="IO66" s="18"/>
      <c r="IP66" s="18"/>
      <c r="IQ66" s="18"/>
      <c r="IR66" s="18"/>
      <c r="IS66" s="18"/>
      <c r="IT66" s="18"/>
      <c r="IU66" s="18"/>
      <c r="IV66" s="18"/>
      <c r="IW66" s="18"/>
      <c r="IX66" s="18"/>
      <c r="IY66" s="18"/>
      <c r="IZ66" s="18"/>
      <c r="JA66" s="18"/>
      <c r="JB66" s="18"/>
      <c r="JC66" s="18"/>
      <c r="JD66" s="18"/>
      <c r="JE66" s="18"/>
      <c r="JF66" s="18"/>
      <c r="JG66" s="18"/>
      <c r="JH66" s="18"/>
      <c r="JI66" s="18"/>
      <c r="JJ66" s="18"/>
      <c r="JK66" s="18"/>
      <c r="JL66" s="18"/>
      <c r="JM66" s="18"/>
      <c r="JN66" s="18"/>
      <c r="JO66" s="18"/>
      <c r="JP66" s="18"/>
      <c r="JQ66" s="18"/>
      <c r="JR66" s="18"/>
      <c r="JS66" s="18"/>
      <c r="JT66" s="18"/>
      <c r="JU66" s="18"/>
      <c r="JV66" s="18"/>
      <c r="JW66" s="18"/>
      <c r="JX66" s="18"/>
      <c r="JY66" s="18"/>
      <c r="JZ66" s="18"/>
      <c r="KA66" s="18"/>
      <c r="KB66" s="18"/>
      <c r="KC66" s="18"/>
      <c r="KD66" s="18"/>
      <c r="KE66" s="18"/>
      <c r="KF66" s="18"/>
      <c r="KG66" s="18"/>
      <c r="KH66" s="18"/>
      <c r="KI66" s="18"/>
      <c r="KJ66" s="18"/>
      <c r="KK66" s="18"/>
      <c r="KL66" s="18"/>
      <c r="KM66" s="18"/>
      <c r="KN66" s="18"/>
      <c r="KO66" s="18"/>
      <c r="KP66" s="18"/>
      <c r="KQ66" s="18"/>
      <c r="KR66" s="18"/>
      <c r="KS66" s="18"/>
      <c r="KT66" s="18"/>
      <c r="KU66" s="18"/>
      <c r="KV66" s="18"/>
      <c r="KW66" s="18"/>
      <c r="KX66" s="18"/>
      <c r="KY66" s="18"/>
      <c r="KZ66" s="18"/>
      <c r="LA66" s="18"/>
      <c r="LB66" s="18"/>
      <c r="LC66" s="18"/>
      <c r="LD66" s="18"/>
      <c r="LE66" s="18"/>
      <c r="LF66" s="18"/>
      <c r="LG66" s="18"/>
      <c r="LH66" s="18"/>
      <c r="LI66" s="18"/>
      <c r="LJ66" s="18"/>
      <c r="LK66" s="18"/>
      <c r="LL66" s="18"/>
      <c r="LM66" s="18"/>
      <c r="LN66" s="18"/>
      <c r="LO66" s="18"/>
      <c r="LP66" s="18"/>
      <c r="LQ66" s="18"/>
      <c r="LR66" s="18"/>
      <c r="LS66" s="18"/>
      <c r="LT66" s="18"/>
      <c r="LU66" s="18"/>
      <c r="LV66" s="18"/>
      <c r="LW66" s="18"/>
      <c r="LX66" s="18"/>
      <c r="LY66" s="18"/>
      <c r="LZ66" s="18"/>
      <c r="MA66" s="18"/>
      <c r="MB66" s="18"/>
      <c r="MC66" s="18"/>
      <c r="MD66" s="18"/>
      <c r="ME66" s="18"/>
      <c r="MF66" s="18"/>
      <c r="MG66" s="18"/>
      <c r="MH66" s="18"/>
      <c r="MI66" s="18"/>
      <c r="MJ66" s="18"/>
      <c r="MK66" s="18"/>
      <c r="ML66" s="18"/>
      <c r="MM66" s="18"/>
      <c r="MN66" s="18"/>
      <c r="MO66" s="18"/>
      <c r="MP66" s="18"/>
      <c r="MQ66" s="18"/>
      <c r="MR66" s="18"/>
      <c r="MS66" s="18"/>
      <c r="MT66" s="18"/>
      <c r="MU66" s="18"/>
      <c r="MV66" s="18"/>
      <c r="MW66" s="18"/>
      <c r="MX66" s="18"/>
      <c r="MY66" s="18"/>
      <c r="MZ66" s="18"/>
      <c r="NA66" s="18"/>
      <c r="NB66" s="18"/>
      <c r="NC66" s="18"/>
      <c r="ND66" s="18"/>
      <c r="NE66" s="18"/>
      <c r="NF66" s="18"/>
      <c r="NG66" s="18"/>
      <c r="NH66" s="18"/>
      <c r="NI66" s="18"/>
      <c r="NJ66" s="18"/>
      <c r="NK66" s="18"/>
      <c r="NL66" s="18"/>
      <c r="NM66" s="18"/>
      <c r="NN66" s="18"/>
      <c r="NO66" s="18"/>
      <c r="NP66" s="18"/>
      <c r="NQ66" s="18"/>
      <c r="NR66" s="18"/>
      <c r="NS66" s="18"/>
      <c r="NT66" s="18"/>
      <c r="NU66" s="18"/>
      <c r="NV66" s="18"/>
      <c r="NW66" s="18"/>
      <c r="NX66" s="18"/>
      <c r="NY66" s="18"/>
      <c r="NZ66" s="18"/>
      <c r="OA66" s="18"/>
      <c r="OB66" s="18"/>
      <c r="OC66" s="18"/>
      <c r="OD66" s="18"/>
      <c r="OE66" s="18"/>
      <c r="OF66" s="18"/>
      <c r="OG66" s="18"/>
      <c r="OH66" s="18"/>
      <c r="OI66" s="18"/>
      <c r="OJ66" s="18"/>
      <c r="OK66" s="18"/>
      <c r="OL66" s="18"/>
      <c r="OM66" s="18"/>
      <c r="ON66" s="18"/>
      <c r="OO66" s="18"/>
      <c r="OP66" s="18"/>
      <c r="OQ66" s="18"/>
      <c r="OR66" s="18"/>
      <c r="OS66" s="18"/>
      <c r="OT66" s="18"/>
      <c r="OU66" s="18"/>
      <c r="OV66" s="18"/>
      <c r="OW66" s="18"/>
      <c r="OX66" s="18"/>
      <c r="OY66" s="18"/>
      <c r="OZ66" s="18"/>
      <c r="PA66" s="18"/>
      <c r="PB66" s="18"/>
      <c r="PC66" s="18"/>
      <c r="PD66" s="18"/>
      <c r="PE66" s="18"/>
      <c r="PF66" s="18"/>
      <c r="PG66" s="18"/>
      <c r="PH66" s="18"/>
      <c r="PI66" s="18"/>
      <c r="PJ66" s="18"/>
      <c r="PK66" s="18"/>
      <c r="PL66" s="18"/>
      <c r="PM66" s="18"/>
      <c r="PN66" s="18"/>
      <c r="PO66" s="18"/>
      <c r="PP66" s="18"/>
      <c r="PQ66" s="18"/>
      <c r="PR66" s="18"/>
      <c r="PS66" s="18"/>
      <c r="PT66" s="18"/>
      <c r="PU66" s="18"/>
      <c r="PV66" s="18"/>
      <c r="PW66" s="18"/>
      <c r="PX66" s="18"/>
      <c r="PY66" s="18"/>
      <c r="PZ66" s="18"/>
      <c r="QA66" s="18"/>
      <c r="QB66" s="18"/>
      <c r="QC66" s="18"/>
      <c r="QD66" s="18"/>
      <c r="QE66" s="18"/>
      <c r="QF66" s="18"/>
      <c r="QG66" s="18"/>
      <c r="QH66" s="18"/>
      <c r="QI66" s="18"/>
      <c r="QJ66" s="18"/>
      <c r="QK66" s="18"/>
      <c r="QL66" s="18"/>
      <c r="QM66" s="18"/>
      <c r="QN66" s="18"/>
      <c r="QO66" s="18"/>
      <c r="QP66" s="18"/>
      <c r="QQ66" s="18"/>
      <c r="QR66" s="18"/>
      <c r="QS66" s="18"/>
      <c r="QT66" s="18"/>
      <c r="QU66" s="18"/>
      <c r="QV66" s="18"/>
      <c r="QW66" s="18"/>
      <c r="QX66" s="18"/>
      <c r="QY66" s="18"/>
      <c r="QZ66" s="18"/>
      <c r="RA66" s="18"/>
      <c r="RB66" s="18"/>
      <c r="RC66" s="18"/>
      <c r="RD66" s="18"/>
      <c r="RE66" s="18"/>
      <c r="RF66" s="18"/>
      <c r="RG66" s="18"/>
      <c r="RH66" s="18"/>
      <c r="RI66" s="18"/>
      <c r="RJ66" s="18"/>
      <c r="RK66" s="18"/>
      <c r="RL66" s="18"/>
      <c r="RM66" s="18"/>
      <c r="RN66" s="18"/>
      <c r="RO66" s="18"/>
      <c r="RP66" s="18"/>
      <c r="RQ66" s="18"/>
      <c r="RR66" s="18"/>
      <c r="RS66" s="18"/>
      <c r="RT66" s="18"/>
      <c r="RU66" s="18"/>
      <c r="RV66" s="18"/>
      <c r="RW66" s="18"/>
      <c r="RX66" s="18"/>
      <c r="RY66" s="18"/>
      <c r="RZ66" s="18"/>
      <c r="SA66" s="18"/>
      <c r="SB66" s="18"/>
      <c r="SC66" s="18"/>
      <c r="SD66" s="18"/>
      <c r="SE66" s="18"/>
      <c r="SF66" s="18"/>
      <c r="SG66" s="18"/>
      <c r="SH66" s="18"/>
      <c r="SI66" s="18"/>
      <c r="SJ66" s="18"/>
      <c r="SK66" s="18"/>
      <c r="SL66" s="18"/>
      <c r="SM66" s="18"/>
      <c r="SN66" s="18"/>
      <c r="SO66" s="18"/>
      <c r="SP66" s="18"/>
      <c r="SQ66" s="18"/>
      <c r="SR66" s="18"/>
      <c r="SS66" s="18"/>
      <c r="ST66" s="18"/>
      <c r="SU66" s="18"/>
      <c r="SV66" s="18"/>
      <c r="SW66" s="18"/>
      <c r="SX66" s="18"/>
      <c r="SY66" s="18"/>
      <c r="SZ66" s="18"/>
      <c r="TA66" s="18"/>
      <c r="TB66" s="18"/>
      <c r="TC66" s="18"/>
      <c r="TD66" s="18"/>
      <c r="TE66" s="18"/>
      <c r="TF66" s="18"/>
      <c r="TG66" s="18"/>
      <c r="TH66" s="18"/>
      <c r="TI66" s="18"/>
      <c r="TJ66" s="18"/>
      <c r="TK66" s="18"/>
      <c r="TL66" s="18"/>
      <c r="TM66" s="18"/>
      <c r="TN66" s="18"/>
      <c r="TO66" s="18"/>
      <c r="TP66" s="18"/>
      <c r="TQ66" s="18"/>
      <c r="TR66" s="18"/>
      <c r="TS66" s="18"/>
      <c r="TT66" s="18"/>
      <c r="TU66" s="18"/>
      <c r="TV66" s="18"/>
      <c r="TW66" s="18"/>
      <c r="TX66" s="18"/>
      <c r="TY66" s="18"/>
      <c r="TZ66" s="18"/>
      <c r="UA66" s="18"/>
      <c r="UB66" s="18"/>
      <c r="UC66" s="18"/>
      <c r="UD66" s="18"/>
      <c r="UE66" s="18"/>
      <c r="UF66" s="18"/>
      <c r="UG66" s="18"/>
      <c r="UH66" s="18"/>
      <c r="UI66" s="18"/>
      <c r="UJ66" s="18"/>
      <c r="UK66" s="18"/>
      <c r="UL66" s="18"/>
      <c r="UM66" s="18"/>
      <c r="UN66" s="18"/>
      <c r="UO66" s="18"/>
      <c r="UP66" s="18"/>
      <c r="UQ66" s="18"/>
      <c r="UR66" s="18"/>
      <c r="US66" s="18"/>
      <c r="UT66" s="18"/>
      <c r="UU66" s="18"/>
      <c r="UV66" s="18"/>
      <c r="UW66" s="18"/>
      <c r="UX66" s="18"/>
      <c r="UY66" s="18"/>
      <c r="UZ66" s="18"/>
      <c r="VA66" s="18"/>
      <c r="VB66" s="18"/>
      <c r="VC66" s="18"/>
      <c r="VD66" s="18"/>
      <c r="VE66" s="18"/>
      <c r="VF66" s="18"/>
      <c r="VG66" s="18"/>
      <c r="VH66" s="18"/>
      <c r="VI66" s="18"/>
      <c r="VJ66" s="18"/>
      <c r="VK66" s="18"/>
      <c r="VL66" s="18"/>
      <c r="VM66" s="18"/>
      <c r="VN66" s="18"/>
      <c r="VO66" s="18"/>
      <c r="VP66" s="18"/>
      <c r="VQ66" s="18"/>
      <c r="VR66" s="18"/>
      <c r="VS66" s="18"/>
      <c r="VT66" s="18"/>
      <c r="VU66" s="18"/>
      <c r="VV66" s="18"/>
      <c r="VW66" s="18"/>
      <c r="VX66" s="18"/>
      <c r="VY66" s="18"/>
      <c r="VZ66" s="18"/>
      <c r="WA66" s="18"/>
      <c r="WB66" s="18"/>
      <c r="WC66" s="18"/>
      <c r="WD66" s="18"/>
      <c r="WE66" s="18"/>
      <c r="WF66" s="18"/>
      <c r="WG66" s="18"/>
      <c r="WH66" s="18"/>
      <c r="WI66" s="18"/>
      <c r="WJ66" s="18"/>
      <c r="WK66" s="18"/>
      <c r="WL66" s="18"/>
      <c r="WM66" s="18"/>
      <c r="WN66" s="18"/>
      <c r="WO66" s="18"/>
      <c r="WP66" s="18"/>
      <c r="WQ66" s="18"/>
      <c r="WR66" s="18"/>
      <c r="WS66" s="18"/>
      <c r="WT66" s="18"/>
      <c r="WU66" s="18"/>
      <c r="WV66" s="18"/>
      <c r="WW66" s="18"/>
      <c r="WX66" s="18"/>
      <c r="WY66" s="18"/>
      <c r="WZ66" s="18"/>
      <c r="XA66" s="18"/>
      <c r="XB66" s="18"/>
      <c r="XC66" s="18"/>
      <c r="XD66" s="18"/>
      <c r="XE66" s="18"/>
      <c r="XF66" s="18"/>
      <c r="XG66" s="18"/>
      <c r="XH66" s="18"/>
      <c r="XI66" s="18"/>
      <c r="XJ66" s="18"/>
      <c r="XK66" s="18"/>
      <c r="XL66" s="18"/>
      <c r="XM66" s="18"/>
      <c r="XN66" s="18"/>
      <c r="XO66" s="18"/>
      <c r="XP66" s="18"/>
      <c r="XQ66" s="18"/>
      <c r="XR66" s="18"/>
      <c r="XS66" s="18"/>
      <c r="XT66" s="18"/>
      <c r="XU66" s="18"/>
      <c r="XV66" s="18"/>
      <c r="XW66" s="18"/>
      <c r="XX66" s="18"/>
      <c r="XY66" s="18"/>
      <c r="XZ66" s="18"/>
      <c r="YA66" s="18"/>
      <c r="YB66" s="18"/>
      <c r="YC66" s="18"/>
      <c r="YD66" s="18"/>
      <c r="YE66" s="18"/>
      <c r="YF66" s="18"/>
      <c r="YG66" s="18"/>
      <c r="YH66" s="18"/>
      <c r="YI66" s="18"/>
      <c r="YJ66" s="18"/>
      <c r="YK66" s="18"/>
      <c r="YL66" s="18"/>
      <c r="YM66" s="18"/>
      <c r="YN66" s="18"/>
      <c r="YO66" s="18"/>
      <c r="YP66" s="18"/>
      <c r="YQ66" s="18"/>
      <c r="YR66" s="18"/>
      <c r="YS66" s="18"/>
      <c r="YT66" s="18"/>
      <c r="YU66" s="18"/>
      <c r="YV66" s="18"/>
      <c r="YW66" s="18"/>
      <c r="YX66" s="18"/>
      <c r="YY66" s="18"/>
      <c r="YZ66" s="18"/>
      <c r="ZA66" s="18"/>
      <c r="ZB66" s="18"/>
      <c r="ZC66" s="18"/>
      <c r="ZD66" s="18"/>
      <c r="ZE66" s="18"/>
      <c r="ZF66" s="18"/>
      <c r="ZG66" s="18"/>
      <c r="ZH66" s="18"/>
      <c r="ZI66" s="18"/>
      <c r="ZJ66" s="18"/>
      <c r="ZK66" s="18"/>
      <c r="ZL66" s="18"/>
      <c r="ZM66" s="18"/>
      <c r="ZN66" s="18"/>
      <c r="ZO66" s="18"/>
      <c r="ZP66" s="18"/>
      <c r="ZQ66" s="18"/>
      <c r="ZR66" s="18"/>
      <c r="ZS66" s="18"/>
      <c r="ZT66" s="18"/>
      <c r="ZU66" s="18"/>
      <c r="ZV66" s="18"/>
      <c r="ZW66" s="18"/>
      <c r="ZX66" s="18"/>
      <c r="ZY66" s="18"/>
      <c r="ZZ66" s="18"/>
      <c r="AAA66" s="18"/>
      <c r="AAB66" s="18"/>
      <c r="AAC66" s="18"/>
      <c r="AAD66" s="18"/>
      <c r="AAE66" s="18"/>
      <c r="AAF66" s="18"/>
      <c r="AAG66" s="18"/>
      <c r="AAH66" s="18"/>
      <c r="AAI66" s="18"/>
      <c r="AAJ66" s="18"/>
      <c r="AAK66" s="18"/>
      <c r="AAL66" s="18"/>
      <c r="AAM66" s="18"/>
      <c r="AAN66" s="18"/>
      <c r="AAO66" s="18"/>
      <c r="AAP66" s="18"/>
      <c r="AAQ66" s="18"/>
      <c r="AAR66" s="18"/>
      <c r="AAS66" s="18"/>
      <c r="AAT66" s="18"/>
      <c r="AAU66" s="18"/>
      <c r="AAV66" s="18"/>
      <c r="AAW66" s="18"/>
      <c r="AAX66" s="18"/>
      <c r="AAY66" s="18"/>
      <c r="AAZ66" s="18"/>
      <c r="ABA66" s="18"/>
      <c r="ABB66" s="18"/>
      <c r="ABC66" s="18"/>
      <c r="ABD66" s="18"/>
      <c r="ABE66" s="18"/>
      <c r="ABF66" s="18"/>
      <c r="ABG66" s="18"/>
      <c r="ABH66" s="18"/>
      <c r="ABI66" s="18"/>
      <c r="ABJ66" s="18"/>
      <c r="ABK66" s="18"/>
      <c r="ABL66" s="18"/>
      <c r="ABM66" s="18"/>
      <c r="ABN66" s="18"/>
      <c r="ABO66" s="18"/>
      <c r="ABP66" s="18"/>
      <c r="ABQ66" s="18"/>
      <c r="ABR66" s="18"/>
      <c r="ABS66" s="18"/>
      <c r="ABT66" s="18"/>
      <c r="ABU66" s="18"/>
      <c r="ABV66" s="18"/>
      <c r="ABW66" s="18"/>
      <c r="ABX66" s="18"/>
      <c r="ABY66" s="18"/>
      <c r="ABZ66" s="18"/>
      <c r="ACA66" s="18"/>
      <c r="ACB66" s="18"/>
      <c r="ACC66" s="18"/>
      <c r="ACD66" s="18"/>
      <c r="ACE66" s="18"/>
      <c r="ACF66" s="18"/>
      <c r="ACG66" s="18"/>
      <c r="ACH66" s="18"/>
      <c r="ACI66" s="18"/>
      <c r="ACJ66" s="18"/>
      <c r="ACK66" s="18"/>
      <c r="ACL66" s="18"/>
      <c r="ACM66" s="18"/>
      <c r="ACN66" s="18"/>
      <c r="ACO66" s="18"/>
      <c r="ACP66" s="18"/>
      <c r="ACQ66" s="18"/>
      <c r="ACR66" s="18"/>
      <c r="ACS66" s="18"/>
      <c r="ACT66" s="18"/>
      <c r="ACU66" s="18"/>
      <c r="ACV66" s="18"/>
      <c r="ACW66" s="18"/>
      <c r="ACX66" s="18"/>
      <c r="ACY66" s="18"/>
      <c r="ACZ66" s="18"/>
      <c r="ADA66" s="18"/>
      <c r="ADB66" s="18"/>
      <c r="ADC66" s="18"/>
      <c r="ADD66" s="18"/>
      <c r="ADE66" s="18"/>
      <c r="ADF66" s="18"/>
      <c r="ADG66" s="18"/>
      <c r="ADH66" s="18"/>
      <c r="ADI66" s="18"/>
      <c r="ADJ66" s="18"/>
      <c r="ADK66" s="18"/>
      <c r="ADL66" s="18"/>
      <c r="ADM66" s="18"/>
      <c r="ADN66" s="18"/>
      <c r="ADO66" s="18"/>
      <c r="ADP66" s="18"/>
      <c r="ADQ66" s="18"/>
      <c r="ADR66" s="18"/>
      <c r="ADS66" s="18"/>
      <c r="ADT66" s="18"/>
      <c r="ADU66" s="18"/>
      <c r="ADV66" s="18"/>
      <c r="ADW66" s="18"/>
      <c r="ADX66" s="18"/>
      <c r="ADY66" s="18"/>
      <c r="ADZ66" s="18"/>
      <c r="AEA66" s="18"/>
      <c r="AEB66" s="18"/>
      <c r="AEC66" s="18"/>
      <c r="AED66" s="18"/>
      <c r="AEE66" s="18"/>
      <c r="AEF66" s="18"/>
      <c r="AEG66" s="18"/>
      <c r="AEH66" s="18"/>
      <c r="AEI66" s="18"/>
      <c r="AEJ66" s="18"/>
      <c r="AEK66" s="18"/>
      <c r="AEL66" s="18"/>
      <c r="AEM66" s="18"/>
      <c r="AEN66" s="18"/>
      <c r="AEO66" s="18"/>
      <c r="AEP66" s="18"/>
      <c r="AEQ66" s="18"/>
      <c r="AER66" s="18"/>
      <c r="AES66" s="18"/>
      <c r="AET66" s="18"/>
      <c r="AEU66" s="18"/>
      <c r="AEV66" s="18"/>
      <c r="AEW66" s="18"/>
      <c r="AEX66" s="18"/>
    </row>
    <row r="67" spans="1:830" s="33" customFormat="1" ht="30">
      <c r="A67" s="34">
        <v>63</v>
      </c>
      <c r="B67" s="34" t="s">
        <v>135</v>
      </c>
      <c r="C67" s="8" t="s">
        <v>136</v>
      </c>
      <c r="D67" s="49" t="s">
        <v>20</v>
      </c>
      <c r="E67" s="50">
        <v>900</v>
      </c>
      <c r="F67" s="51">
        <v>200</v>
      </c>
      <c r="G67" s="52">
        <v>762.71186440677968</v>
      </c>
      <c r="H67" s="38">
        <f t="shared" si="7"/>
        <v>180000</v>
      </c>
      <c r="I67" s="39">
        <f t="shared" si="19"/>
        <v>200</v>
      </c>
      <c r="J67" s="38">
        <f t="shared" si="8"/>
        <v>180000</v>
      </c>
      <c r="K67" s="38">
        <f t="shared" si="9"/>
        <v>0</v>
      </c>
      <c r="L67" s="38">
        <f t="shared" si="10"/>
        <v>0</v>
      </c>
      <c r="M67" s="40"/>
      <c r="N67" s="99">
        <f t="shared" si="11"/>
        <v>0</v>
      </c>
      <c r="O67" s="42"/>
      <c r="P67" s="43">
        <f t="shared" si="12"/>
        <v>0</v>
      </c>
      <c r="Q67" s="43">
        <f t="shared" si="13"/>
        <v>0</v>
      </c>
      <c r="R67" s="43">
        <f t="shared" si="14"/>
        <v>0</v>
      </c>
      <c r="S67" s="44">
        <f t="shared" si="15"/>
        <v>200</v>
      </c>
      <c r="T67" s="98">
        <f t="shared" si="16"/>
        <v>180000</v>
      </c>
      <c r="U67" s="45">
        <f t="shared" si="0"/>
        <v>200</v>
      </c>
      <c r="V67" s="46">
        <f t="shared" si="1"/>
        <v>180000</v>
      </c>
      <c r="W67" s="46">
        <f t="shared" si="2"/>
        <v>0</v>
      </c>
      <c r="X67" s="47">
        <f t="shared" si="3"/>
        <v>0</v>
      </c>
      <c r="Y67" s="97">
        <v>200</v>
      </c>
      <c r="Z67" s="96">
        <f t="shared" si="4"/>
        <v>180000</v>
      </c>
      <c r="AA67" s="96">
        <f t="shared" si="5"/>
        <v>0</v>
      </c>
      <c r="AB67" s="70">
        <f t="shared" si="6"/>
        <v>0</v>
      </c>
      <c r="AC67" s="157"/>
      <c r="AD67" s="162">
        <v>315</v>
      </c>
      <c r="AE67" s="166">
        <f t="shared" si="17"/>
        <v>63000</v>
      </c>
      <c r="AF67" s="166">
        <f t="shared" si="18"/>
        <v>63000</v>
      </c>
      <c r="AT67" s="136"/>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c r="HR67" s="18"/>
      <c r="HS67" s="18"/>
      <c r="HT67" s="18"/>
      <c r="HU67" s="18"/>
      <c r="HV67" s="18"/>
      <c r="HW67" s="18"/>
      <c r="HX67" s="18"/>
      <c r="HY67" s="18"/>
      <c r="HZ67" s="18"/>
      <c r="IA67" s="18"/>
      <c r="IB67" s="18"/>
      <c r="IC67" s="18"/>
      <c r="ID67" s="18"/>
      <c r="IE67" s="18"/>
      <c r="IF67" s="18"/>
      <c r="IG67" s="18"/>
      <c r="IH67" s="18"/>
      <c r="II67" s="18"/>
      <c r="IJ67" s="18"/>
      <c r="IK67" s="18"/>
      <c r="IL67" s="18"/>
      <c r="IM67" s="18"/>
      <c r="IN67" s="18"/>
      <c r="IO67" s="18"/>
      <c r="IP67" s="18"/>
      <c r="IQ67" s="18"/>
      <c r="IR67" s="18"/>
      <c r="IS67" s="18"/>
      <c r="IT67" s="18"/>
      <c r="IU67" s="18"/>
      <c r="IV67" s="18"/>
      <c r="IW67" s="18"/>
      <c r="IX67" s="18"/>
      <c r="IY67" s="18"/>
      <c r="IZ67" s="18"/>
      <c r="JA67" s="18"/>
      <c r="JB67" s="18"/>
      <c r="JC67" s="18"/>
      <c r="JD67" s="18"/>
      <c r="JE67" s="18"/>
      <c r="JF67" s="18"/>
      <c r="JG67" s="18"/>
      <c r="JH67" s="18"/>
      <c r="JI67" s="18"/>
      <c r="JJ67" s="18"/>
      <c r="JK67" s="18"/>
      <c r="JL67" s="18"/>
      <c r="JM67" s="18"/>
      <c r="JN67" s="18"/>
      <c r="JO67" s="18"/>
      <c r="JP67" s="18"/>
      <c r="JQ67" s="18"/>
      <c r="JR67" s="18"/>
      <c r="JS67" s="18"/>
      <c r="JT67" s="18"/>
      <c r="JU67" s="18"/>
      <c r="JV67" s="18"/>
      <c r="JW67" s="18"/>
      <c r="JX67" s="18"/>
      <c r="JY67" s="18"/>
      <c r="JZ67" s="18"/>
      <c r="KA67" s="18"/>
      <c r="KB67" s="18"/>
      <c r="KC67" s="18"/>
      <c r="KD67" s="18"/>
      <c r="KE67" s="18"/>
      <c r="KF67" s="18"/>
      <c r="KG67" s="18"/>
      <c r="KH67" s="18"/>
      <c r="KI67" s="18"/>
      <c r="KJ67" s="18"/>
      <c r="KK67" s="18"/>
      <c r="KL67" s="18"/>
      <c r="KM67" s="18"/>
      <c r="KN67" s="18"/>
      <c r="KO67" s="18"/>
      <c r="KP67" s="18"/>
      <c r="KQ67" s="18"/>
      <c r="KR67" s="18"/>
      <c r="KS67" s="18"/>
      <c r="KT67" s="18"/>
      <c r="KU67" s="18"/>
      <c r="KV67" s="18"/>
      <c r="KW67" s="18"/>
      <c r="KX67" s="18"/>
      <c r="KY67" s="18"/>
      <c r="KZ67" s="18"/>
      <c r="LA67" s="18"/>
      <c r="LB67" s="18"/>
      <c r="LC67" s="18"/>
      <c r="LD67" s="18"/>
      <c r="LE67" s="18"/>
      <c r="LF67" s="18"/>
      <c r="LG67" s="18"/>
      <c r="LH67" s="18"/>
      <c r="LI67" s="18"/>
      <c r="LJ67" s="18"/>
      <c r="LK67" s="18"/>
      <c r="LL67" s="18"/>
      <c r="LM67" s="18"/>
      <c r="LN67" s="18"/>
      <c r="LO67" s="18"/>
      <c r="LP67" s="18"/>
      <c r="LQ67" s="18"/>
      <c r="LR67" s="18"/>
      <c r="LS67" s="18"/>
      <c r="LT67" s="18"/>
      <c r="LU67" s="18"/>
      <c r="LV67" s="18"/>
      <c r="LW67" s="18"/>
      <c r="LX67" s="18"/>
      <c r="LY67" s="18"/>
      <c r="LZ67" s="18"/>
      <c r="MA67" s="18"/>
      <c r="MB67" s="18"/>
      <c r="MC67" s="18"/>
      <c r="MD67" s="18"/>
      <c r="ME67" s="18"/>
      <c r="MF67" s="18"/>
      <c r="MG67" s="18"/>
      <c r="MH67" s="18"/>
      <c r="MI67" s="18"/>
      <c r="MJ67" s="18"/>
      <c r="MK67" s="18"/>
      <c r="ML67" s="18"/>
      <c r="MM67" s="18"/>
      <c r="MN67" s="18"/>
      <c r="MO67" s="18"/>
      <c r="MP67" s="18"/>
      <c r="MQ67" s="18"/>
      <c r="MR67" s="18"/>
      <c r="MS67" s="18"/>
      <c r="MT67" s="18"/>
      <c r="MU67" s="18"/>
      <c r="MV67" s="18"/>
      <c r="MW67" s="18"/>
      <c r="MX67" s="18"/>
      <c r="MY67" s="18"/>
      <c r="MZ67" s="18"/>
      <c r="NA67" s="18"/>
      <c r="NB67" s="18"/>
      <c r="NC67" s="18"/>
      <c r="ND67" s="18"/>
      <c r="NE67" s="18"/>
      <c r="NF67" s="18"/>
      <c r="NG67" s="18"/>
      <c r="NH67" s="18"/>
      <c r="NI67" s="18"/>
      <c r="NJ67" s="18"/>
      <c r="NK67" s="18"/>
      <c r="NL67" s="18"/>
      <c r="NM67" s="18"/>
      <c r="NN67" s="18"/>
      <c r="NO67" s="18"/>
      <c r="NP67" s="18"/>
      <c r="NQ67" s="18"/>
      <c r="NR67" s="18"/>
      <c r="NS67" s="18"/>
      <c r="NT67" s="18"/>
      <c r="NU67" s="18"/>
      <c r="NV67" s="18"/>
      <c r="NW67" s="18"/>
      <c r="NX67" s="18"/>
      <c r="NY67" s="18"/>
      <c r="NZ67" s="18"/>
      <c r="OA67" s="18"/>
      <c r="OB67" s="18"/>
      <c r="OC67" s="18"/>
      <c r="OD67" s="18"/>
      <c r="OE67" s="18"/>
      <c r="OF67" s="18"/>
      <c r="OG67" s="18"/>
      <c r="OH67" s="18"/>
      <c r="OI67" s="18"/>
      <c r="OJ67" s="18"/>
      <c r="OK67" s="18"/>
      <c r="OL67" s="18"/>
      <c r="OM67" s="18"/>
      <c r="ON67" s="18"/>
      <c r="OO67" s="18"/>
      <c r="OP67" s="18"/>
      <c r="OQ67" s="18"/>
      <c r="OR67" s="18"/>
      <c r="OS67" s="18"/>
      <c r="OT67" s="18"/>
      <c r="OU67" s="18"/>
      <c r="OV67" s="18"/>
      <c r="OW67" s="18"/>
      <c r="OX67" s="18"/>
      <c r="OY67" s="18"/>
      <c r="OZ67" s="18"/>
      <c r="PA67" s="18"/>
      <c r="PB67" s="18"/>
      <c r="PC67" s="18"/>
      <c r="PD67" s="18"/>
      <c r="PE67" s="18"/>
      <c r="PF67" s="18"/>
      <c r="PG67" s="18"/>
      <c r="PH67" s="18"/>
      <c r="PI67" s="18"/>
      <c r="PJ67" s="18"/>
      <c r="PK67" s="18"/>
      <c r="PL67" s="18"/>
      <c r="PM67" s="18"/>
      <c r="PN67" s="18"/>
      <c r="PO67" s="18"/>
      <c r="PP67" s="18"/>
      <c r="PQ67" s="18"/>
      <c r="PR67" s="18"/>
      <c r="PS67" s="18"/>
      <c r="PT67" s="18"/>
      <c r="PU67" s="18"/>
      <c r="PV67" s="18"/>
      <c r="PW67" s="18"/>
      <c r="PX67" s="18"/>
      <c r="PY67" s="18"/>
      <c r="PZ67" s="18"/>
      <c r="QA67" s="18"/>
      <c r="QB67" s="18"/>
      <c r="QC67" s="18"/>
      <c r="QD67" s="18"/>
      <c r="QE67" s="18"/>
      <c r="QF67" s="18"/>
      <c r="QG67" s="18"/>
      <c r="QH67" s="18"/>
      <c r="QI67" s="18"/>
      <c r="QJ67" s="18"/>
      <c r="QK67" s="18"/>
      <c r="QL67" s="18"/>
      <c r="QM67" s="18"/>
      <c r="QN67" s="18"/>
      <c r="QO67" s="18"/>
      <c r="QP67" s="18"/>
      <c r="QQ67" s="18"/>
      <c r="QR67" s="18"/>
      <c r="QS67" s="18"/>
      <c r="QT67" s="18"/>
      <c r="QU67" s="18"/>
      <c r="QV67" s="18"/>
      <c r="QW67" s="18"/>
      <c r="QX67" s="18"/>
      <c r="QY67" s="18"/>
      <c r="QZ67" s="18"/>
      <c r="RA67" s="18"/>
      <c r="RB67" s="18"/>
      <c r="RC67" s="18"/>
      <c r="RD67" s="18"/>
      <c r="RE67" s="18"/>
      <c r="RF67" s="18"/>
      <c r="RG67" s="18"/>
      <c r="RH67" s="18"/>
      <c r="RI67" s="18"/>
      <c r="RJ67" s="18"/>
      <c r="RK67" s="18"/>
      <c r="RL67" s="18"/>
      <c r="RM67" s="18"/>
      <c r="RN67" s="18"/>
      <c r="RO67" s="18"/>
      <c r="RP67" s="18"/>
      <c r="RQ67" s="18"/>
      <c r="RR67" s="18"/>
      <c r="RS67" s="18"/>
      <c r="RT67" s="18"/>
      <c r="RU67" s="18"/>
      <c r="RV67" s="18"/>
      <c r="RW67" s="18"/>
      <c r="RX67" s="18"/>
      <c r="RY67" s="18"/>
      <c r="RZ67" s="18"/>
      <c r="SA67" s="18"/>
      <c r="SB67" s="18"/>
      <c r="SC67" s="18"/>
      <c r="SD67" s="18"/>
      <c r="SE67" s="18"/>
      <c r="SF67" s="18"/>
      <c r="SG67" s="18"/>
      <c r="SH67" s="18"/>
      <c r="SI67" s="18"/>
      <c r="SJ67" s="18"/>
      <c r="SK67" s="18"/>
      <c r="SL67" s="18"/>
      <c r="SM67" s="18"/>
      <c r="SN67" s="18"/>
      <c r="SO67" s="18"/>
      <c r="SP67" s="18"/>
      <c r="SQ67" s="18"/>
      <c r="SR67" s="18"/>
      <c r="SS67" s="18"/>
      <c r="ST67" s="18"/>
      <c r="SU67" s="18"/>
      <c r="SV67" s="18"/>
      <c r="SW67" s="18"/>
      <c r="SX67" s="18"/>
      <c r="SY67" s="18"/>
      <c r="SZ67" s="18"/>
      <c r="TA67" s="18"/>
      <c r="TB67" s="18"/>
      <c r="TC67" s="18"/>
      <c r="TD67" s="18"/>
      <c r="TE67" s="18"/>
      <c r="TF67" s="18"/>
      <c r="TG67" s="18"/>
      <c r="TH67" s="18"/>
      <c r="TI67" s="18"/>
      <c r="TJ67" s="18"/>
      <c r="TK67" s="18"/>
      <c r="TL67" s="18"/>
      <c r="TM67" s="18"/>
      <c r="TN67" s="18"/>
      <c r="TO67" s="18"/>
      <c r="TP67" s="18"/>
      <c r="TQ67" s="18"/>
      <c r="TR67" s="18"/>
      <c r="TS67" s="18"/>
      <c r="TT67" s="18"/>
      <c r="TU67" s="18"/>
      <c r="TV67" s="18"/>
      <c r="TW67" s="18"/>
      <c r="TX67" s="18"/>
      <c r="TY67" s="18"/>
      <c r="TZ67" s="18"/>
      <c r="UA67" s="18"/>
      <c r="UB67" s="18"/>
      <c r="UC67" s="18"/>
      <c r="UD67" s="18"/>
      <c r="UE67" s="18"/>
      <c r="UF67" s="18"/>
      <c r="UG67" s="18"/>
      <c r="UH67" s="18"/>
      <c r="UI67" s="18"/>
      <c r="UJ67" s="18"/>
      <c r="UK67" s="18"/>
      <c r="UL67" s="18"/>
      <c r="UM67" s="18"/>
      <c r="UN67" s="18"/>
      <c r="UO67" s="18"/>
      <c r="UP67" s="18"/>
      <c r="UQ67" s="18"/>
      <c r="UR67" s="18"/>
      <c r="US67" s="18"/>
      <c r="UT67" s="18"/>
      <c r="UU67" s="18"/>
      <c r="UV67" s="18"/>
      <c r="UW67" s="18"/>
      <c r="UX67" s="18"/>
      <c r="UY67" s="18"/>
      <c r="UZ67" s="18"/>
      <c r="VA67" s="18"/>
      <c r="VB67" s="18"/>
      <c r="VC67" s="18"/>
      <c r="VD67" s="18"/>
      <c r="VE67" s="18"/>
      <c r="VF67" s="18"/>
      <c r="VG67" s="18"/>
      <c r="VH67" s="18"/>
      <c r="VI67" s="18"/>
      <c r="VJ67" s="18"/>
      <c r="VK67" s="18"/>
      <c r="VL67" s="18"/>
      <c r="VM67" s="18"/>
      <c r="VN67" s="18"/>
      <c r="VO67" s="18"/>
      <c r="VP67" s="18"/>
      <c r="VQ67" s="18"/>
      <c r="VR67" s="18"/>
      <c r="VS67" s="18"/>
      <c r="VT67" s="18"/>
      <c r="VU67" s="18"/>
      <c r="VV67" s="18"/>
      <c r="VW67" s="18"/>
      <c r="VX67" s="18"/>
      <c r="VY67" s="18"/>
      <c r="VZ67" s="18"/>
      <c r="WA67" s="18"/>
      <c r="WB67" s="18"/>
      <c r="WC67" s="18"/>
      <c r="WD67" s="18"/>
      <c r="WE67" s="18"/>
      <c r="WF67" s="18"/>
      <c r="WG67" s="18"/>
      <c r="WH67" s="18"/>
      <c r="WI67" s="18"/>
      <c r="WJ67" s="18"/>
      <c r="WK67" s="18"/>
      <c r="WL67" s="18"/>
      <c r="WM67" s="18"/>
      <c r="WN67" s="18"/>
      <c r="WO67" s="18"/>
      <c r="WP67" s="18"/>
      <c r="WQ67" s="18"/>
      <c r="WR67" s="18"/>
      <c r="WS67" s="18"/>
      <c r="WT67" s="18"/>
      <c r="WU67" s="18"/>
      <c r="WV67" s="18"/>
      <c r="WW67" s="18"/>
      <c r="WX67" s="18"/>
      <c r="WY67" s="18"/>
      <c r="WZ67" s="18"/>
      <c r="XA67" s="18"/>
      <c r="XB67" s="18"/>
      <c r="XC67" s="18"/>
      <c r="XD67" s="18"/>
      <c r="XE67" s="18"/>
      <c r="XF67" s="18"/>
      <c r="XG67" s="18"/>
      <c r="XH67" s="18"/>
      <c r="XI67" s="18"/>
      <c r="XJ67" s="18"/>
      <c r="XK67" s="18"/>
      <c r="XL67" s="18"/>
      <c r="XM67" s="18"/>
      <c r="XN67" s="18"/>
      <c r="XO67" s="18"/>
      <c r="XP67" s="18"/>
      <c r="XQ67" s="18"/>
      <c r="XR67" s="18"/>
      <c r="XS67" s="18"/>
      <c r="XT67" s="18"/>
      <c r="XU67" s="18"/>
      <c r="XV67" s="18"/>
      <c r="XW67" s="18"/>
      <c r="XX67" s="18"/>
      <c r="XY67" s="18"/>
      <c r="XZ67" s="18"/>
      <c r="YA67" s="18"/>
      <c r="YB67" s="18"/>
      <c r="YC67" s="18"/>
      <c r="YD67" s="18"/>
      <c r="YE67" s="18"/>
      <c r="YF67" s="18"/>
      <c r="YG67" s="18"/>
      <c r="YH67" s="18"/>
      <c r="YI67" s="18"/>
      <c r="YJ67" s="18"/>
      <c r="YK67" s="18"/>
      <c r="YL67" s="18"/>
      <c r="YM67" s="18"/>
      <c r="YN67" s="18"/>
      <c r="YO67" s="18"/>
      <c r="YP67" s="18"/>
      <c r="YQ67" s="18"/>
      <c r="YR67" s="18"/>
      <c r="YS67" s="18"/>
      <c r="YT67" s="18"/>
      <c r="YU67" s="18"/>
      <c r="YV67" s="18"/>
      <c r="YW67" s="18"/>
      <c r="YX67" s="18"/>
      <c r="YY67" s="18"/>
      <c r="YZ67" s="18"/>
      <c r="ZA67" s="18"/>
      <c r="ZB67" s="18"/>
      <c r="ZC67" s="18"/>
      <c r="ZD67" s="18"/>
      <c r="ZE67" s="18"/>
      <c r="ZF67" s="18"/>
      <c r="ZG67" s="18"/>
      <c r="ZH67" s="18"/>
      <c r="ZI67" s="18"/>
      <c r="ZJ67" s="18"/>
      <c r="ZK67" s="18"/>
      <c r="ZL67" s="18"/>
      <c r="ZM67" s="18"/>
      <c r="ZN67" s="18"/>
      <c r="ZO67" s="18"/>
      <c r="ZP67" s="18"/>
      <c r="ZQ67" s="18"/>
      <c r="ZR67" s="18"/>
      <c r="ZS67" s="18"/>
      <c r="ZT67" s="18"/>
      <c r="ZU67" s="18"/>
      <c r="ZV67" s="18"/>
      <c r="ZW67" s="18"/>
      <c r="ZX67" s="18"/>
      <c r="ZY67" s="18"/>
      <c r="ZZ67" s="18"/>
      <c r="AAA67" s="18"/>
      <c r="AAB67" s="18"/>
      <c r="AAC67" s="18"/>
      <c r="AAD67" s="18"/>
      <c r="AAE67" s="18"/>
      <c r="AAF67" s="18"/>
      <c r="AAG67" s="18"/>
      <c r="AAH67" s="18"/>
      <c r="AAI67" s="18"/>
      <c r="AAJ67" s="18"/>
      <c r="AAK67" s="18"/>
      <c r="AAL67" s="18"/>
      <c r="AAM67" s="18"/>
      <c r="AAN67" s="18"/>
      <c r="AAO67" s="18"/>
      <c r="AAP67" s="18"/>
      <c r="AAQ67" s="18"/>
      <c r="AAR67" s="18"/>
      <c r="AAS67" s="18"/>
      <c r="AAT67" s="18"/>
      <c r="AAU67" s="18"/>
      <c r="AAV67" s="18"/>
      <c r="AAW67" s="18"/>
      <c r="AAX67" s="18"/>
      <c r="AAY67" s="18"/>
      <c r="AAZ67" s="18"/>
      <c r="ABA67" s="18"/>
      <c r="ABB67" s="18"/>
      <c r="ABC67" s="18"/>
      <c r="ABD67" s="18"/>
      <c r="ABE67" s="18"/>
      <c r="ABF67" s="18"/>
      <c r="ABG67" s="18"/>
      <c r="ABH67" s="18"/>
      <c r="ABI67" s="18"/>
      <c r="ABJ67" s="18"/>
      <c r="ABK67" s="18"/>
      <c r="ABL67" s="18"/>
      <c r="ABM67" s="18"/>
      <c r="ABN67" s="18"/>
      <c r="ABO67" s="18"/>
      <c r="ABP67" s="18"/>
      <c r="ABQ67" s="18"/>
      <c r="ABR67" s="18"/>
      <c r="ABS67" s="18"/>
      <c r="ABT67" s="18"/>
      <c r="ABU67" s="18"/>
      <c r="ABV67" s="18"/>
      <c r="ABW67" s="18"/>
      <c r="ABX67" s="18"/>
      <c r="ABY67" s="18"/>
      <c r="ABZ67" s="18"/>
      <c r="ACA67" s="18"/>
      <c r="ACB67" s="18"/>
      <c r="ACC67" s="18"/>
      <c r="ACD67" s="18"/>
      <c r="ACE67" s="18"/>
      <c r="ACF67" s="18"/>
      <c r="ACG67" s="18"/>
      <c r="ACH67" s="18"/>
      <c r="ACI67" s="18"/>
      <c r="ACJ67" s="18"/>
      <c r="ACK67" s="18"/>
      <c r="ACL67" s="18"/>
      <c r="ACM67" s="18"/>
      <c r="ACN67" s="18"/>
      <c r="ACO67" s="18"/>
      <c r="ACP67" s="18"/>
      <c r="ACQ67" s="18"/>
      <c r="ACR67" s="18"/>
      <c r="ACS67" s="18"/>
      <c r="ACT67" s="18"/>
      <c r="ACU67" s="18"/>
      <c r="ACV67" s="18"/>
      <c r="ACW67" s="18"/>
      <c r="ACX67" s="18"/>
      <c r="ACY67" s="18"/>
      <c r="ACZ67" s="18"/>
      <c r="ADA67" s="18"/>
      <c r="ADB67" s="18"/>
      <c r="ADC67" s="18"/>
      <c r="ADD67" s="18"/>
      <c r="ADE67" s="18"/>
      <c r="ADF67" s="18"/>
      <c r="ADG67" s="18"/>
      <c r="ADH67" s="18"/>
      <c r="ADI67" s="18"/>
      <c r="ADJ67" s="18"/>
      <c r="ADK67" s="18"/>
      <c r="ADL67" s="18"/>
      <c r="ADM67" s="18"/>
      <c r="ADN67" s="18"/>
      <c r="ADO67" s="18"/>
      <c r="ADP67" s="18"/>
      <c r="ADQ67" s="18"/>
      <c r="ADR67" s="18"/>
      <c r="ADS67" s="18"/>
      <c r="ADT67" s="18"/>
      <c r="ADU67" s="18"/>
      <c r="ADV67" s="18"/>
      <c r="ADW67" s="18"/>
      <c r="ADX67" s="18"/>
      <c r="ADY67" s="18"/>
      <c r="ADZ67" s="18"/>
      <c r="AEA67" s="18"/>
      <c r="AEB67" s="18"/>
      <c r="AEC67" s="18"/>
      <c r="AED67" s="18"/>
      <c r="AEE67" s="18"/>
      <c r="AEF67" s="18"/>
      <c r="AEG67" s="18"/>
      <c r="AEH67" s="18"/>
      <c r="AEI67" s="18"/>
      <c r="AEJ67" s="18"/>
      <c r="AEK67" s="18"/>
      <c r="AEL67" s="18"/>
      <c r="AEM67" s="18"/>
      <c r="AEN67" s="18"/>
      <c r="AEO67" s="18"/>
      <c r="AEP67" s="18"/>
      <c r="AEQ67" s="18"/>
      <c r="AER67" s="18"/>
      <c r="AES67" s="18"/>
      <c r="AET67" s="18"/>
      <c r="AEU67" s="18"/>
      <c r="AEV67" s="18"/>
      <c r="AEW67" s="18"/>
      <c r="AEX67" s="18"/>
    </row>
    <row r="68" spans="1:830" s="33" customFormat="1" ht="30">
      <c r="A68" s="34">
        <v>64</v>
      </c>
      <c r="B68" s="34" t="s">
        <v>137</v>
      </c>
      <c r="C68" s="8" t="s">
        <v>138</v>
      </c>
      <c r="D68" s="49" t="s">
        <v>20</v>
      </c>
      <c r="E68" s="50">
        <v>1600</v>
      </c>
      <c r="F68" s="51">
        <v>18</v>
      </c>
      <c r="G68" s="52">
        <v>1355.9322033898306</v>
      </c>
      <c r="H68" s="38">
        <f t="shared" si="7"/>
        <v>28800</v>
      </c>
      <c r="I68" s="39">
        <f t="shared" si="19"/>
        <v>18</v>
      </c>
      <c r="J68" s="38">
        <f t="shared" si="8"/>
        <v>28800</v>
      </c>
      <c r="K68" s="38">
        <f t="shared" si="9"/>
        <v>0</v>
      </c>
      <c r="L68" s="38">
        <f t="shared" si="10"/>
        <v>0</v>
      </c>
      <c r="M68" s="40"/>
      <c r="N68" s="99">
        <f t="shared" si="11"/>
        <v>0</v>
      </c>
      <c r="O68" s="42"/>
      <c r="P68" s="43">
        <f t="shared" si="12"/>
        <v>0</v>
      </c>
      <c r="Q68" s="43">
        <f t="shared" si="13"/>
        <v>0</v>
      </c>
      <c r="R68" s="43">
        <f t="shared" si="14"/>
        <v>0</v>
      </c>
      <c r="S68" s="44">
        <f t="shared" si="15"/>
        <v>18</v>
      </c>
      <c r="T68" s="98">
        <f t="shared" si="16"/>
        <v>28800</v>
      </c>
      <c r="U68" s="45">
        <f t="shared" si="0"/>
        <v>18</v>
      </c>
      <c r="V68" s="46">
        <f t="shared" si="1"/>
        <v>28800</v>
      </c>
      <c r="W68" s="46">
        <f t="shared" si="2"/>
        <v>0</v>
      </c>
      <c r="X68" s="47">
        <f t="shared" si="3"/>
        <v>0</v>
      </c>
      <c r="Y68" s="97">
        <v>18</v>
      </c>
      <c r="Z68" s="96">
        <f t="shared" si="4"/>
        <v>28800</v>
      </c>
      <c r="AA68" s="96">
        <f t="shared" si="5"/>
        <v>0</v>
      </c>
      <c r="AB68" s="70">
        <f t="shared" si="6"/>
        <v>0</v>
      </c>
      <c r="AC68" s="157"/>
      <c r="AD68" s="162">
        <v>560</v>
      </c>
      <c r="AE68" s="166">
        <f t="shared" si="17"/>
        <v>10080</v>
      </c>
      <c r="AF68" s="166">
        <f t="shared" si="18"/>
        <v>10080</v>
      </c>
      <c r="AT68" s="136"/>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c r="HR68" s="18"/>
      <c r="HS68" s="18"/>
      <c r="HT68" s="18"/>
      <c r="HU68" s="18"/>
      <c r="HV68" s="18"/>
      <c r="HW68" s="18"/>
      <c r="HX68" s="18"/>
      <c r="HY68" s="18"/>
      <c r="HZ68" s="18"/>
      <c r="IA68" s="18"/>
      <c r="IB68" s="18"/>
      <c r="IC68" s="18"/>
      <c r="ID68" s="18"/>
      <c r="IE68" s="18"/>
      <c r="IF68" s="18"/>
      <c r="IG68" s="18"/>
      <c r="IH68" s="18"/>
      <c r="II68" s="18"/>
      <c r="IJ68" s="18"/>
      <c r="IK68" s="18"/>
      <c r="IL68" s="18"/>
      <c r="IM68" s="18"/>
      <c r="IN68" s="18"/>
      <c r="IO68" s="18"/>
      <c r="IP68" s="18"/>
      <c r="IQ68" s="18"/>
      <c r="IR68" s="18"/>
      <c r="IS68" s="18"/>
      <c r="IT68" s="18"/>
      <c r="IU68" s="18"/>
      <c r="IV68" s="18"/>
      <c r="IW68" s="18"/>
      <c r="IX68" s="18"/>
      <c r="IY68" s="18"/>
      <c r="IZ68" s="18"/>
      <c r="JA68" s="18"/>
      <c r="JB68" s="18"/>
      <c r="JC68" s="18"/>
      <c r="JD68" s="18"/>
      <c r="JE68" s="18"/>
      <c r="JF68" s="18"/>
      <c r="JG68" s="18"/>
      <c r="JH68" s="18"/>
      <c r="JI68" s="18"/>
      <c r="JJ68" s="18"/>
      <c r="JK68" s="18"/>
      <c r="JL68" s="18"/>
      <c r="JM68" s="18"/>
      <c r="JN68" s="18"/>
      <c r="JO68" s="18"/>
      <c r="JP68" s="18"/>
      <c r="JQ68" s="18"/>
      <c r="JR68" s="18"/>
      <c r="JS68" s="18"/>
      <c r="JT68" s="18"/>
      <c r="JU68" s="18"/>
      <c r="JV68" s="18"/>
      <c r="JW68" s="18"/>
      <c r="JX68" s="18"/>
      <c r="JY68" s="18"/>
      <c r="JZ68" s="18"/>
      <c r="KA68" s="18"/>
      <c r="KB68" s="18"/>
      <c r="KC68" s="18"/>
      <c r="KD68" s="18"/>
      <c r="KE68" s="18"/>
      <c r="KF68" s="18"/>
      <c r="KG68" s="18"/>
      <c r="KH68" s="18"/>
      <c r="KI68" s="18"/>
      <c r="KJ68" s="18"/>
      <c r="KK68" s="18"/>
      <c r="KL68" s="18"/>
      <c r="KM68" s="18"/>
      <c r="KN68" s="18"/>
      <c r="KO68" s="18"/>
      <c r="KP68" s="18"/>
      <c r="KQ68" s="18"/>
      <c r="KR68" s="18"/>
      <c r="KS68" s="18"/>
      <c r="KT68" s="18"/>
      <c r="KU68" s="18"/>
      <c r="KV68" s="18"/>
      <c r="KW68" s="18"/>
      <c r="KX68" s="18"/>
      <c r="KY68" s="18"/>
      <c r="KZ68" s="18"/>
      <c r="LA68" s="18"/>
      <c r="LB68" s="18"/>
      <c r="LC68" s="18"/>
      <c r="LD68" s="18"/>
      <c r="LE68" s="18"/>
      <c r="LF68" s="18"/>
      <c r="LG68" s="18"/>
      <c r="LH68" s="18"/>
      <c r="LI68" s="18"/>
      <c r="LJ68" s="18"/>
      <c r="LK68" s="18"/>
      <c r="LL68" s="18"/>
      <c r="LM68" s="18"/>
      <c r="LN68" s="18"/>
      <c r="LO68" s="18"/>
      <c r="LP68" s="18"/>
      <c r="LQ68" s="18"/>
      <c r="LR68" s="18"/>
      <c r="LS68" s="18"/>
      <c r="LT68" s="18"/>
      <c r="LU68" s="18"/>
      <c r="LV68" s="18"/>
      <c r="LW68" s="18"/>
      <c r="LX68" s="18"/>
      <c r="LY68" s="18"/>
      <c r="LZ68" s="18"/>
      <c r="MA68" s="18"/>
      <c r="MB68" s="18"/>
      <c r="MC68" s="18"/>
      <c r="MD68" s="18"/>
      <c r="ME68" s="18"/>
      <c r="MF68" s="18"/>
      <c r="MG68" s="18"/>
      <c r="MH68" s="18"/>
      <c r="MI68" s="18"/>
      <c r="MJ68" s="18"/>
      <c r="MK68" s="18"/>
      <c r="ML68" s="18"/>
      <c r="MM68" s="18"/>
      <c r="MN68" s="18"/>
      <c r="MO68" s="18"/>
      <c r="MP68" s="18"/>
      <c r="MQ68" s="18"/>
      <c r="MR68" s="18"/>
      <c r="MS68" s="18"/>
      <c r="MT68" s="18"/>
      <c r="MU68" s="18"/>
      <c r="MV68" s="18"/>
      <c r="MW68" s="18"/>
      <c r="MX68" s="18"/>
      <c r="MY68" s="18"/>
      <c r="MZ68" s="18"/>
      <c r="NA68" s="18"/>
      <c r="NB68" s="18"/>
      <c r="NC68" s="18"/>
      <c r="ND68" s="18"/>
      <c r="NE68" s="18"/>
      <c r="NF68" s="18"/>
      <c r="NG68" s="18"/>
      <c r="NH68" s="18"/>
      <c r="NI68" s="18"/>
      <c r="NJ68" s="18"/>
      <c r="NK68" s="18"/>
      <c r="NL68" s="18"/>
      <c r="NM68" s="18"/>
      <c r="NN68" s="18"/>
      <c r="NO68" s="18"/>
      <c r="NP68" s="18"/>
      <c r="NQ68" s="18"/>
      <c r="NR68" s="18"/>
      <c r="NS68" s="18"/>
      <c r="NT68" s="18"/>
      <c r="NU68" s="18"/>
      <c r="NV68" s="18"/>
      <c r="NW68" s="18"/>
      <c r="NX68" s="18"/>
      <c r="NY68" s="18"/>
      <c r="NZ68" s="18"/>
      <c r="OA68" s="18"/>
      <c r="OB68" s="18"/>
      <c r="OC68" s="18"/>
      <c r="OD68" s="18"/>
      <c r="OE68" s="18"/>
      <c r="OF68" s="18"/>
      <c r="OG68" s="18"/>
      <c r="OH68" s="18"/>
      <c r="OI68" s="18"/>
      <c r="OJ68" s="18"/>
      <c r="OK68" s="18"/>
      <c r="OL68" s="18"/>
      <c r="OM68" s="18"/>
      <c r="ON68" s="18"/>
      <c r="OO68" s="18"/>
      <c r="OP68" s="18"/>
      <c r="OQ68" s="18"/>
      <c r="OR68" s="18"/>
      <c r="OS68" s="18"/>
      <c r="OT68" s="18"/>
      <c r="OU68" s="18"/>
      <c r="OV68" s="18"/>
      <c r="OW68" s="18"/>
      <c r="OX68" s="18"/>
      <c r="OY68" s="18"/>
      <c r="OZ68" s="18"/>
      <c r="PA68" s="18"/>
      <c r="PB68" s="18"/>
      <c r="PC68" s="18"/>
      <c r="PD68" s="18"/>
      <c r="PE68" s="18"/>
      <c r="PF68" s="18"/>
      <c r="PG68" s="18"/>
      <c r="PH68" s="18"/>
      <c r="PI68" s="18"/>
      <c r="PJ68" s="18"/>
      <c r="PK68" s="18"/>
      <c r="PL68" s="18"/>
      <c r="PM68" s="18"/>
      <c r="PN68" s="18"/>
      <c r="PO68" s="18"/>
      <c r="PP68" s="18"/>
      <c r="PQ68" s="18"/>
      <c r="PR68" s="18"/>
      <c r="PS68" s="18"/>
      <c r="PT68" s="18"/>
      <c r="PU68" s="18"/>
      <c r="PV68" s="18"/>
      <c r="PW68" s="18"/>
      <c r="PX68" s="18"/>
      <c r="PY68" s="18"/>
      <c r="PZ68" s="18"/>
      <c r="QA68" s="18"/>
      <c r="QB68" s="18"/>
      <c r="QC68" s="18"/>
      <c r="QD68" s="18"/>
      <c r="QE68" s="18"/>
      <c r="QF68" s="18"/>
      <c r="QG68" s="18"/>
      <c r="QH68" s="18"/>
      <c r="QI68" s="18"/>
      <c r="QJ68" s="18"/>
      <c r="QK68" s="18"/>
      <c r="QL68" s="18"/>
      <c r="QM68" s="18"/>
      <c r="QN68" s="18"/>
      <c r="QO68" s="18"/>
      <c r="QP68" s="18"/>
      <c r="QQ68" s="18"/>
      <c r="QR68" s="18"/>
      <c r="QS68" s="18"/>
      <c r="QT68" s="18"/>
      <c r="QU68" s="18"/>
      <c r="QV68" s="18"/>
      <c r="QW68" s="18"/>
      <c r="QX68" s="18"/>
      <c r="QY68" s="18"/>
      <c r="QZ68" s="18"/>
      <c r="RA68" s="18"/>
      <c r="RB68" s="18"/>
      <c r="RC68" s="18"/>
      <c r="RD68" s="18"/>
      <c r="RE68" s="18"/>
      <c r="RF68" s="18"/>
      <c r="RG68" s="18"/>
      <c r="RH68" s="18"/>
      <c r="RI68" s="18"/>
      <c r="RJ68" s="18"/>
      <c r="RK68" s="18"/>
      <c r="RL68" s="18"/>
      <c r="RM68" s="18"/>
      <c r="RN68" s="18"/>
      <c r="RO68" s="18"/>
      <c r="RP68" s="18"/>
      <c r="RQ68" s="18"/>
      <c r="RR68" s="18"/>
      <c r="RS68" s="18"/>
      <c r="RT68" s="18"/>
      <c r="RU68" s="18"/>
      <c r="RV68" s="18"/>
      <c r="RW68" s="18"/>
      <c r="RX68" s="18"/>
      <c r="RY68" s="18"/>
      <c r="RZ68" s="18"/>
      <c r="SA68" s="18"/>
      <c r="SB68" s="18"/>
      <c r="SC68" s="18"/>
      <c r="SD68" s="18"/>
      <c r="SE68" s="18"/>
      <c r="SF68" s="18"/>
      <c r="SG68" s="18"/>
      <c r="SH68" s="18"/>
      <c r="SI68" s="18"/>
      <c r="SJ68" s="18"/>
      <c r="SK68" s="18"/>
      <c r="SL68" s="18"/>
      <c r="SM68" s="18"/>
      <c r="SN68" s="18"/>
      <c r="SO68" s="18"/>
      <c r="SP68" s="18"/>
      <c r="SQ68" s="18"/>
      <c r="SR68" s="18"/>
      <c r="SS68" s="18"/>
      <c r="ST68" s="18"/>
      <c r="SU68" s="18"/>
      <c r="SV68" s="18"/>
      <c r="SW68" s="18"/>
      <c r="SX68" s="18"/>
      <c r="SY68" s="18"/>
      <c r="SZ68" s="18"/>
      <c r="TA68" s="18"/>
      <c r="TB68" s="18"/>
      <c r="TC68" s="18"/>
      <c r="TD68" s="18"/>
      <c r="TE68" s="18"/>
      <c r="TF68" s="18"/>
      <c r="TG68" s="18"/>
      <c r="TH68" s="18"/>
      <c r="TI68" s="18"/>
      <c r="TJ68" s="18"/>
      <c r="TK68" s="18"/>
      <c r="TL68" s="18"/>
      <c r="TM68" s="18"/>
      <c r="TN68" s="18"/>
      <c r="TO68" s="18"/>
      <c r="TP68" s="18"/>
      <c r="TQ68" s="18"/>
      <c r="TR68" s="18"/>
      <c r="TS68" s="18"/>
      <c r="TT68" s="18"/>
      <c r="TU68" s="18"/>
      <c r="TV68" s="18"/>
      <c r="TW68" s="18"/>
      <c r="TX68" s="18"/>
      <c r="TY68" s="18"/>
      <c r="TZ68" s="18"/>
      <c r="UA68" s="18"/>
      <c r="UB68" s="18"/>
      <c r="UC68" s="18"/>
      <c r="UD68" s="18"/>
      <c r="UE68" s="18"/>
      <c r="UF68" s="18"/>
      <c r="UG68" s="18"/>
      <c r="UH68" s="18"/>
      <c r="UI68" s="18"/>
      <c r="UJ68" s="18"/>
      <c r="UK68" s="18"/>
      <c r="UL68" s="18"/>
      <c r="UM68" s="18"/>
      <c r="UN68" s="18"/>
      <c r="UO68" s="18"/>
      <c r="UP68" s="18"/>
      <c r="UQ68" s="18"/>
      <c r="UR68" s="18"/>
      <c r="US68" s="18"/>
      <c r="UT68" s="18"/>
      <c r="UU68" s="18"/>
      <c r="UV68" s="18"/>
      <c r="UW68" s="18"/>
      <c r="UX68" s="18"/>
      <c r="UY68" s="18"/>
      <c r="UZ68" s="18"/>
      <c r="VA68" s="18"/>
      <c r="VB68" s="18"/>
      <c r="VC68" s="18"/>
      <c r="VD68" s="18"/>
      <c r="VE68" s="18"/>
      <c r="VF68" s="18"/>
      <c r="VG68" s="18"/>
      <c r="VH68" s="18"/>
      <c r="VI68" s="18"/>
      <c r="VJ68" s="18"/>
      <c r="VK68" s="18"/>
      <c r="VL68" s="18"/>
      <c r="VM68" s="18"/>
      <c r="VN68" s="18"/>
      <c r="VO68" s="18"/>
      <c r="VP68" s="18"/>
      <c r="VQ68" s="18"/>
      <c r="VR68" s="18"/>
      <c r="VS68" s="18"/>
      <c r="VT68" s="18"/>
      <c r="VU68" s="18"/>
      <c r="VV68" s="18"/>
      <c r="VW68" s="18"/>
      <c r="VX68" s="18"/>
      <c r="VY68" s="18"/>
      <c r="VZ68" s="18"/>
      <c r="WA68" s="18"/>
      <c r="WB68" s="18"/>
      <c r="WC68" s="18"/>
      <c r="WD68" s="18"/>
      <c r="WE68" s="18"/>
      <c r="WF68" s="18"/>
      <c r="WG68" s="18"/>
      <c r="WH68" s="18"/>
      <c r="WI68" s="18"/>
      <c r="WJ68" s="18"/>
      <c r="WK68" s="18"/>
      <c r="WL68" s="18"/>
      <c r="WM68" s="18"/>
      <c r="WN68" s="18"/>
      <c r="WO68" s="18"/>
      <c r="WP68" s="18"/>
      <c r="WQ68" s="18"/>
      <c r="WR68" s="18"/>
      <c r="WS68" s="18"/>
      <c r="WT68" s="18"/>
      <c r="WU68" s="18"/>
      <c r="WV68" s="18"/>
      <c r="WW68" s="18"/>
      <c r="WX68" s="18"/>
      <c r="WY68" s="18"/>
      <c r="WZ68" s="18"/>
      <c r="XA68" s="18"/>
      <c r="XB68" s="18"/>
      <c r="XC68" s="18"/>
      <c r="XD68" s="18"/>
      <c r="XE68" s="18"/>
      <c r="XF68" s="18"/>
      <c r="XG68" s="18"/>
      <c r="XH68" s="18"/>
      <c r="XI68" s="18"/>
      <c r="XJ68" s="18"/>
      <c r="XK68" s="18"/>
      <c r="XL68" s="18"/>
      <c r="XM68" s="18"/>
      <c r="XN68" s="18"/>
      <c r="XO68" s="18"/>
      <c r="XP68" s="18"/>
      <c r="XQ68" s="18"/>
      <c r="XR68" s="18"/>
      <c r="XS68" s="18"/>
      <c r="XT68" s="18"/>
      <c r="XU68" s="18"/>
      <c r="XV68" s="18"/>
      <c r="XW68" s="18"/>
      <c r="XX68" s="18"/>
      <c r="XY68" s="18"/>
      <c r="XZ68" s="18"/>
      <c r="YA68" s="18"/>
      <c r="YB68" s="18"/>
      <c r="YC68" s="18"/>
      <c r="YD68" s="18"/>
      <c r="YE68" s="18"/>
      <c r="YF68" s="18"/>
      <c r="YG68" s="18"/>
      <c r="YH68" s="18"/>
      <c r="YI68" s="18"/>
      <c r="YJ68" s="18"/>
      <c r="YK68" s="18"/>
      <c r="YL68" s="18"/>
      <c r="YM68" s="18"/>
      <c r="YN68" s="18"/>
      <c r="YO68" s="18"/>
      <c r="YP68" s="18"/>
      <c r="YQ68" s="18"/>
      <c r="YR68" s="18"/>
      <c r="YS68" s="18"/>
      <c r="YT68" s="18"/>
      <c r="YU68" s="18"/>
      <c r="YV68" s="18"/>
      <c r="YW68" s="18"/>
      <c r="YX68" s="18"/>
      <c r="YY68" s="18"/>
      <c r="YZ68" s="18"/>
      <c r="ZA68" s="18"/>
      <c r="ZB68" s="18"/>
      <c r="ZC68" s="18"/>
      <c r="ZD68" s="18"/>
      <c r="ZE68" s="18"/>
      <c r="ZF68" s="18"/>
      <c r="ZG68" s="18"/>
      <c r="ZH68" s="18"/>
      <c r="ZI68" s="18"/>
      <c r="ZJ68" s="18"/>
      <c r="ZK68" s="18"/>
      <c r="ZL68" s="18"/>
      <c r="ZM68" s="18"/>
      <c r="ZN68" s="18"/>
      <c r="ZO68" s="18"/>
      <c r="ZP68" s="18"/>
      <c r="ZQ68" s="18"/>
      <c r="ZR68" s="18"/>
      <c r="ZS68" s="18"/>
      <c r="ZT68" s="18"/>
      <c r="ZU68" s="18"/>
      <c r="ZV68" s="18"/>
      <c r="ZW68" s="18"/>
      <c r="ZX68" s="18"/>
      <c r="ZY68" s="18"/>
      <c r="ZZ68" s="18"/>
      <c r="AAA68" s="18"/>
      <c r="AAB68" s="18"/>
      <c r="AAC68" s="18"/>
      <c r="AAD68" s="18"/>
      <c r="AAE68" s="18"/>
      <c r="AAF68" s="18"/>
      <c r="AAG68" s="18"/>
      <c r="AAH68" s="18"/>
      <c r="AAI68" s="18"/>
      <c r="AAJ68" s="18"/>
      <c r="AAK68" s="18"/>
      <c r="AAL68" s="18"/>
      <c r="AAM68" s="18"/>
      <c r="AAN68" s="18"/>
      <c r="AAO68" s="18"/>
      <c r="AAP68" s="18"/>
      <c r="AAQ68" s="18"/>
      <c r="AAR68" s="18"/>
      <c r="AAS68" s="18"/>
      <c r="AAT68" s="18"/>
      <c r="AAU68" s="18"/>
      <c r="AAV68" s="18"/>
      <c r="AAW68" s="18"/>
      <c r="AAX68" s="18"/>
      <c r="AAY68" s="18"/>
      <c r="AAZ68" s="18"/>
      <c r="ABA68" s="18"/>
      <c r="ABB68" s="18"/>
      <c r="ABC68" s="18"/>
      <c r="ABD68" s="18"/>
      <c r="ABE68" s="18"/>
      <c r="ABF68" s="18"/>
      <c r="ABG68" s="18"/>
      <c r="ABH68" s="18"/>
      <c r="ABI68" s="18"/>
      <c r="ABJ68" s="18"/>
      <c r="ABK68" s="18"/>
      <c r="ABL68" s="18"/>
      <c r="ABM68" s="18"/>
      <c r="ABN68" s="18"/>
      <c r="ABO68" s="18"/>
      <c r="ABP68" s="18"/>
      <c r="ABQ68" s="18"/>
      <c r="ABR68" s="18"/>
      <c r="ABS68" s="18"/>
      <c r="ABT68" s="18"/>
      <c r="ABU68" s="18"/>
      <c r="ABV68" s="18"/>
      <c r="ABW68" s="18"/>
      <c r="ABX68" s="18"/>
      <c r="ABY68" s="18"/>
      <c r="ABZ68" s="18"/>
      <c r="ACA68" s="18"/>
      <c r="ACB68" s="18"/>
      <c r="ACC68" s="18"/>
      <c r="ACD68" s="18"/>
      <c r="ACE68" s="18"/>
      <c r="ACF68" s="18"/>
      <c r="ACG68" s="18"/>
      <c r="ACH68" s="18"/>
      <c r="ACI68" s="18"/>
      <c r="ACJ68" s="18"/>
      <c r="ACK68" s="18"/>
      <c r="ACL68" s="18"/>
      <c r="ACM68" s="18"/>
      <c r="ACN68" s="18"/>
      <c r="ACO68" s="18"/>
      <c r="ACP68" s="18"/>
      <c r="ACQ68" s="18"/>
      <c r="ACR68" s="18"/>
      <c r="ACS68" s="18"/>
      <c r="ACT68" s="18"/>
      <c r="ACU68" s="18"/>
      <c r="ACV68" s="18"/>
      <c r="ACW68" s="18"/>
      <c r="ACX68" s="18"/>
      <c r="ACY68" s="18"/>
      <c r="ACZ68" s="18"/>
      <c r="ADA68" s="18"/>
      <c r="ADB68" s="18"/>
      <c r="ADC68" s="18"/>
      <c r="ADD68" s="18"/>
      <c r="ADE68" s="18"/>
      <c r="ADF68" s="18"/>
      <c r="ADG68" s="18"/>
      <c r="ADH68" s="18"/>
      <c r="ADI68" s="18"/>
      <c r="ADJ68" s="18"/>
      <c r="ADK68" s="18"/>
      <c r="ADL68" s="18"/>
      <c r="ADM68" s="18"/>
      <c r="ADN68" s="18"/>
      <c r="ADO68" s="18"/>
      <c r="ADP68" s="18"/>
      <c r="ADQ68" s="18"/>
      <c r="ADR68" s="18"/>
      <c r="ADS68" s="18"/>
      <c r="ADT68" s="18"/>
      <c r="ADU68" s="18"/>
      <c r="ADV68" s="18"/>
      <c r="ADW68" s="18"/>
      <c r="ADX68" s="18"/>
      <c r="ADY68" s="18"/>
      <c r="ADZ68" s="18"/>
      <c r="AEA68" s="18"/>
      <c r="AEB68" s="18"/>
      <c r="AEC68" s="18"/>
      <c r="AED68" s="18"/>
      <c r="AEE68" s="18"/>
      <c r="AEF68" s="18"/>
      <c r="AEG68" s="18"/>
      <c r="AEH68" s="18"/>
      <c r="AEI68" s="18"/>
      <c r="AEJ68" s="18"/>
      <c r="AEK68" s="18"/>
      <c r="AEL68" s="18"/>
      <c r="AEM68" s="18"/>
      <c r="AEN68" s="18"/>
      <c r="AEO68" s="18"/>
      <c r="AEP68" s="18"/>
      <c r="AEQ68" s="18"/>
      <c r="AER68" s="18"/>
      <c r="AES68" s="18"/>
      <c r="AET68" s="18"/>
      <c r="AEU68" s="18"/>
      <c r="AEV68" s="18"/>
      <c r="AEW68" s="18"/>
      <c r="AEX68" s="18"/>
    </row>
    <row r="69" spans="1:830" s="33" customFormat="1" ht="30">
      <c r="A69" s="34">
        <v>65</v>
      </c>
      <c r="B69" s="34" t="s">
        <v>139</v>
      </c>
      <c r="C69" s="8" t="s">
        <v>140</v>
      </c>
      <c r="D69" s="49" t="s">
        <v>20</v>
      </c>
      <c r="E69" s="50">
        <v>18000</v>
      </c>
      <c r="F69" s="51">
        <v>4</v>
      </c>
      <c r="G69" s="52">
        <v>15254.237288135593</v>
      </c>
      <c r="H69" s="38">
        <f t="shared" si="7"/>
        <v>72000</v>
      </c>
      <c r="I69" s="39">
        <f t="shared" si="19"/>
        <v>4</v>
      </c>
      <c r="J69" s="38">
        <f t="shared" si="8"/>
        <v>72000</v>
      </c>
      <c r="K69" s="38">
        <f t="shared" si="9"/>
        <v>0</v>
      </c>
      <c r="L69" s="38">
        <f t="shared" si="10"/>
        <v>0</v>
      </c>
      <c r="M69" s="40"/>
      <c r="N69" s="99">
        <f t="shared" si="11"/>
        <v>0</v>
      </c>
      <c r="O69" s="42"/>
      <c r="P69" s="43">
        <f t="shared" si="12"/>
        <v>0</v>
      </c>
      <c r="Q69" s="43">
        <f t="shared" si="13"/>
        <v>0</v>
      </c>
      <c r="R69" s="43">
        <f t="shared" si="14"/>
        <v>0</v>
      </c>
      <c r="S69" s="44">
        <f t="shared" si="15"/>
        <v>4</v>
      </c>
      <c r="T69" s="98">
        <f t="shared" si="16"/>
        <v>72000</v>
      </c>
      <c r="U69" s="45">
        <f t="shared" ref="U69:U127" si="20">I69+O69</f>
        <v>4</v>
      </c>
      <c r="V69" s="46">
        <f t="shared" ref="V69:V132" si="21">U69*E69</f>
        <v>72000</v>
      </c>
      <c r="W69" s="46">
        <f t="shared" ref="W69:W132" si="22">IF(V69&gt;T69,V69-T69,0)</f>
        <v>0</v>
      </c>
      <c r="X69" s="47">
        <f t="shared" ref="X69:X132" si="23">IF(T69&gt;V69,T69-V69,0)</f>
        <v>0</v>
      </c>
      <c r="Y69" s="97">
        <v>4</v>
      </c>
      <c r="Z69" s="96">
        <f t="shared" ref="Z69:Z132" si="24">Y69*E69</f>
        <v>72000</v>
      </c>
      <c r="AA69" s="96">
        <f t="shared" ref="AA69:AA132" si="25">IF(Z69&gt;T69,Z69-T69,0)</f>
        <v>0</v>
      </c>
      <c r="AB69" s="70">
        <f t="shared" ref="AB69:AB132" si="26">IF(T69&gt;Z69,T69-Z69,0)</f>
        <v>0</v>
      </c>
      <c r="AC69" s="157"/>
      <c r="AD69" s="162">
        <v>6300</v>
      </c>
      <c r="AE69" s="166">
        <f t="shared" si="17"/>
        <v>25200</v>
      </c>
      <c r="AF69" s="166">
        <f t="shared" si="18"/>
        <v>25200</v>
      </c>
      <c r="AT69" s="136"/>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c r="HR69" s="18"/>
      <c r="HS69" s="18"/>
      <c r="HT69" s="18"/>
      <c r="HU69" s="18"/>
      <c r="HV69" s="18"/>
      <c r="HW69" s="18"/>
      <c r="HX69" s="18"/>
      <c r="HY69" s="18"/>
      <c r="HZ69" s="18"/>
      <c r="IA69" s="18"/>
      <c r="IB69" s="18"/>
      <c r="IC69" s="18"/>
      <c r="ID69" s="18"/>
      <c r="IE69" s="18"/>
      <c r="IF69" s="18"/>
      <c r="IG69" s="18"/>
      <c r="IH69" s="18"/>
      <c r="II69" s="18"/>
      <c r="IJ69" s="18"/>
      <c r="IK69" s="18"/>
      <c r="IL69" s="18"/>
      <c r="IM69" s="18"/>
      <c r="IN69" s="18"/>
      <c r="IO69" s="18"/>
      <c r="IP69" s="18"/>
      <c r="IQ69" s="18"/>
      <c r="IR69" s="18"/>
      <c r="IS69" s="18"/>
      <c r="IT69" s="18"/>
      <c r="IU69" s="18"/>
      <c r="IV69" s="18"/>
      <c r="IW69" s="18"/>
      <c r="IX69" s="18"/>
      <c r="IY69" s="18"/>
      <c r="IZ69" s="18"/>
      <c r="JA69" s="18"/>
      <c r="JB69" s="18"/>
      <c r="JC69" s="18"/>
      <c r="JD69" s="18"/>
      <c r="JE69" s="18"/>
      <c r="JF69" s="18"/>
      <c r="JG69" s="18"/>
      <c r="JH69" s="18"/>
      <c r="JI69" s="18"/>
      <c r="JJ69" s="18"/>
      <c r="JK69" s="18"/>
      <c r="JL69" s="18"/>
      <c r="JM69" s="18"/>
      <c r="JN69" s="18"/>
      <c r="JO69" s="18"/>
      <c r="JP69" s="18"/>
      <c r="JQ69" s="18"/>
      <c r="JR69" s="18"/>
      <c r="JS69" s="18"/>
      <c r="JT69" s="18"/>
      <c r="JU69" s="18"/>
      <c r="JV69" s="18"/>
      <c r="JW69" s="18"/>
      <c r="JX69" s="18"/>
      <c r="JY69" s="18"/>
      <c r="JZ69" s="18"/>
      <c r="KA69" s="18"/>
      <c r="KB69" s="18"/>
      <c r="KC69" s="18"/>
      <c r="KD69" s="18"/>
      <c r="KE69" s="18"/>
      <c r="KF69" s="18"/>
      <c r="KG69" s="18"/>
      <c r="KH69" s="18"/>
      <c r="KI69" s="18"/>
      <c r="KJ69" s="18"/>
      <c r="KK69" s="18"/>
      <c r="KL69" s="18"/>
      <c r="KM69" s="18"/>
      <c r="KN69" s="18"/>
      <c r="KO69" s="18"/>
      <c r="KP69" s="18"/>
      <c r="KQ69" s="18"/>
      <c r="KR69" s="18"/>
      <c r="KS69" s="18"/>
      <c r="KT69" s="18"/>
      <c r="KU69" s="18"/>
      <c r="KV69" s="18"/>
      <c r="KW69" s="18"/>
      <c r="KX69" s="18"/>
      <c r="KY69" s="18"/>
      <c r="KZ69" s="18"/>
      <c r="LA69" s="18"/>
      <c r="LB69" s="18"/>
      <c r="LC69" s="18"/>
      <c r="LD69" s="18"/>
      <c r="LE69" s="18"/>
      <c r="LF69" s="18"/>
      <c r="LG69" s="18"/>
      <c r="LH69" s="18"/>
      <c r="LI69" s="18"/>
      <c r="LJ69" s="18"/>
      <c r="LK69" s="18"/>
      <c r="LL69" s="18"/>
      <c r="LM69" s="18"/>
      <c r="LN69" s="18"/>
      <c r="LO69" s="18"/>
      <c r="LP69" s="18"/>
      <c r="LQ69" s="18"/>
      <c r="LR69" s="18"/>
      <c r="LS69" s="18"/>
      <c r="LT69" s="18"/>
      <c r="LU69" s="18"/>
      <c r="LV69" s="18"/>
      <c r="LW69" s="18"/>
      <c r="LX69" s="18"/>
      <c r="LY69" s="18"/>
      <c r="LZ69" s="18"/>
      <c r="MA69" s="18"/>
      <c r="MB69" s="18"/>
      <c r="MC69" s="18"/>
      <c r="MD69" s="18"/>
      <c r="ME69" s="18"/>
      <c r="MF69" s="18"/>
      <c r="MG69" s="18"/>
      <c r="MH69" s="18"/>
      <c r="MI69" s="18"/>
      <c r="MJ69" s="18"/>
      <c r="MK69" s="18"/>
      <c r="ML69" s="18"/>
      <c r="MM69" s="18"/>
      <c r="MN69" s="18"/>
      <c r="MO69" s="18"/>
      <c r="MP69" s="18"/>
      <c r="MQ69" s="18"/>
      <c r="MR69" s="18"/>
      <c r="MS69" s="18"/>
      <c r="MT69" s="18"/>
      <c r="MU69" s="18"/>
      <c r="MV69" s="18"/>
      <c r="MW69" s="18"/>
      <c r="MX69" s="18"/>
      <c r="MY69" s="18"/>
      <c r="MZ69" s="18"/>
      <c r="NA69" s="18"/>
      <c r="NB69" s="18"/>
      <c r="NC69" s="18"/>
      <c r="ND69" s="18"/>
      <c r="NE69" s="18"/>
      <c r="NF69" s="18"/>
      <c r="NG69" s="18"/>
      <c r="NH69" s="18"/>
      <c r="NI69" s="18"/>
      <c r="NJ69" s="18"/>
      <c r="NK69" s="18"/>
      <c r="NL69" s="18"/>
      <c r="NM69" s="18"/>
      <c r="NN69" s="18"/>
      <c r="NO69" s="18"/>
      <c r="NP69" s="18"/>
      <c r="NQ69" s="18"/>
      <c r="NR69" s="18"/>
      <c r="NS69" s="18"/>
      <c r="NT69" s="18"/>
      <c r="NU69" s="18"/>
      <c r="NV69" s="18"/>
      <c r="NW69" s="18"/>
      <c r="NX69" s="18"/>
      <c r="NY69" s="18"/>
      <c r="NZ69" s="18"/>
      <c r="OA69" s="18"/>
      <c r="OB69" s="18"/>
      <c r="OC69" s="18"/>
      <c r="OD69" s="18"/>
      <c r="OE69" s="18"/>
      <c r="OF69" s="18"/>
      <c r="OG69" s="18"/>
      <c r="OH69" s="18"/>
      <c r="OI69" s="18"/>
      <c r="OJ69" s="18"/>
      <c r="OK69" s="18"/>
      <c r="OL69" s="18"/>
      <c r="OM69" s="18"/>
      <c r="ON69" s="18"/>
      <c r="OO69" s="18"/>
      <c r="OP69" s="18"/>
      <c r="OQ69" s="18"/>
      <c r="OR69" s="18"/>
      <c r="OS69" s="18"/>
      <c r="OT69" s="18"/>
      <c r="OU69" s="18"/>
      <c r="OV69" s="18"/>
      <c r="OW69" s="18"/>
      <c r="OX69" s="18"/>
      <c r="OY69" s="18"/>
      <c r="OZ69" s="18"/>
      <c r="PA69" s="18"/>
      <c r="PB69" s="18"/>
      <c r="PC69" s="18"/>
      <c r="PD69" s="18"/>
      <c r="PE69" s="18"/>
      <c r="PF69" s="18"/>
      <c r="PG69" s="18"/>
      <c r="PH69" s="18"/>
      <c r="PI69" s="18"/>
      <c r="PJ69" s="18"/>
      <c r="PK69" s="18"/>
      <c r="PL69" s="18"/>
      <c r="PM69" s="18"/>
      <c r="PN69" s="18"/>
      <c r="PO69" s="18"/>
      <c r="PP69" s="18"/>
      <c r="PQ69" s="18"/>
      <c r="PR69" s="18"/>
      <c r="PS69" s="18"/>
      <c r="PT69" s="18"/>
      <c r="PU69" s="18"/>
      <c r="PV69" s="18"/>
      <c r="PW69" s="18"/>
      <c r="PX69" s="18"/>
      <c r="PY69" s="18"/>
      <c r="PZ69" s="18"/>
      <c r="QA69" s="18"/>
      <c r="QB69" s="18"/>
      <c r="QC69" s="18"/>
      <c r="QD69" s="18"/>
      <c r="QE69" s="18"/>
      <c r="QF69" s="18"/>
      <c r="QG69" s="18"/>
      <c r="QH69" s="18"/>
      <c r="QI69" s="18"/>
      <c r="QJ69" s="18"/>
      <c r="QK69" s="18"/>
      <c r="QL69" s="18"/>
      <c r="QM69" s="18"/>
      <c r="QN69" s="18"/>
      <c r="QO69" s="18"/>
      <c r="QP69" s="18"/>
      <c r="QQ69" s="18"/>
      <c r="QR69" s="18"/>
      <c r="QS69" s="18"/>
      <c r="QT69" s="18"/>
      <c r="QU69" s="18"/>
      <c r="QV69" s="18"/>
      <c r="QW69" s="18"/>
      <c r="QX69" s="18"/>
      <c r="QY69" s="18"/>
      <c r="QZ69" s="18"/>
      <c r="RA69" s="18"/>
      <c r="RB69" s="18"/>
      <c r="RC69" s="18"/>
      <c r="RD69" s="18"/>
      <c r="RE69" s="18"/>
      <c r="RF69" s="18"/>
      <c r="RG69" s="18"/>
      <c r="RH69" s="18"/>
      <c r="RI69" s="18"/>
      <c r="RJ69" s="18"/>
      <c r="RK69" s="18"/>
      <c r="RL69" s="18"/>
      <c r="RM69" s="18"/>
      <c r="RN69" s="18"/>
      <c r="RO69" s="18"/>
      <c r="RP69" s="18"/>
      <c r="RQ69" s="18"/>
      <c r="RR69" s="18"/>
      <c r="RS69" s="18"/>
      <c r="RT69" s="18"/>
      <c r="RU69" s="18"/>
      <c r="RV69" s="18"/>
      <c r="RW69" s="18"/>
      <c r="RX69" s="18"/>
      <c r="RY69" s="18"/>
      <c r="RZ69" s="18"/>
      <c r="SA69" s="18"/>
      <c r="SB69" s="18"/>
      <c r="SC69" s="18"/>
      <c r="SD69" s="18"/>
      <c r="SE69" s="18"/>
      <c r="SF69" s="18"/>
      <c r="SG69" s="18"/>
      <c r="SH69" s="18"/>
      <c r="SI69" s="18"/>
      <c r="SJ69" s="18"/>
      <c r="SK69" s="18"/>
      <c r="SL69" s="18"/>
      <c r="SM69" s="18"/>
      <c r="SN69" s="18"/>
      <c r="SO69" s="18"/>
      <c r="SP69" s="18"/>
      <c r="SQ69" s="18"/>
      <c r="SR69" s="18"/>
      <c r="SS69" s="18"/>
      <c r="ST69" s="18"/>
      <c r="SU69" s="18"/>
      <c r="SV69" s="18"/>
      <c r="SW69" s="18"/>
      <c r="SX69" s="18"/>
      <c r="SY69" s="18"/>
      <c r="SZ69" s="18"/>
      <c r="TA69" s="18"/>
      <c r="TB69" s="18"/>
      <c r="TC69" s="18"/>
      <c r="TD69" s="18"/>
      <c r="TE69" s="18"/>
      <c r="TF69" s="18"/>
      <c r="TG69" s="18"/>
      <c r="TH69" s="18"/>
      <c r="TI69" s="18"/>
      <c r="TJ69" s="18"/>
      <c r="TK69" s="18"/>
      <c r="TL69" s="18"/>
      <c r="TM69" s="18"/>
      <c r="TN69" s="18"/>
      <c r="TO69" s="18"/>
      <c r="TP69" s="18"/>
      <c r="TQ69" s="18"/>
      <c r="TR69" s="18"/>
      <c r="TS69" s="18"/>
      <c r="TT69" s="18"/>
      <c r="TU69" s="18"/>
      <c r="TV69" s="18"/>
      <c r="TW69" s="18"/>
      <c r="TX69" s="18"/>
      <c r="TY69" s="18"/>
      <c r="TZ69" s="18"/>
      <c r="UA69" s="18"/>
      <c r="UB69" s="18"/>
      <c r="UC69" s="18"/>
      <c r="UD69" s="18"/>
      <c r="UE69" s="18"/>
      <c r="UF69" s="18"/>
      <c r="UG69" s="18"/>
      <c r="UH69" s="18"/>
      <c r="UI69" s="18"/>
      <c r="UJ69" s="18"/>
      <c r="UK69" s="18"/>
      <c r="UL69" s="18"/>
      <c r="UM69" s="18"/>
      <c r="UN69" s="18"/>
      <c r="UO69" s="18"/>
      <c r="UP69" s="18"/>
      <c r="UQ69" s="18"/>
      <c r="UR69" s="18"/>
      <c r="US69" s="18"/>
      <c r="UT69" s="18"/>
      <c r="UU69" s="18"/>
      <c r="UV69" s="18"/>
      <c r="UW69" s="18"/>
      <c r="UX69" s="18"/>
      <c r="UY69" s="18"/>
      <c r="UZ69" s="18"/>
      <c r="VA69" s="18"/>
      <c r="VB69" s="18"/>
      <c r="VC69" s="18"/>
      <c r="VD69" s="18"/>
      <c r="VE69" s="18"/>
      <c r="VF69" s="18"/>
      <c r="VG69" s="18"/>
      <c r="VH69" s="18"/>
      <c r="VI69" s="18"/>
      <c r="VJ69" s="18"/>
      <c r="VK69" s="18"/>
      <c r="VL69" s="18"/>
      <c r="VM69" s="18"/>
      <c r="VN69" s="18"/>
      <c r="VO69" s="18"/>
      <c r="VP69" s="18"/>
      <c r="VQ69" s="18"/>
      <c r="VR69" s="18"/>
      <c r="VS69" s="18"/>
      <c r="VT69" s="18"/>
      <c r="VU69" s="18"/>
      <c r="VV69" s="18"/>
      <c r="VW69" s="18"/>
      <c r="VX69" s="18"/>
      <c r="VY69" s="18"/>
      <c r="VZ69" s="18"/>
      <c r="WA69" s="18"/>
      <c r="WB69" s="18"/>
      <c r="WC69" s="18"/>
      <c r="WD69" s="18"/>
      <c r="WE69" s="18"/>
      <c r="WF69" s="18"/>
      <c r="WG69" s="18"/>
      <c r="WH69" s="18"/>
      <c r="WI69" s="18"/>
      <c r="WJ69" s="18"/>
      <c r="WK69" s="18"/>
      <c r="WL69" s="18"/>
      <c r="WM69" s="18"/>
      <c r="WN69" s="18"/>
      <c r="WO69" s="18"/>
      <c r="WP69" s="18"/>
      <c r="WQ69" s="18"/>
      <c r="WR69" s="18"/>
      <c r="WS69" s="18"/>
      <c r="WT69" s="18"/>
      <c r="WU69" s="18"/>
      <c r="WV69" s="18"/>
      <c r="WW69" s="18"/>
      <c r="WX69" s="18"/>
      <c r="WY69" s="18"/>
      <c r="WZ69" s="18"/>
      <c r="XA69" s="18"/>
      <c r="XB69" s="18"/>
      <c r="XC69" s="18"/>
      <c r="XD69" s="18"/>
      <c r="XE69" s="18"/>
      <c r="XF69" s="18"/>
      <c r="XG69" s="18"/>
      <c r="XH69" s="18"/>
      <c r="XI69" s="18"/>
      <c r="XJ69" s="18"/>
      <c r="XK69" s="18"/>
      <c r="XL69" s="18"/>
      <c r="XM69" s="18"/>
      <c r="XN69" s="18"/>
      <c r="XO69" s="18"/>
      <c r="XP69" s="18"/>
      <c r="XQ69" s="18"/>
      <c r="XR69" s="18"/>
      <c r="XS69" s="18"/>
      <c r="XT69" s="18"/>
      <c r="XU69" s="18"/>
      <c r="XV69" s="18"/>
      <c r="XW69" s="18"/>
      <c r="XX69" s="18"/>
      <c r="XY69" s="18"/>
      <c r="XZ69" s="18"/>
      <c r="YA69" s="18"/>
      <c r="YB69" s="18"/>
      <c r="YC69" s="18"/>
      <c r="YD69" s="18"/>
      <c r="YE69" s="18"/>
      <c r="YF69" s="18"/>
      <c r="YG69" s="18"/>
      <c r="YH69" s="18"/>
      <c r="YI69" s="18"/>
      <c r="YJ69" s="18"/>
      <c r="YK69" s="18"/>
      <c r="YL69" s="18"/>
      <c r="YM69" s="18"/>
      <c r="YN69" s="18"/>
      <c r="YO69" s="18"/>
      <c r="YP69" s="18"/>
      <c r="YQ69" s="18"/>
      <c r="YR69" s="18"/>
      <c r="YS69" s="18"/>
      <c r="YT69" s="18"/>
      <c r="YU69" s="18"/>
      <c r="YV69" s="18"/>
      <c r="YW69" s="18"/>
      <c r="YX69" s="18"/>
      <c r="YY69" s="18"/>
      <c r="YZ69" s="18"/>
      <c r="ZA69" s="18"/>
      <c r="ZB69" s="18"/>
      <c r="ZC69" s="18"/>
      <c r="ZD69" s="18"/>
      <c r="ZE69" s="18"/>
      <c r="ZF69" s="18"/>
      <c r="ZG69" s="18"/>
      <c r="ZH69" s="18"/>
      <c r="ZI69" s="18"/>
      <c r="ZJ69" s="18"/>
      <c r="ZK69" s="18"/>
      <c r="ZL69" s="18"/>
      <c r="ZM69" s="18"/>
      <c r="ZN69" s="18"/>
      <c r="ZO69" s="18"/>
      <c r="ZP69" s="18"/>
      <c r="ZQ69" s="18"/>
      <c r="ZR69" s="18"/>
      <c r="ZS69" s="18"/>
      <c r="ZT69" s="18"/>
      <c r="ZU69" s="18"/>
      <c r="ZV69" s="18"/>
      <c r="ZW69" s="18"/>
      <c r="ZX69" s="18"/>
      <c r="ZY69" s="18"/>
      <c r="ZZ69" s="18"/>
      <c r="AAA69" s="18"/>
      <c r="AAB69" s="18"/>
      <c r="AAC69" s="18"/>
      <c r="AAD69" s="18"/>
      <c r="AAE69" s="18"/>
      <c r="AAF69" s="18"/>
      <c r="AAG69" s="18"/>
      <c r="AAH69" s="18"/>
      <c r="AAI69" s="18"/>
      <c r="AAJ69" s="18"/>
      <c r="AAK69" s="18"/>
      <c r="AAL69" s="18"/>
      <c r="AAM69" s="18"/>
      <c r="AAN69" s="18"/>
      <c r="AAO69" s="18"/>
      <c r="AAP69" s="18"/>
      <c r="AAQ69" s="18"/>
      <c r="AAR69" s="18"/>
      <c r="AAS69" s="18"/>
      <c r="AAT69" s="18"/>
      <c r="AAU69" s="18"/>
      <c r="AAV69" s="18"/>
      <c r="AAW69" s="18"/>
      <c r="AAX69" s="18"/>
      <c r="AAY69" s="18"/>
      <c r="AAZ69" s="18"/>
      <c r="ABA69" s="18"/>
      <c r="ABB69" s="18"/>
      <c r="ABC69" s="18"/>
      <c r="ABD69" s="18"/>
      <c r="ABE69" s="18"/>
      <c r="ABF69" s="18"/>
      <c r="ABG69" s="18"/>
      <c r="ABH69" s="18"/>
      <c r="ABI69" s="18"/>
      <c r="ABJ69" s="18"/>
      <c r="ABK69" s="18"/>
      <c r="ABL69" s="18"/>
      <c r="ABM69" s="18"/>
      <c r="ABN69" s="18"/>
      <c r="ABO69" s="18"/>
      <c r="ABP69" s="18"/>
      <c r="ABQ69" s="18"/>
      <c r="ABR69" s="18"/>
      <c r="ABS69" s="18"/>
      <c r="ABT69" s="18"/>
      <c r="ABU69" s="18"/>
      <c r="ABV69" s="18"/>
      <c r="ABW69" s="18"/>
      <c r="ABX69" s="18"/>
      <c r="ABY69" s="18"/>
      <c r="ABZ69" s="18"/>
      <c r="ACA69" s="18"/>
      <c r="ACB69" s="18"/>
      <c r="ACC69" s="18"/>
      <c r="ACD69" s="18"/>
      <c r="ACE69" s="18"/>
      <c r="ACF69" s="18"/>
      <c r="ACG69" s="18"/>
      <c r="ACH69" s="18"/>
      <c r="ACI69" s="18"/>
      <c r="ACJ69" s="18"/>
      <c r="ACK69" s="18"/>
      <c r="ACL69" s="18"/>
      <c r="ACM69" s="18"/>
      <c r="ACN69" s="18"/>
      <c r="ACO69" s="18"/>
      <c r="ACP69" s="18"/>
      <c r="ACQ69" s="18"/>
      <c r="ACR69" s="18"/>
      <c r="ACS69" s="18"/>
      <c r="ACT69" s="18"/>
      <c r="ACU69" s="18"/>
      <c r="ACV69" s="18"/>
      <c r="ACW69" s="18"/>
      <c r="ACX69" s="18"/>
      <c r="ACY69" s="18"/>
      <c r="ACZ69" s="18"/>
      <c r="ADA69" s="18"/>
      <c r="ADB69" s="18"/>
      <c r="ADC69" s="18"/>
      <c r="ADD69" s="18"/>
      <c r="ADE69" s="18"/>
      <c r="ADF69" s="18"/>
      <c r="ADG69" s="18"/>
      <c r="ADH69" s="18"/>
      <c r="ADI69" s="18"/>
      <c r="ADJ69" s="18"/>
      <c r="ADK69" s="18"/>
      <c r="ADL69" s="18"/>
      <c r="ADM69" s="18"/>
      <c r="ADN69" s="18"/>
      <c r="ADO69" s="18"/>
      <c r="ADP69" s="18"/>
      <c r="ADQ69" s="18"/>
      <c r="ADR69" s="18"/>
      <c r="ADS69" s="18"/>
      <c r="ADT69" s="18"/>
      <c r="ADU69" s="18"/>
      <c r="ADV69" s="18"/>
      <c r="ADW69" s="18"/>
      <c r="ADX69" s="18"/>
      <c r="ADY69" s="18"/>
      <c r="ADZ69" s="18"/>
      <c r="AEA69" s="18"/>
      <c r="AEB69" s="18"/>
      <c r="AEC69" s="18"/>
      <c r="AED69" s="18"/>
      <c r="AEE69" s="18"/>
      <c r="AEF69" s="18"/>
      <c r="AEG69" s="18"/>
      <c r="AEH69" s="18"/>
      <c r="AEI69" s="18"/>
      <c r="AEJ69" s="18"/>
      <c r="AEK69" s="18"/>
      <c r="AEL69" s="18"/>
      <c r="AEM69" s="18"/>
      <c r="AEN69" s="18"/>
      <c r="AEO69" s="18"/>
      <c r="AEP69" s="18"/>
      <c r="AEQ69" s="18"/>
      <c r="AER69" s="18"/>
      <c r="AES69" s="18"/>
      <c r="AET69" s="18"/>
      <c r="AEU69" s="18"/>
      <c r="AEV69" s="18"/>
      <c r="AEW69" s="18"/>
      <c r="AEX69" s="18"/>
    </row>
    <row r="70" spans="1:830" s="33" customFormat="1" ht="60">
      <c r="A70" s="34">
        <v>66</v>
      </c>
      <c r="B70" s="34" t="s">
        <v>141</v>
      </c>
      <c r="C70" s="8" t="s">
        <v>142</v>
      </c>
      <c r="D70" s="49" t="s">
        <v>121</v>
      </c>
      <c r="E70" s="50">
        <v>36</v>
      </c>
      <c r="F70" s="51">
        <v>2000</v>
      </c>
      <c r="G70" s="52">
        <v>30.508474576271187</v>
      </c>
      <c r="H70" s="38">
        <f t="shared" ref="H70:H133" si="27">E70*F70</f>
        <v>72000</v>
      </c>
      <c r="I70" s="39">
        <f t="shared" si="19"/>
        <v>2000</v>
      </c>
      <c r="J70" s="38">
        <f t="shared" ref="J70:J133" si="28">I70*E70</f>
        <v>72000</v>
      </c>
      <c r="K70" s="38">
        <f t="shared" ref="K70:K133" si="29">IF(J70&gt;H70,J70-H70,0)</f>
        <v>0</v>
      </c>
      <c r="L70" s="38">
        <f t="shared" ref="L70:L133" si="30">IF(H70&gt;J70,H70-J70,0)</f>
        <v>0</v>
      </c>
      <c r="M70" s="40"/>
      <c r="N70" s="99">
        <f t="shared" ref="N70:N133" si="31">M70*E70</f>
        <v>0</v>
      </c>
      <c r="O70" s="42"/>
      <c r="P70" s="43">
        <f t="shared" ref="P70:P133" si="32">O70*E70</f>
        <v>0</v>
      </c>
      <c r="Q70" s="43">
        <f t="shared" ref="Q70:Q133" si="33">IF(P70&gt;N70,P70-N70,0)</f>
        <v>0</v>
      </c>
      <c r="R70" s="43">
        <f t="shared" ref="R70:R133" si="34">IF(N70&gt;P70,N70-P70,0)</f>
        <v>0</v>
      </c>
      <c r="S70" s="44">
        <f t="shared" ref="S70:S133" si="35">F70+M70</f>
        <v>2000</v>
      </c>
      <c r="T70" s="98">
        <f t="shared" ref="T70:T133" si="36">S70*E70</f>
        <v>72000</v>
      </c>
      <c r="U70" s="45">
        <f t="shared" si="20"/>
        <v>2000</v>
      </c>
      <c r="V70" s="46">
        <f t="shared" si="21"/>
        <v>72000</v>
      </c>
      <c r="W70" s="46">
        <f t="shared" si="22"/>
        <v>0</v>
      </c>
      <c r="X70" s="47">
        <f t="shared" si="23"/>
        <v>0</v>
      </c>
      <c r="Y70" s="97">
        <v>2000</v>
      </c>
      <c r="Z70" s="96">
        <f t="shared" si="24"/>
        <v>72000</v>
      </c>
      <c r="AA70" s="96">
        <f t="shared" si="25"/>
        <v>0</v>
      </c>
      <c r="AB70" s="70">
        <f t="shared" si="26"/>
        <v>0</v>
      </c>
      <c r="AC70" s="157"/>
      <c r="AD70" s="162">
        <v>12.6</v>
      </c>
      <c r="AE70" s="166">
        <f t="shared" ref="AE70:AE133" si="37">F70*AD70</f>
        <v>25200</v>
      </c>
      <c r="AF70" s="166">
        <f t="shared" ref="AF70:AF133" si="38">Y70*AD70</f>
        <v>25200</v>
      </c>
      <c r="AT70" s="136"/>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c r="IN70" s="18"/>
      <c r="IO70" s="18"/>
      <c r="IP70" s="18"/>
      <c r="IQ70" s="18"/>
      <c r="IR70" s="18"/>
      <c r="IS70" s="18"/>
      <c r="IT70" s="18"/>
      <c r="IU70" s="18"/>
      <c r="IV70" s="18"/>
      <c r="IW70" s="18"/>
      <c r="IX70" s="18"/>
      <c r="IY70" s="18"/>
      <c r="IZ70" s="18"/>
      <c r="JA70" s="18"/>
      <c r="JB70" s="18"/>
      <c r="JC70" s="18"/>
      <c r="JD70" s="18"/>
      <c r="JE70" s="18"/>
      <c r="JF70" s="18"/>
      <c r="JG70" s="18"/>
      <c r="JH70" s="18"/>
      <c r="JI70" s="18"/>
      <c r="JJ70" s="18"/>
      <c r="JK70" s="18"/>
      <c r="JL70" s="18"/>
      <c r="JM70" s="18"/>
      <c r="JN70" s="18"/>
      <c r="JO70" s="18"/>
      <c r="JP70" s="18"/>
      <c r="JQ70" s="18"/>
      <c r="JR70" s="18"/>
      <c r="JS70" s="18"/>
      <c r="JT70" s="18"/>
      <c r="JU70" s="18"/>
      <c r="JV70" s="18"/>
      <c r="JW70" s="18"/>
      <c r="JX70" s="18"/>
      <c r="JY70" s="18"/>
      <c r="JZ70" s="18"/>
      <c r="KA70" s="18"/>
      <c r="KB70" s="18"/>
      <c r="KC70" s="18"/>
      <c r="KD70" s="18"/>
      <c r="KE70" s="18"/>
      <c r="KF70" s="18"/>
      <c r="KG70" s="18"/>
      <c r="KH70" s="18"/>
      <c r="KI70" s="18"/>
      <c r="KJ70" s="18"/>
      <c r="KK70" s="18"/>
      <c r="KL70" s="18"/>
      <c r="KM70" s="18"/>
      <c r="KN70" s="18"/>
      <c r="KO70" s="18"/>
      <c r="KP70" s="18"/>
      <c r="KQ70" s="18"/>
      <c r="KR70" s="18"/>
      <c r="KS70" s="18"/>
      <c r="KT70" s="18"/>
      <c r="KU70" s="18"/>
      <c r="KV70" s="18"/>
      <c r="KW70" s="18"/>
      <c r="KX70" s="18"/>
      <c r="KY70" s="18"/>
      <c r="KZ70" s="18"/>
      <c r="LA70" s="18"/>
      <c r="LB70" s="18"/>
      <c r="LC70" s="18"/>
      <c r="LD70" s="18"/>
      <c r="LE70" s="18"/>
      <c r="LF70" s="18"/>
      <c r="LG70" s="18"/>
      <c r="LH70" s="18"/>
      <c r="LI70" s="18"/>
      <c r="LJ70" s="18"/>
      <c r="LK70" s="18"/>
      <c r="LL70" s="18"/>
      <c r="LM70" s="18"/>
      <c r="LN70" s="18"/>
      <c r="LO70" s="18"/>
      <c r="LP70" s="18"/>
      <c r="LQ70" s="18"/>
      <c r="LR70" s="18"/>
      <c r="LS70" s="18"/>
      <c r="LT70" s="18"/>
      <c r="LU70" s="18"/>
      <c r="LV70" s="18"/>
      <c r="LW70" s="18"/>
      <c r="LX70" s="18"/>
      <c r="LY70" s="18"/>
      <c r="LZ70" s="18"/>
      <c r="MA70" s="18"/>
      <c r="MB70" s="18"/>
      <c r="MC70" s="18"/>
      <c r="MD70" s="18"/>
      <c r="ME70" s="18"/>
      <c r="MF70" s="18"/>
      <c r="MG70" s="18"/>
      <c r="MH70" s="18"/>
      <c r="MI70" s="18"/>
      <c r="MJ70" s="18"/>
      <c r="MK70" s="18"/>
      <c r="ML70" s="18"/>
      <c r="MM70" s="18"/>
      <c r="MN70" s="18"/>
      <c r="MO70" s="18"/>
      <c r="MP70" s="18"/>
      <c r="MQ70" s="18"/>
      <c r="MR70" s="18"/>
      <c r="MS70" s="18"/>
      <c r="MT70" s="18"/>
      <c r="MU70" s="18"/>
      <c r="MV70" s="18"/>
      <c r="MW70" s="18"/>
      <c r="MX70" s="18"/>
      <c r="MY70" s="18"/>
      <c r="MZ70" s="18"/>
      <c r="NA70" s="18"/>
      <c r="NB70" s="18"/>
      <c r="NC70" s="18"/>
      <c r="ND70" s="18"/>
      <c r="NE70" s="18"/>
      <c r="NF70" s="18"/>
      <c r="NG70" s="18"/>
      <c r="NH70" s="18"/>
      <c r="NI70" s="18"/>
      <c r="NJ70" s="18"/>
      <c r="NK70" s="18"/>
      <c r="NL70" s="18"/>
      <c r="NM70" s="18"/>
      <c r="NN70" s="18"/>
      <c r="NO70" s="18"/>
      <c r="NP70" s="18"/>
      <c r="NQ70" s="18"/>
      <c r="NR70" s="18"/>
      <c r="NS70" s="18"/>
      <c r="NT70" s="18"/>
      <c r="NU70" s="18"/>
      <c r="NV70" s="18"/>
      <c r="NW70" s="18"/>
      <c r="NX70" s="18"/>
      <c r="NY70" s="18"/>
      <c r="NZ70" s="18"/>
      <c r="OA70" s="18"/>
      <c r="OB70" s="18"/>
      <c r="OC70" s="18"/>
      <c r="OD70" s="18"/>
      <c r="OE70" s="18"/>
      <c r="OF70" s="18"/>
      <c r="OG70" s="18"/>
      <c r="OH70" s="18"/>
      <c r="OI70" s="18"/>
      <c r="OJ70" s="18"/>
      <c r="OK70" s="18"/>
      <c r="OL70" s="18"/>
      <c r="OM70" s="18"/>
      <c r="ON70" s="18"/>
      <c r="OO70" s="18"/>
      <c r="OP70" s="18"/>
      <c r="OQ70" s="18"/>
      <c r="OR70" s="18"/>
      <c r="OS70" s="18"/>
      <c r="OT70" s="18"/>
      <c r="OU70" s="18"/>
      <c r="OV70" s="18"/>
      <c r="OW70" s="18"/>
      <c r="OX70" s="18"/>
      <c r="OY70" s="18"/>
      <c r="OZ70" s="18"/>
      <c r="PA70" s="18"/>
      <c r="PB70" s="18"/>
      <c r="PC70" s="18"/>
      <c r="PD70" s="18"/>
      <c r="PE70" s="18"/>
      <c r="PF70" s="18"/>
      <c r="PG70" s="18"/>
      <c r="PH70" s="18"/>
      <c r="PI70" s="18"/>
      <c r="PJ70" s="18"/>
      <c r="PK70" s="18"/>
      <c r="PL70" s="18"/>
      <c r="PM70" s="18"/>
      <c r="PN70" s="18"/>
      <c r="PO70" s="18"/>
      <c r="PP70" s="18"/>
      <c r="PQ70" s="18"/>
      <c r="PR70" s="18"/>
      <c r="PS70" s="18"/>
      <c r="PT70" s="18"/>
      <c r="PU70" s="18"/>
      <c r="PV70" s="18"/>
      <c r="PW70" s="18"/>
      <c r="PX70" s="18"/>
      <c r="PY70" s="18"/>
      <c r="PZ70" s="18"/>
      <c r="QA70" s="18"/>
      <c r="QB70" s="18"/>
      <c r="QC70" s="18"/>
      <c r="QD70" s="18"/>
      <c r="QE70" s="18"/>
      <c r="QF70" s="18"/>
      <c r="QG70" s="18"/>
      <c r="QH70" s="18"/>
      <c r="QI70" s="18"/>
      <c r="QJ70" s="18"/>
      <c r="QK70" s="18"/>
      <c r="QL70" s="18"/>
      <c r="QM70" s="18"/>
      <c r="QN70" s="18"/>
      <c r="QO70" s="18"/>
      <c r="QP70" s="18"/>
      <c r="QQ70" s="18"/>
      <c r="QR70" s="18"/>
      <c r="QS70" s="18"/>
      <c r="QT70" s="18"/>
      <c r="QU70" s="18"/>
      <c r="QV70" s="18"/>
      <c r="QW70" s="18"/>
      <c r="QX70" s="18"/>
      <c r="QY70" s="18"/>
      <c r="QZ70" s="18"/>
      <c r="RA70" s="18"/>
      <c r="RB70" s="18"/>
      <c r="RC70" s="18"/>
      <c r="RD70" s="18"/>
      <c r="RE70" s="18"/>
      <c r="RF70" s="18"/>
      <c r="RG70" s="18"/>
      <c r="RH70" s="18"/>
      <c r="RI70" s="18"/>
      <c r="RJ70" s="18"/>
      <c r="RK70" s="18"/>
      <c r="RL70" s="18"/>
      <c r="RM70" s="18"/>
      <c r="RN70" s="18"/>
      <c r="RO70" s="18"/>
      <c r="RP70" s="18"/>
      <c r="RQ70" s="18"/>
      <c r="RR70" s="18"/>
      <c r="RS70" s="18"/>
      <c r="RT70" s="18"/>
      <c r="RU70" s="18"/>
      <c r="RV70" s="18"/>
      <c r="RW70" s="18"/>
      <c r="RX70" s="18"/>
      <c r="RY70" s="18"/>
      <c r="RZ70" s="18"/>
      <c r="SA70" s="18"/>
      <c r="SB70" s="18"/>
      <c r="SC70" s="18"/>
      <c r="SD70" s="18"/>
      <c r="SE70" s="18"/>
      <c r="SF70" s="18"/>
      <c r="SG70" s="18"/>
      <c r="SH70" s="18"/>
      <c r="SI70" s="18"/>
      <c r="SJ70" s="18"/>
      <c r="SK70" s="18"/>
      <c r="SL70" s="18"/>
      <c r="SM70" s="18"/>
      <c r="SN70" s="18"/>
      <c r="SO70" s="18"/>
      <c r="SP70" s="18"/>
      <c r="SQ70" s="18"/>
      <c r="SR70" s="18"/>
      <c r="SS70" s="18"/>
      <c r="ST70" s="18"/>
      <c r="SU70" s="18"/>
      <c r="SV70" s="18"/>
      <c r="SW70" s="18"/>
      <c r="SX70" s="18"/>
      <c r="SY70" s="18"/>
      <c r="SZ70" s="18"/>
      <c r="TA70" s="18"/>
      <c r="TB70" s="18"/>
      <c r="TC70" s="18"/>
      <c r="TD70" s="18"/>
      <c r="TE70" s="18"/>
      <c r="TF70" s="18"/>
      <c r="TG70" s="18"/>
      <c r="TH70" s="18"/>
      <c r="TI70" s="18"/>
      <c r="TJ70" s="18"/>
      <c r="TK70" s="18"/>
      <c r="TL70" s="18"/>
      <c r="TM70" s="18"/>
      <c r="TN70" s="18"/>
      <c r="TO70" s="18"/>
      <c r="TP70" s="18"/>
      <c r="TQ70" s="18"/>
      <c r="TR70" s="18"/>
      <c r="TS70" s="18"/>
      <c r="TT70" s="18"/>
      <c r="TU70" s="18"/>
      <c r="TV70" s="18"/>
      <c r="TW70" s="18"/>
      <c r="TX70" s="18"/>
      <c r="TY70" s="18"/>
      <c r="TZ70" s="18"/>
      <c r="UA70" s="18"/>
      <c r="UB70" s="18"/>
      <c r="UC70" s="18"/>
      <c r="UD70" s="18"/>
      <c r="UE70" s="18"/>
      <c r="UF70" s="18"/>
      <c r="UG70" s="18"/>
      <c r="UH70" s="18"/>
      <c r="UI70" s="18"/>
      <c r="UJ70" s="18"/>
      <c r="UK70" s="18"/>
      <c r="UL70" s="18"/>
      <c r="UM70" s="18"/>
      <c r="UN70" s="18"/>
      <c r="UO70" s="18"/>
      <c r="UP70" s="18"/>
      <c r="UQ70" s="18"/>
      <c r="UR70" s="18"/>
      <c r="US70" s="18"/>
      <c r="UT70" s="18"/>
      <c r="UU70" s="18"/>
      <c r="UV70" s="18"/>
      <c r="UW70" s="18"/>
      <c r="UX70" s="18"/>
      <c r="UY70" s="18"/>
      <c r="UZ70" s="18"/>
      <c r="VA70" s="18"/>
      <c r="VB70" s="18"/>
      <c r="VC70" s="18"/>
      <c r="VD70" s="18"/>
      <c r="VE70" s="18"/>
      <c r="VF70" s="18"/>
      <c r="VG70" s="18"/>
      <c r="VH70" s="18"/>
      <c r="VI70" s="18"/>
      <c r="VJ70" s="18"/>
      <c r="VK70" s="18"/>
      <c r="VL70" s="18"/>
      <c r="VM70" s="18"/>
      <c r="VN70" s="18"/>
      <c r="VO70" s="18"/>
      <c r="VP70" s="18"/>
      <c r="VQ70" s="18"/>
      <c r="VR70" s="18"/>
      <c r="VS70" s="18"/>
      <c r="VT70" s="18"/>
      <c r="VU70" s="18"/>
      <c r="VV70" s="18"/>
      <c r="VW70" s="18"/>
      <c r="VX70" s="18"/>
      <c r="VY70" s="18"/>
      <c r="VZ70" s="18"/>
      <c r="WA70" s="18"/>
      <c r="WB70" s="18"/>
      <c r="WC70" s="18"/>
      <c r="WD70" s="18"/>
      <c r="WE70" s="18"/>
      <c r="WF70" s="18"/>
      <c r="WG70" s="18"/>
      <c r="WH70" s="18"/>
      <c r="WI70" s="18"/>
      <c r="WJ70" s="18"/>
      <c r="WK70" s="18"/>
      <c r="WL70" s="18"/>
      <c r="WM70" s="18"/>
      <c r="WN70" s="18"/>
      <c r="WO70" s="18"/>
      <c r="WP70" s="18"/>
      <c r="WQ70" s="18"/>
      <c r="WR70" s="18"/>
      <c r="WS70" s="18"/>
      <c r="WT70" s="18"/>
      <c r="WU70" s="18"/>
      <c r="WV70" s="18"/>
      <c r="WW70" s="18"/>
      <c r="WX70" s="18"/>
      <c r="WY70" s="18"/>
      <c r="WZ70" s="18"/>
      <c r="XA70" s="18"/>
      <c r="XB70" s="18"/>
      <c r="XC70" s="18"/>
      <c r="XD70" s="18"/>
      <c r="XE70" s="18"/>
      <c r="XF70" s="18"/>
      <c r="XG70" s="18"/>
      <c r="XH70" s="18"/>
      <c r="XI70" s="18"/>
      <c r="XJ70" s="18"/>
      <c r="XK70" s="18"/>
      <c r="XL70" s="18"/>
      <c r="XM70" s="18"/>
      <c r="XN70" s="18"/>
      <c r="XO70" s="18"/>
      <c r="XP70" s="18"/>
      <c r="XQ70" s="18"/>
      <c r="XR70" s="18"/>
      <c r="XS70" s="18"/>
      <c r="XT70" s="18"/>
      <c r="XU70" s="18"/>
      <c r="XV70" s="18"/>
      <c r="XW70" s="18"/>
      <c r="XX70" s="18"/>
      <c r="XY70" s="18"/>
      <c r="XZ70" s="18"/>
      <c r="YA70" s="18"/>
      <c r="YB70" s="18"/>
      <c r="YC70" s="18"/>
      <c r="YD70" s="18"/>
      <c r="YE70" s="18"/>
      <c r="YF70" s="18"/>
      <c r="YG70" s="18"/>
      <c r="YH70" s="18"/>
      <c r="YI70" s="18"/>
      <c r="YJ70" s="18"/>
      <c r="YK70" s="18"/>
      <c r="YL70" s="18"/>
      <c r="YM70" s="18"/>
      <c r="YN70" s="18"/>
      <c r="YO70" s="18"/>
      <c r="YP70" s="18"/>
      <c r="YQ70" s="18"/>
      <c r="YR70" s="18"/>
      <c r="YS70" s="18"/>
      <c r="YT70" s="18"/>
      <c r="YU70" s="18"/>
      <c r="YV70" s="18"/>
      <c r="YW70" s="18"/>
      <c r="YX70" s="18"/>
      <c r="YY70" s="18"/>
      <c r="YZ70" s="18"/>
      <c r="ZA70" s="18"/>
      <c r="ZB70" s="18"/>
      <c r="ZC70" s="18"/>
      <c r="ZD70" s="18"/>
      <c r="ZE70" s="18"/>
      <c r="ZF70" s="18"/>
      <c r="ZG70" s="18"/>
      <c r="ZH70" s="18"/>
      <c r="ZI70" s="18"/>
      <c r="ZJ70" s="18"/>
      <c r="ZK70" s="18"/>
      <c r="ZL70" s="18"/>
      <c r="ZM70" s="18"/>
      <c r="ZN70" s="18"/>
      <c r="ZO70" s="18"/>
      <c r="ZP70" s="18"/>
      <c r="ZQ70" s="18"/>
      <c r="ZR70" s="18"/>
      <c r="ZS70" s="18"/>
      <c r="ZT70" s="18"/>
      <c r="ZU70" s="18"/>
      <c r="ZV70" s="18"/>
      <c r="ZW70" s="18"/>
      <c r="ZX70" s="18"/>
      <c r="ZY70" s="18"/>
      <c r="ZZ70" s="18"/>
      <c r="AAA70" s="18"/>
      <c r="AAB70" s="18"/>
      <c r="AAC70" s="18"/>
      <c r="AAD70" s="18"/>
      <c r="AAE70" s="18"/>
      <c r="AAF70" s="18"/>
      <c r="AAG70" s="18"/>
      <c r="AAH70" s="18"/>
      <c r="AAI70" s="18"/>
      <c r="AAJ70" s="18"/>
      <c r="AAK70" s="18"/>
      <c r="AAL70" s="18"/>
      <c r="AAM70" s="18"/>
      <c r="AAN70" s="18"/>
      <c r="AAO70" s="18"/>
      <c r="AAP70" s="18"/>
      <c r="AAQ70" s="18"/>
      <c r="AAR70" s="18"/>
      <c r="AAS70" s="18"/>
      <c r="AAT70" s="18"/>
      <c r="AAU70" s="18"/>
      <c r="AAV70" s="18"/>
      <c r="AAW70" s="18"/>
      <c r="AAX70" s="18"/>
      <c r="AAY70" s="18"/>
      <c r="AAZ70" s="18"/>
      <c r="ABA70" s="18"/>
      <c r="ABB70" s="18"/>
      <c r="ABC70" s="18"/>
      <c r="ABD70" s="18"/>
      <c r="ABE70" s="18"/>
      <c r="ABF70" s="18"/>
      <c r="ABG70" s="18"/>
      <c r="ABH70" s="18"/>
      <c r="ABI70" s="18"/>
      <c r="ABJ70" s="18"/>
      <c r="ABK70" s="18"/>
      <c r="ABL70" s="18"/>
      <c r="ABM70" s="18"/>
      <c r="ABN70" s="18"/>
      <c r="ABO70" s="18"/>
      <c r="ABP70" s="18"/>
      <c r="ABQ70" s="18"/>
      <c r="ABR70" s="18"/>
      <c r="ABS70" s="18"/>
      <c r="ABT70" s="18"/>
      <c r="ABU70" s="18"/>
      <c r="ABV70" s="18"/>
      <c r="ABW70" s="18"/>
      <c r="ABX70" s="18"/>
      <c r="ABY70" s="18"/>
      <c r="ABZ70" s="18"/>
      <c r="ACA70" s="18"/>
      <c r="ACB70" s="18"/>
      <c r="ACC70" s="18"/>
      <c r="ACD70" s="18"/>
      <c r="ACE70" s="18"/>
      <c r="ACF70" s="18"/>
      <c r="ACG70" s="18"/>
      <c r="ACH70" s="18"/>
      <c r="ACI70" s="18"/>
      <c r="ACJ70" s="18"/>
      <c r="ACK70" s="18"/>
      <c r="ACL70" s="18"/>
      <c r="ACM70" s="18"/>
      <c r="ACN70" s="18"/>
      <c r="ACO70" s="18"/>
      <c r="ACP70" s="18"/>
      <c r="ACQ70" s="18"/>
      <c r="ACR70" s="18"/>
      <c r="ACS70" s="18"/>
      <c r="ACT70" s="18"/>
      <c r="ACU70" s="18"/>
      <c r="ACV70" s="18"/>
      <c r="ACW70" s="18"/>
      <c r="ACX70" s="18"/>
      <c r="ACY70" s="18"/>
      <c r="ACZ70" s="18"/>
      <c r="ADA70" s="18"/>
      <c r="ADB70" s="18"/>
      <c r="ADC70" s="18"/>
      <c r="ADD70" s="18"/>
      <c r="ADE70" s="18"/>
      <c r="ADF70" s="18"/>
      <c r="ADG70" s="18"/>
      <c r="ADH70" s="18"/>
      <c r="ADI70" s="18"/>
      <c r="ADJ70" s="18"/>
      <c r="ADK70" s="18"/>
      <c r="ADL70" s="18"/>
      <c r="ADM70" s="18"/>
      <c r="ADN70" s="18"/>
      <c r="ADO70" s="18"/>
      <c r="ADP70" s="18"/>
      <c r="ADQ70" s="18"/>
      <c r="ADR70" s="18"/>
      <c r="ADS70" s="18"/>
      <c r="ADT70" s="18"/>
      <c r="ADU70" s="18"/>
      <c r="ADV70" s="18"/>
      <c r="ADW70" s="18"/>
      <c r="ADX70" s="18"/>
      <c r="ADY70" s="18"/>
      <c r="ADZ70" s="18"/>
      <c r="AEA70" s="18"/>
      <c r="AEB70" s="18"/>
      <c r="AEC70" s="18"/>
      <c r="AED70" s="18"/>
      <c r="AEE70" s="18"/>
      <c r="AEF70" s="18"/>
      <c r="AEG70" s="18"/>
      <c r="AEH70" s="18"/>
      <c r="AEI70" s="18"/>
      <c r="AEJ70" s="18"/>
      <c r="AEK70" s="18"/>
      <c r="AEL70" s="18"/>
      <c r="AEM70" s="18"/>
      <c r="AEN70" s="18"/>
      <c r="AEO70" s="18"/>
      <c r="AEP70" s="18"/>
      <c r="AEQ70" s="18"/>
      <c r="AER70" s="18"/>
      <c r="AES70" s="18"/>
      <c r="AET70" s="18"/>
      <c r="AEU70" s="18"/>
      <c r="AEV70" s="18"/>
      <c r="AEW70" s="18"/>
      <c r="AEX70" s="18"/>
    </row>
    <row r="71" spans="1:830" s="33" customFormat="1" ht="60">
      <c r="A71" s="34">
        <v>67</v>
      </c>
      <c r="B71" s="34" t="s">
        <v>143</v>
      </c>
      <c r="C71" s="8" t="s">
        <v>144</v>
      </c>
      <c r="D71" s="49" t="s">
        <v>121</v>
      </c>
      <c r="E71" s="50">
        <v>100</v>
      </c>
      <c r="F71" s="51">
        <v>2000</v>
      </c>
      <c r="G71" s="52">
        <v>84.745762711864415</v>
      </c>
      <c r="H71" s="38">
        <f t="shared" si="27"/>
        <v>200000</v>
      </c>
      <c r="I71" s="39">
        <f t="shared" si="19"/>
        <v>2000</v>
      </c>
      <c r="J71" s="38">
        <f t="shared" si="28"/>
        <v>200000</v>
      </c>
      <c r="K71" s="38">
        <f t="shared" si="29"/>
        <v>0</v>
      </c>
      <c r="L71" s="38">
        <f t="shared" si="30"/>
        <v>0</v>
      </c>
      <c r="M71" s="40"/>
      <c r="N71" s="99">
        <f t="shared" si="31"/>
        <v>0</v>
      </c>
      <c r="O71" s="42"/>
      <c r="P71" s="43">
        <f t="shared" si="32"/>
        <v>0</v>
      </c>
      <c r="Q71" s="43">
        <f t="shared" si="33"/>
        <v>0</v>
      </c>
      <c r="R71" s="43">
        <f t="shared" si="34"/>
        <v>0</v>
      </c>
      <c r="S71" s="44">
        <f t="shared" si="35"/>
        <v>2000</v>
      </c>
      <c r="T71" s="98">
        <f t="shared" si="36"/>
        <v>200000</v>
      </c>
      <c r="U71" s="45">
        <f t="shared" si="20"/>
        <v>2000</v>
      </c>
      <c r="V71" s="46">
        <f t="shared" si="21"/>
        <v>200000</v>
      </c>
      <c r="W71" s="46">
        <f t="shared" si="22"/>
        <v>0</v>
      </c>
      <c r="X71" s="47">
        <f t="shared" si="23"/>
        <v>0</v>
      </c>
      <c r="Y71" s="97">
        <v>2000</v>
      </c>
      <c r="Z71" s="96">
        <f t="shared" si="24"/>
        <v>200000</v>
      </c>
      <c r="AA71" s="96">
        <f t="shared" si="25"/>
        <v>0</v>
      </c>
      <c r="AB71" s="70">
        <f t="shared" si="26"/>
        <v>0</v>
      </c>
      <c r="AC71" s="157"/>
      <c r="AD71" s="162">
        <v>35</v>
      </c>
      <c r="AE71" s="166">
        <f t="shared" si="37"/>
        <v>70000</v>
      </c>
      <c r="AF71" s="166">
        <f t="shared" si="38"/>
        <v>70000</v>
      </c>
      <c r="AT71" s="136"/>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18"/>
      <c r="HK71" s="18"/>
      <c r="HL71" s="18"/>
      <c r="HM71" s="18"/>
      <c r="HN71" s="18"/>
      <c r="HO71" s="18"/>
      <c r="HP71" s="18"/>
      <c r="HQ71" s="18"/>
      <c r="HR71" s="18"/>
      <c r="HS71" s="18"/>
      <c r="HT71" s="18"/>
      <c r="HU71" s="18"/>
      <c r="HV71" s="18"/>
      <c r="HW71" s="18"/>
      <c r="HX71" s="18"/>
      <c r="HY71" s="18"/>
      <c r="HZ71" s="18"/>
      <c r="IA71" s="18"/>
      <c r="IB71" s="18"/>
      <c r="IC71" s="18"/>
      <c r="ID71" s="18"/>
      <c r="IE71" s="18"/>
      <c r="IF71" s="18"/>
      <c r="IG71" s="18"/>
      <c r="IH71" s="18"/>
      <c r="II71" s="18"/>
      <c r="IJ71" s="18"/>
      <c r="IK71" s="18"/>
      <c r="IL71" s="18"/>
      <c r="IM71" s="18"/>
      <c r="IN71" s="18"/>
      <c r="IO71" s="18"/>
      <c r="IP71" s="18"/>
      <c r="IQ71" s="18"/>
      <c r="IR71" s="18"/>
      <c r="IS71" s="18"/>
      <c r="IT71" s="18"/>
      <c r="IU71" s="18"/>
      <c r="IV71" s="18"/>
      <c r="IW71" s="18"/>
      <c r="IX71" s="18"/>
      <c r="IY71" s="18"/>
      <c r="IZ71" s="18"/>
      <c r="JA71" s="18"/>
      <c r="JB71" s="18"/>
      <c r="JC71" s="18"/>
      <c r="JD71" s="18"/>
      <c r="JE71" s="18"/>
      <c r="JF71" s="18"/>
      <c r="JG71" s="18"/>
      <c r="JH71" s="18"/>
      <c r="JI71" s="18"/>
      <c r="JJ71" s="18"/>
      <c r="JK71" s="18"/>
      <c r="JL71" s="18"/>
      <c r="JM71" s="18"/>
      <c r="JN71" s="18"/>
      <c r="JO71" s="18"/>
      <c r="JP71" s="18"/>
      <c r="JQ71" s="18"/>
      <c r="JR71" s="18"/>
      <c r="JS71" s="18"/>
      <c r="JT71" s="18"/>
      <c r="JU71" s="18"/>
      <c r="JV71" s="18"/>
      <c r="JW71" s="18"/>
      <c r="JX71" s="18"/>
      <c r="JY71" s="18"/>
      <c r="JZ71" s="18"/>
      <c r="KA71" s="18"/>
      <c r="KB71" s="18"/>
      <c r="KC71" s="18"/>
      <c r="KD71" s="18"/>
      <c r="KE71" s="18"/>
      <c r="KF71" s="18"/>
      <c r="KG71" s="18"/>
      <c r="KH71" s="18"/>
      <c r="KI71" s="18"/>
      <c r="KJ71" s="18"/>
      <c r="KK71" s="18"/>
      <c r="KL71" s="18"/>
      <c r="KM71" s="18"/>
      <c r="KN71" s="18"/>
      <c r="KO71" s="18"/>
      <c r="KP71" s="18"/>
      <c r="KQ71" s="18"/>
      <c r="KR71" s="18"/>
      <c r="KS71" s="18"/>
      <c r="KT71" s="18"/>
      <c r="KU71" s="18"/>
      <c r="KV71" s="18"/>
      <c r="KW71" s="18"/>
      <c r="KX71" s="18"/>
      <c r="KY71" s="18"/>
      <c r="KZ71" s="18"/>
      <c r="LA71" s="18"/>
      <c r="LB71" s="18"/>
      <c r="LC71" s="18"/>
      <c r="LD71" s="18"/>
      <c r="LE71" s="18"/>
      <c r="LF71" s="18"/>
      <c r="LG71" s="18"/>
      <c r="LH71" s="18"/>
      <c r="LI71" s="18"/>
      <c r="LJ71" s="18"/>
      <c r="LK71" s="18"/>
      <c r="LL71" s="18"/>
      <c r="LM71" s="18"/>
      <c r="LN71" s="18"/>
      <c r="LO71" s="18"/>
      <c r="LP71" s="18"/>
      <c r="LQ71" s="18"/>
      <c r="LR71" s="18"/>
      <c r="LS71" s="18"/>
      <c r="LT71" s="18"/>
      <c r="LU71" s="18"/>
      <c r="LV71" s="18"/>
      <c r="LW71" s="18"/>
      <c r="LX71" s="18"/>
      <c r="LY71" s="18"/>
      <c r="LZ71" s="18"/>
      <c r="MA71" s="18"/>
      <c r="MB71" s="18"/>
      <c r="MC71" s="18"/>
      <c r="MD71" s="18"/>
      <c r="ME71" s="18"/>
      <c r="MF71" s="18"/>
      <c r="MG71" s="18"/>
      <c r="MH71" s="18"/>
      <c r="MI71" s="18"/>
      <c r="MJ71" s="18"/>
      <c r="MK71" s="18"/>
      <c r="ML71" s="18"/>
      <c r="MM71" s="18"/>
      <c r="MN71" s="18"/>
      <c r="MO71" s="18"/>
      <c r="MP71" s="18"/>
      <c r="MQ71" s="18"/>
      <c r="MR71" s="18"/>
      <c r="MS71" s="18"/>
      <c r="MT71" s="18"/>
      <c r="MU71" s="18"/>
      <c r="MV71" s="18"/>
      <c r="MW71" s="18"/>
      <c r="MX71" s="18"/>
      <c r="MY71" s="18"/>
      <c r="MZ71" s="18"/>
      <c r="NA71" s="18"/>
      <c r="NB71" s="18"/>
      <c r="NC71" s="18"/>
      <c r="ND71" s="18"/>
      <c r="NE71" s="18"/>
      <c r="NF71" s="18"/>
      <c r="NG71" s="18"/>
      <c r="NH71" s="18"/>
      <c r="NI71" s="18"/>
      <c r="NJ71" s="18"/>
      <c r="NK71" s="18"/>
      <c r="NL71" s="18"/>
      <c r="NM71" s="18"/>
      <c r="NN71" s="18"/>
      <c r="NO71" s="18"/>
      <c r="NP71" s="18"/>
      <c r="NQ71" s="18"/>
      <c r="NR71" s="18"/>
      <c r="NS71" s="18"/>
      <c r="NT71" s="18"/>
      <c r="NU71" s="18"/>
      <c r="NV71" s="18"/>
      <c r="NW71" s="18"/>
      <c r="NX71" s="18"/>
      <c r="NY71" s="18"/>
      <c r="NZ71" s="18"/>
      <c r="OA71" s="18"/>
      <c r="OB71" s="18"/>
      <c r="OC71" s="18"/>
      <c r="OD71" s="18"/>
      <c r="OE71" s="18"/>
      <c r="OF71" s="18"/>
      <c r="OG71" s="18"/>
      <c r="OH71" s="18"/>
      <c r="OI71" s="18"/>
      <c r="OJ71" s="18"/>
      <c r="OK71" s="18"/>
      <c r="OL71" s="18"/>
      <c r="OM71" s="18"/>
      <c r="ON71" s="18"/>
      <c r="OO71" s="18"/>
      <c r="OP71" s="18"/>
      <c r="OQ71" s="18"/>
      <c r="OR71" s="18"/>
      <c r="OS71" s="18"/>
      <c r="OT71" s="18"/>
      <c r="OU71" s="18"/>
      <c r="OV71" s="18"/>
      <c r="OW71" s="18"/>
      <c r="OX71" s="18"/>
      <c r="OY71" s="18"/>
      <c r="OZ71" s="18"/>
      <c r="PA71" s="18"/>
      <c r="PB71" s="18"/>
      <c r="PC71" s="18"/>
      <c r="PD71" s="18"/>
      <c r="PE71" s="18"/>
      <c r="PF71" s="18"/>
      <c r="PG71" s="18"/>
      <c r="PH71" s="18"/>
      <c r="PI71" s="18"/>
      <c r="PJ71" s="18"/>
      <c r="PK71" s="18"/>
      <c r="PL71" s="18"/>
      <c r="PM71" s="18"/>
      <c r="PN71" s="18"/>
      <c r="PO71" s="18"/>
      <c r="PP71" s="18"/>
      <c r="PQ71" s="18"/>
      <c r="PR71" s="18"/>
      <c r="PS71" s="18"/>
      <c r="PT71" s="18"/>
      <c r="PU71" s="18"/>
      <c r="PV71" s="18"/>
      <c r="PW71" s="18"/>
      <c r="PX71" s="18"/>
      <c r="PY71" s="18"/>
      <c r="PZ71" s="18"/>
      <c r="QA71" s="18"/>
      <c r="QB71" s="18"/>
      <c r="QC71" s="18"/>
      <c r="QD71" s="18"/>
      <c r="QE71" s="18"/>
      <c r="QF71" s="18"/>
      <c r="QG71" s="18"/>
      <c r="QH71" s="18"/>
      <c r="QI71" s="18"/>
      <c r="QJ71" s="18"/>
      <c r="QK71" s="18"/>
      <c r="QL71" s="18"/>
      <c r="QM71" s="18"/>
      <c r="QN71" s="18"/>
      <c r="QO71" s="18"/>
      <c r="QP71" s="18"/>
      <c r="QQ71" s="18"/>
      <c r="QR71" s="18"/>
      <c r="QS71" s="18"/>
      <c r="QT71" s="18"/>
      <c r="QU71" s="18"/>
      <c r="QV71" s="18"/>
      <c r="QW71" s="18"/>
      <c r="QX71" s="18"/>
      <c r="QY71" s="18"/>
      <c r="QZ71" s="18"/>
      <c r="RA71" s="18"/>
      <c r="RB71" s="18"/>
      <c r="RC71" s="18"/>
      <c r="RD71" s="18"/>
      <c r="RE71" s="18"/>
      <c r="RF71" s="18"/>
      <c r="RG71" s="18"/>
      <c r="RH71" s="18"/>
      <c r="RI71" s="18"/>
      <c r="RJ71" s="18"/>
      <c r="RK71" s="18"/>
      <c r="RL71" s="18"/>
      <c r="RM71" s="18"/>
      <c r="RN71" s="18"/>
      <c r="RO71" s="18"/>
      <c r="RP71" s="18"/>
      <c r="RQ71" s="18"/>
      <c r="RR71" s="18"/>
      <c r="RS71" s="18"/>
      <c r="RT71" s="18"/>
      <c r="RU71" s="18"/>
      <c r="RV71" s="18"/>
      <c r="RW71" s="18"/>
      <c r="RX71" s="18"/>
      <c r="RY71" s="18"/>
      <c r="RZ71" s="18"/>
      <c r="SA71" s="18"/>
      <c r="SB71" s="18"/>
      <c r="SC71" s="18"/>
      <c r="SD71" s="18"/>
      <c r="SE71" s="18"/>
      <c r="SF71" s="18"/>
      <c r="SG71" s="18"/>
      <c r="SH71" s="18"/>
      <c r="SI71" s="18"/>
      <c r="SJ71" s="18"/>
      <c r="SK71" s="18"/>
      <c r="SL71" s="18"/>
      <c r="SM71" s="18"/>
      <c r="SN71" s="18"/>
      <c r="SO71" s="18"/>
      <c r="SP71" s="18"/>
      <c r="SQ71" s="18"/>
      <c r="SR71" s="18"/>
      <c r="SS71" s="18"/>
      <c r="ST71" s="18"/>
      <c r="SU71" s="18"/>
      <c r="SV71" s="18"/>
      <c r="SW71" s="18"/>
      <c r="SX71" s="18"/>
      <c r="SY71" s="18"/>
      <c r="SZ71" s="18"/>
      <c r="TA71" s="18"/>
      <c r="TB71" s="18"/>
      <c r="TC71" s="18"/>
      <c r="TD71" s="18"/>
      <c r="TE71" s="18"/>
      <c r="TF71" s="18"/>
      <c r="TG71" s="18"/>
      <c r="TH71" s="18"/>
      <c r="TI71" s="18"/>
      <c r="TJ71" s="18"/>
      <c r="TK71" s="18"/>
      <c r="TL71" s="18"/>
      <c r="TM71" s="18"/>
      <c r="TN71" s="18"/>
      <c r="TO71" s="18"/>
      <c r="TP71" s="18"/>
      <c r="TQ71" s="18"/>
      <c r="TR71" s="18"/>
      <c r="TS71" s="18"/>
      <c r="TT71" s="18"/>
      <c r="TU71" s="18"/>
      <c r="TV71" s="18"/>
      <c r="TW71" s="18"/>
      <c r="TX71" s="18"/>
      <c r="TY71" s="18"/>
      <c r="TZ71" s="18"/>
      <c r="UA71" s="18"/>
      <c r="UB71" s="18"/>
      <c r="UC71" s="18"/>
      <c r="UD71" s="18"/>
      <c r="UE71" s="18"/>
      <c r="UF71" s="18"/>
      <c r="UG71" s="18"/>
      <c r="UH71" s="18"/>
      <c r="UI71" s="18"/>
      <c r="UJ71" s="18"/>
      <c r="UK71" s="18"/>
      <c r="UL71" s="18"/>
      <c r="UM71" s="18"/>
      <c r="UN71" s="18"/>
      <c r="UO71" s="18"/>
      <c r="UP71" s="18"/>
      <c r="UQ71" s="18"/>
      <c r="UR71" s="18"/>
      <c r="US71" s="18"/>
      <c r="UT71" s="18"/>
      <c r="UU71" s="18"/>
      <c r="UV71" s="18"/>
      <c r="UW71" s="18"/>
      <c r="UX71" s="18"/>
      <c r="UY71" s="18"/>
      <c r="UZ71" s="18"/>
      <c r="VA71" s="18"/>
      <c r="VB71" s="18"/>
      <c r="VC71" s="18"/>
      <c r="VD71" s="18"/>
      <c r="VE71" s="18"/>
      <c r="VF71" s="18"/>
      <c r="VG71" s="18"/>
      <c r="VH71" s="18"/>
      <c r="VI71" s="18"/>
      <c r="VJ71" s="18"/>
      <c r="VK71" s="18"/>
      <c r="VL71" s="18"/>
      <c r="VM71" s="18"/>
      <c r="VN71" s="18"/>
      <c r="VO71" s="18"/>
      <c r="VP71" s="18"/>
      <c r="VQ71" s="18"/>
      <c r="VR71" s="18"/>
      <c r="VS71" s="18"/>
      <c r="VT71" s="18"/>
      <c r="VU71" s="18"/>
      <c r="VV71" s="18"/>
      <c r="VW71" s="18"/>
      <c r="VX71" s="18"/>
      <c r="VY71" s="18"/>
      <c r="VZ71" s="18"/>
      <c r="WA71" s="18"/>
      <c r="WB71" s="18"/>
      <c r="WC71" s="18"/>
      <c r="WD71" s="18"/>
      <c r="WE71" s="18"/>
      <c r="WF71" s="18"/>
      <c r="WG71" s="18"/>
      <c r="WH71" s="18"/>
      <c r="WI71" s="18"/>
      <c r="WJ71" s="18"/>
      <c r="WK71" s="18"/>
      <c r="WL71" s="18"/>
      <c r="WM71" s="18"/>
      <c r="WN71" s="18"/>
      <c r="WO71" s="18"/>
      <c r="WP71" s="18"/>
      <c r="WQ71" s="18"/>
      <c r="WR71" s="18"/>
      <c r="WS71" s="18"/>
      <c r="WT71" s="18"/>
      <c r="WU71" s="18"/>
      <c r="WV71" s="18"/>
      <c r="WW71" s="18"/>
      <c r="WX71" s="18"/>
      <c r="WY71" s="18"/>
      <c r="WZ71" s="18"/>
      <c r="XA71" s="18"/>
      <c r="XB71" s="18"/>
      <c r="XC71" s="18"/>
      <c r="XD71" s="18"/>
      <c r="XE71" s="18"/>
      <c r="XF71" s="18"/>
      <c r="XG71" s="18"/>
      <c r="XH71" s="18"/>
      <c r="XI71" s="18"/>
      <c r="XJ71" s="18"/>
      <c r="XK71" s="18"/>
      <c r="XL71" s="18"/>
      <c r="XM71" s="18"/>
      <c r="XN71" s="18"/>
      <c r="XO71" s="18"/>
      <c r="XP71" s="18"/>
      <c r="XQ71" s="18"/>
      <c r="XR71" s="18"/>
      <c r="XS71" s="18"/>
      <c r="XT71" s="18"/>
      <c r="XU71" s="18"/>
      <c r="XV71" s="18"/>
      <c r="XW71" s="18"/>
      <c r="XX71" s="18"/>
      <c r="XY71" s="18"/>
      <c r="XZ71" s="18"/>
      <c r="YA71" s="18"/>
      <c r="YB71" s="18"/>
      <c r="YC71" s="18"/>
      <c r="YD71" s="18"/>
      <c r="YE71" s="18"/>
      <c r="YF71" s="18"/>
      <c r="YG71" s="18"/>
      <c r="YH71" s="18"/>
      <c r="YI71" s="18"/>
      <c r="YJ71" s="18"/>
      <c r="YK71" s="18"/>
      <c r="YL71" s="18"/>
      <c r="YM71" s="18"/>
      <c r="YN71" s="18"/>
      <c r="YO71" s="18"/>
      <c r="YP71" s="18"/>
      <c r="YQ71" s="18"/>
      <c r="YR71" s="18"/>
      <c r="YS71" s="18"/>
      <c r="YT71" s="18"/>
      <c r="YU71" s="18"/>
      <c r="YV71" s="18"/>
      <c r="YW71" s="18"/>
      <c r="YX71" s="18"/>
      <c r="YY71" s="18"/>
      <c r="YZ71" s="18"/>
      <c r="ZA71" s="18"/>
      <c r="ZB71" s="18"/>
      <c r="ZC71" s="18"/>
      <c r="ZD71" s="18"/>
      <c r="ZE71" s="18"/>
      <c r="ZF71" s="18"/>
      <c r="ZG71" s="18"/>
      <c r="ZH71" s="18"/>
      <c r="ZI71" s="18"/>
      <c r="ZJ71" s="18"/>
      <c r="ZK71" s="18"/>
      <c r="ZL71" s="18"/>
      <c r="ZM71" s="18"/>
      <c r="ZN71" s="18"/>
      <c r="ZO71" s="18"/>
      <c r="ZP71" s="18"/>
      <c r="ZQ71" s="18"/>
      <c r="ZR71" s="18"/>
      <c r="ZS71" s="18"/>
      <c r="ZT71" s="18"/>
      <c r="ZU71" s="18"/>
      <c r="ZV71" s="18"/>
      <c r="ZW71" s="18"/>
      <c r="ZX71" s="18"/>
      <c r="ZY71" s="18"/>
      <c r="ZZ71" s="18"/>
      <c r="AAA71" s="18"/>
      <c r="AAB71" s="18"/>
      <c r="AAC71" s="18"/>
      <c r="AAD71" s="18"/>
      <c r="AAE71" s="18"/>
      <c r="AAF71" s="18"/>
      <c r="AAG71" s="18"/>
      <c r="AAH71" s="18"/>
      <c r="AAI71" s="18"/>
      <c r="AAJ71" s="18"/>
      <c r="AAK71" s="18"/>
      <c r="AAL71" s="18"/>
      <c r="AAM71" s="18"/>
      <c r="AAN71" s="18"/>
      <c r="AAO71" s="18"/>
      <c r="AAP71" s="18"/>
      <c r="AAQ71" s="18"/>
      <c r="AAR71" s="18"/>
      <c r="AAS71" s="18"/>
      <c r="AAT71" s="18"/>
      <c r="AAU71" s="18"/>
      <c r="AAV71" s="18"/>
      <c r="AAW71" s="18"/>
      <c r="AAX71" s="18"/>
      <c r="AAY71" s="18"/>
      <c r="AAZ71" s="18"/>
      <c r="ABA71" s="18"/>
      <c r="ABB71" s="18"/>
      <c r="ABC71" s="18"/>
      <c r="ABD71" s="18"/>
      <c r="ABE71" s="18"/>
      <c r="ABF71" s="18"/>
      <c r="ABG71" s="18"/>
      <c r="ABH71" s="18"/>
      <c r="ABI71" s="18"/>
      <c r="ABJ71" s="18"/>
      <c r="ABK71" s="18"/>
      <c r="ABL71" s="18"/>
      <c r="ABM71" s="18"/>
      <c r="ABN71" s="18"/>
      <c r="ABO71" s="18"/>
      <c r="ABP71" s="18"/>
      <c r="ABQ71" s="18"/>
      <c r="ABR71" s="18"/>
      <c r="ABS71" s="18"/>
      <c r="ABT71" s="18"/>
      <c r="ABU71" s="18"/>
      <c r="ABV71" s="18"/>
      <c r="ABW71" s="18"/>
      <c r="ABX71" s="18"/>
      <c r="ABY71" s="18"/>
      <c r="ABZ71" s="18"/>
      <c r="ACA71" s="18"/>
      <c r="ACB71" s="18"/>
      <c r="ACC71" s="18"/>
      <c r="ACD71" s="18"/>
      <c r="ACE71" s="18"/>
      <c r="ACF71" s="18"/>
      <c r="ACG71" s="18"/>
      <c r="ACH71" s="18"/>
      <c r="ACI71" s="18"/>
      <c r="ACJ71" s="18"/>
      <c r="ACK71" s="18"/>
      <c r="ACL71" s="18"/>
      <c r="ACM71" s="18"/>
      <c r="ACN71" s="18"/>
      <c r="ACO71" s="18"/>
      <c r="ACP71" s="18"/>
      <c r="ACQ71" s="18"/>
      <c r="ACR71" s="18"/>
      <c r="ACS71" s="18"/>
      <c r="ACT71" s="18"/>
      <c r="ACU71" s="18"/>
      <c r="ACV71" s="18"/>
      <c r="ACW71" s="18"/>
      <c r="ACX71" s="18"/>
      <c r="ACY71" s="18"/>
      <c r="ACZ71" s="18"/>
      <c r="ADA71" s="18"/>
      <c r="ADB71" s="18"/>
      <c r="ADC71" s="18"/>
      <c r="ADD71" s="18"/>
      <c r="ADE71" s="18"/>
      <c r="ADF71" s="18"/>
      <c r="ADG71" s="18"/>
      <c r="ADH71" s="18"/>
      <c r="ADI71" s="18"/>
      <c r="ADJ71" s="18"/>
      <c r="ADK71" s="18"/>
      <c r="ADL71" s="18"/>
      <c r="ADM71" s="18"/>
      <c r="ADN71" s="18"/>
      <c r="ADO71" s="18"/>
      <c r="ADP71" s="18"/>
      <c r="ADQ71" s="18"/>
      <c r="ADR71" s="18"/>
      <c r="ADS71" s="18"/>
      <c r="ADT71" s="18"/>
      <c r="ADU71" s="18"/>
      <c r="ADV71" s="18"/>
      <c r="ADW71" s="18"/>
      <c r="ADX71" s="18"/>
      <c r="ADY71" s="18"/>
      <c r="ADZ71" s="18"/>
      <c r="AEA71" s="18"/>
      <c r="AEB71" s="18"/>
      <c r="AEC71" s="18"/>
      <c r="AED71" s="18"/>
      <c r="AEE71" s="18"/>
      <c r="AEF71" s="18"/>
      <c r="AEG71" s="18"/>
      <c r="AEH71" s="18"/>
      <c r="AEI71" s="18"/>
      <c r="AEJ71" s="18"/>
      <c r="AEK71" s="18"/>
      <c r="AEL71" s="18"/>
      <c r="AEM71" s="18"/>
      <c r="AEN71" s="18"/>
      <c r="AEO71" s="18"/>
      <c r="AEP71" s="18"/>
      <c r="AEQ71" s="18"/>
      <c r="AER71" s="18"/>
      <c r="AES71" s="18"/>
      <c r="AET71" s="18"/>
      <c r="AEU71" s="18"/>
      <c r="AEV71" s="18"/>
      <c r="AEW71" s="18"/>
      <c r="AEX71" s="18"/>
    </row>
    <row r="72" spans="1:830" s="33" customFormat="1" ht="60">
      <c r="A72" s="34">
        <v>68</v>
      </c>
      <c r="B72" s="34" t="s">
        <v>145</v>
      </c>
      <c r="C72" s="8" t="s">
        <v>146</v>
      </c>
      <c r="D72" s="49" t="s">
        <v>121</v>
      </c>
      <c r="E72" s="50">
        <v>145</v>
      </c>
      <c r="F72" s="51">
        <v>8000</v>
      </c>
      <c r="G72" s="52">
        <v>122.88135593220339</v>
      </c>
      <c r="H72" s="38">
        <f t="shared" si="27"/>
        <v>1160000</v>
      </c>
      <c r="I72" s="39">
        <f t="shared" si="19"/>
        <v>8000</v>
      </c>
      <c r="J72" s="38">
        <f t="shared" si="28"/>
        <v>1160000</v>
      </c>
      <c r="K72" s="38">
        <f t="shared" si="29"/>
        <v>0</v>
      </c>
      <c r="L72" s="38">
        <f t="shared" si="30"/>
        <v>0</v>
      </c>
      <c r="M72" s="40"/>
      <c r="N72" s="99">
        <f t="shared" si="31"/>
        <v>0</v>
      </c>
      <c r="O72" s="42"/>
      <c r="P72" s="43">
        <f t="shared" si="32"/>
        <v>0</v>
      </c>
      <c r="Q72" s="43">
        <f t="shared" si="33"/>
        <v>0</v>
      </c>
      <c r="R72" s="43">
        <f t="shared" si="34"/>
        <v>0</v>
      </c>
      <c r="S72" s="44">
        <f t="shared" si="35"/>
        <v>8000</v>
      </c>
      <c r="T72" s="98">
        <f t="shared" si="36"/>
        <v>1160000</v>
      </c>
      <c r="U72" s="45">
        <f t="shared" si="20"/>
        <v>8000</v>
      </c>
      <c r="V72" s="46">
        <f t="shared" si="21"/>
        <v>1160000</v>
      </c>
      <c r="W72" s="46">
        <f t="shared" si="22"/>
        <v>0</v>
      </c>
      <c r="X72" s="47">
        <f t="shared" si="23"/>
        <v>0</v>
      </c>
      <c r="Y72" s="97">
        <v>8000</v>
      </c>
      <c r="Z72" s="96">
        <f t="shared" si="24"/>
        <v>1160000</v>
      </c>
      <c r="AA72" s="96">
        <f t="shared" si="25"/>
        <v>0</v>
      </c>
      <c r="AB72" s="70">
        <f t="shared" si="26"/>
        <v>0</v>
      </c>
      <c r="AC72" s="157"/>
      <c r="AD72" s="162">
        <v>50.75</v>
      </c>
      <c r="AE72" s="166">
        <f t="shared" si="37"/>
        <v>406000</v>
      </c>
      <c r="AF72" s="166">
        <f t="shared" si="38"/>
        <v>406000</v>
      </c>
      <c r="AT72" s="136"/>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c r="HJ72" s="18"/>
      <c r="HK72" s="18"/>
      <c r="HL72" s="18"/>
      <c r="HM72" s="18"/>
      <c r="HN72" s="18"/>
      <c r="HO72" s="18"/>
      <c r="HP72" s="18"/>
      <c r="HQ72" s="18"/>
      <c r="HR72" s="18"/>
      <c r="HS72" s="18"/>
      <c r="HT72" s="18"/>
      <c r="HU72" s="18"/>
      <c r="HV72" s="18"/>
      <c r="HW72" s="18"/>
      <c r="HX72" s="18"/>
      <c r="HY72" s="18"/>
      <c r="HZ72" s="18"/>
      <c r="IA72" s="18"/>
      <c r="IB72" s="18"/>
      <c r="IC72" s="18"/>
      <c r="ID72" s="18"/>
      <c r="IE72" s="18"/>
      <c r="IF72" s="18"/>
      <c r="IG72" s="18"/>
      <c r="IH72" s="18"/>
      <c r="II72" s="18"/>
      <c r="IJ72" s="18"/>
      <c r="IK72" s="18"/>
      <c r="IL72" s="18"/>
      <c r="IM72" s="18"/>
      <c r="IN72" s="18"/>
      <c r="IO72" s="18"/>
      <c r="IP72" s="18"/>
      <c r="IQ72" s="18"/>
      <c r="IR72" s="18"/>
      <c r="IS72" s="18"/>
      <c r="IT72" s="18"/>
      <c r="IU72" s="18"/>
      <c r="IV72" s="18"/>
      <c r="IW72" s="18"/>
      <c r="IX72" s="18"/>
      <c r="IY72" s="18"/>
      <c r="IZ72" s="18"/>
      <c r="JA72" s="18"/>
      <c r="JB72" s="18"/>
      <c r="JC72" s="18"/>
      <c r="JD72" s="18"/>
      <c r="JE72" s="18"/>
      <c r="JF72" s="18"/>
      <c r="JG72" s="18"/>
      <c r="JH72" s="18"/>
      <c r="JI72" s="18"/>
      <c r="JJ72" s="18"/>
      <c r="JK72" s="18"/>
      <c r="JL72" s="18"/>
      <c r="JM72" s="18"/>
      <c r="JN72" s="18"/>
      <c r="JO72" s="18"/>
      <c r="JP72" s="18"/>
      <c r="JQ72" s="18"/>
      <c r="JR72" s="18"/>
      <c r="JS72" s="18"/>
      <c r="JT72" s="18"/>
      <c r="JU72" s="18"/>
      <c r="JV72" s="18"/>
      <c r="JW72" s="18"/>
      <c r="JX72" s="18"/>
      <c r="JY72" s="18"/>
      <c r="JZ72" s="18"/>
      <c r="KA72" s="18"/>
      <c r="KB72" s="18"/>
      <c r="KC72" s="18"/>
      <c r="KD72" s="18"/>
      <c r="KE72" s="18"/>
      <c r="KF72" s="18"/>
      <c r="KG72" s="18"/>
      <c r="KH72" s="18"/>
      <c r="KI72" s="18"/>
      <c r="KJ72" s="18"/>
      <c r="KK72" s="18"/>
      <c r="KL72" s="18"/>
      <c r="KM72" s="18"/>
      <c r="KN72" s="18"/>
      <c r="KO72" s="18"/>
      <c r="KP72" s="18"/>
      <c r="KQ72" s="18"/>
      <c r="KR72" s="18"/>
      <c r="KS72" s="18"/>
      <c r="KT72" s="18"/>
      <c r="KU72" s="18"/>
      <c r="KV72" s="18"/>
      <c r="KW72" s="18"/>
      <c r="KX72" s="18"/>
      <c r="KY72" s="18"/>
      <c r="KZ72" s="18"/>
      <c r="LA72" s="18"/>
      <c r="LB72" s="18"/>
      <c r="LC72" s="18"/>
      <c r="LD72" s="18"/>
      <c r="LE72" s="18"/>
      <c r="LF72" s="18"/>
      <c r="LG72" s="18"/>
      <c r="LH72" s="18"/>
      <c r="LI72" s="18"/>
      <c r="LJ72" s="18"/>
      <c r="LK72" s="18"/>
      <c r="LL72" s="18"/>
      <c r="LM72" s="18"/>
      <c r="LN72" s="18"/>
      <c r="LO72" s="18"/>
      <c r="LP72" s="18"/>
      <c r="LQ72" s="18"/>
      <c r="LR72" s="18"/>
      <c r="LS72" s="18"/>
      <c r="LT72" s="18"/>
      <c r="LU72" s="18"/>
      <c r="LV72" s="18"/>
      <c r="LW72" s="18"/>
      <c r="LX72" s="18"/>
      <c r="LY72" s="18"/>
      <c r="LZ72" s="18"/>
      <c r="MA72" s="18"/>
      <c r="MB72" s="18"/>
      <c r="MC72" s="18"/>
      <c r="MD72" s="18"/>
      <c r="ME72" s="18"/>
      <c r="MF72" s="18"/>
      <c r="MG72" s="18"/>
      <c r="MH72" s="18"/>
      <c r="MI72" s="18"/>
      <c r="MJ72" s="18"/>
      <c r="MK72" s="18"/>
      <c r="ML72" s="18"/>
      <c r="MM72" s="18"/>
      <c r="MN72" s="18"/>
      <c r="MO72" s="18"/>
      <c r="MP72" s="18"/>
      <c r="MQ72" s="18"/>
      <c r="MR72" s="18"/>
      <c r="MS72" s="18"/>
      <c r="MT72" s="18"/>
      <c r="MU72" s="18"/>
      <c r="MV72" s="18"/>
      <c r="MW72" s="18"/>
      <c r="MX72" s="18"/>
      <c r="MY72" s="18"/>
      <c r="MZ72" s="18"/>
      <c r="NA72" s="18"/>
      <c r="NB72" s="18"/>
      <c r="NC72" s="18"/>
      <c r="ND72" s="18"/>
      <c r="NE72" s="18"/>
      <c r="NF72" s="18"/>
      <c r="NG72" s="18"/>
      <c r="NH72" s="18"/>
      <c r="NI72" s="18"/>
      <c r="NJ72" s="18"/>
      <c r="NK72" s="18"/>
      <c r="NL72" s="18"/>
      <c r="NM72" s="18"/>
      <c r="NN72" s="18"/>
      <c r="NO72" s="18"/>
      <c r="NP72" s="18"/>
      <c r="NQ72" s="18"/>
      <c r="NR72" s="18"/>
      <c r="NS72" s="18"/>
      <c r="NT72" s="18"/>
      <c r="NU72" s="18"/>
      <c r="NV72" s="18"/>
      <c r="NW72" s="18"/>
      <c r="NX72" s="18"/>
      <c r="NY72" s="18"/>
      <c r="NZ72" s="18"/>
      <c r="OA72" s="18"/>
      <c r="OB72" s="18"/>
      <c r="OC72" s="18"/>
      <c r="OD72" s="18"/>
      <c r="OE72" s="18"/>
      <c r="OF72" s="18"/>
      <c r="OG72" s="18"/>
      <c r="OH72" s="18"/>
      <c r="OI72" s="18"/>
      <c r="OJ72" s="18"/>
      <c r="OK72" s="18"/>
      <c r="OL72" s="18"/>
      <c r="OM72" s="18"/>
      <c r="ON72" s="18"/>
      <c r="OO72" s="18"/>
      <c r="OP72" s="18"/>
      <c r="OQ72" s="18"/>
      <c r="OR72" s="18"/>
      <c r="OS72" s="18"/>
      <c r="OT72" s="18"/>
      <c r="OU72" s="18"/>
      <c r="OV72" s="18"/>
      <c r="OW72" s="18"/>
      <c r="OX72" s="18"/>
      <c r="OY72" s="18"/>
      <c r="OZ72" s="18"/>
      <c r="PA72" s="18"/>
      <c r="PB72" s="18"/>
      <c r="PC72" s="18"/>
      <c r="PD72" s="18"/>
      <c r="PE72" s="18"/>
      <c r="PF72" s="18"/>
      <c r="PG72" s="18"/>
      <c r="PH72" s="18"/>
      <c r="PI72" s="18"/>
      <c r="PJ72" s="18"/>
      <c r="PK72" s="18"/>
      <c r="PL72" s="18"/>
      <c r="PM72" s="18"/>
      <c r="PN72" s="18"/>
      <c r="PO72" s="18"/>
      <c r="PP72" s="18"/>
      <c r="PQ72" s="18"/>
      <c r="PR72" s="18"/>
      <c r="PS72" s="18"/>
      <c r="PT72" s="18"/>
      <c r="PU72" s="18"/>
      <c r="PV72" s="18"/>
      <c r="PW72" s="18"/>
      <c r="PX72" s="18"/>
      <c r="PY72" s="18"/>
      <c r="PZ72" s="18"/>
      <c r="QA72" s="18"/>
      <c r="QB72" s="18"/>
      <c r="QC72" s="18"/>
      <c r="QD72" s="18"/>
      <c r="QE72" s="18"/>
      <c r="QF72" s="18"/>
      <c r="QG72" s="18"/>
      <c r="QH72" s="18"/>
      <c r="QI72" s="18"/>
      <c r="QJ72" s="18"/>
      <c r="QK72" s="18"/>
      <c r="QL72" s="18"/>
      <c r="QM72" s="18"/>
      <c r="QN72" s="18"/>
      <c r="QO72" s="18"/>
      <c r="QP72" s="18"/>
      <c r="QQ72" s="18"/>
      <c r="QR72" s="18"/>
      <c r="QS72" s="18"/>
      <c r="QT72" s="18"/>
      <c r="QU72" s="18"/>
      <c r="QV72" s="18"/>
      <c r="QW72" s="18"/>
      <c r="QX72" s="18"/>
      <c r="QY72" s="18"/>
      <c r="QZ72" s="18"/>
      <c r="RA72" s="18"/>
      <c r="RB72" s="18"/>
      <c r="RC72" s="18"/>
      <c r="RD72" s="18"/>
      <c r="RE72" s="18"/>
      <c r="RF72" s="18"/>
      <c r="RG72" s="18"/>
      <c r="RH72" s="18"/>
      <c r="RI72" s="18"/>
      <c r="RJ72" s="18"/>
      <c r="RK72" s="18"/>
      <c r="RL72" s="18"/>
      <c r="RM72" s="18"/>
      <c r="RN72" s="18"/>
      <c r="RO72" s="18"/>
      <c r="RP72" s="18"/>
      <c r="RQ72" s="18"/>
      <c r="RR72" s="18"/>
      <c r="RS72" s="18"/>
      <c r="RT72" s="18"/>
      <c r="RU72" s="18"/>
      <c r="RV72" s="18"/>
      <c r="RW72" s="18"/>
      <c r="RX72" s="18"/>
      <c r="RY72" s="18"/>
      <c r="RZ72" s="18"/>
      <c r="SA72" s="18"/>
      <c r="SB72" s="18"/>
      <c r="SC72" s="18"/>
      <c r="SD72" s="18"/>
      <c r="SE72" s="18"/>
      <c r="SF72" s="18"/>
      <c r="SG72" s="18"/>
      <c r="SH72" s="18"/>
      <c r="SI72" s="18"/>
      <c r="SJ72" s="18"/>
      <c r="SK72" s="18"/>
      <c r="SL72" s="18"/>
      <c r="SM72" s="18"/>
      <c r="SN72" s="18"/>
      <c r="SO72" s="18"/>
      <c r="SP72" s="18"/>
      <c r="SQ72" s="18"/>
      <c r="SR72" s="18"/>
      <c r="SS72" s="18"/>
      <c r="ST72" s="18"/>
      <c r="SU72" s="18"/>
      <c r="SV72" s="18"/>
      <c r="SW72" s="18"/>
      <c r="SX72" s="18"/>
      <c r="SY72" s="18"/>
      <c r="SZ72" s="18"/>
      <c r="TA72" s="18"/>
      <c r="TB72" s="18"/>
      <c r="TC72" s="18"/>
      <c r="TD72" s="18"/>
      <c r="TE72" s="18"/>
      <c r="TF72" s="18"/>
      <c r="TG72" s="18"/>
      <c r="TH72" s="18"/>
      <c r="TI72" s="18"/>
      <c r="TJ72" s="18"/>
      <c r="TK72" s="18"/>
      <c r="TL72" s="18"/>
      <c r="TM72" s="18"/>
      <c r="TN72" s="18"/>
      <c r="TO72" s="18"/>
      <c r="TP72" s="18"/>
      <c r="TQ72" s="18"/>
      <c r="TR72" s="18"/>
      <c r="TS72" s="18"/>
      <c r="TT72" s="18"/>
      <c r="TU72" s="18"/>
      <c r="TV72" s="18"/>
      <c r="TW72" s="18"/>
      <c r="TX72" s="18"/>
      <c r="TY72" s="18"/>
      <c r="TZ72" s="18"/>
      <c r="UA72" s="18"/>
      <c r="UB72" s="18"/>
      <c r="UC72" s="18"/>
      <c r="UD72" s="18"/>
      <c r="UE72" s="18"/>
      <c r="UF72" s="18"/>
      <c r="UG72" s="18"/>
      <c r="UH72" s="18"/>
      <c r="UI72" s="18"/>
      <c r="UJ72" s="18"/>
      <c r="UK72" s="18"/>
      <c r="UL72" s="18"/>
      <c r="UM72" s="18"/>
      <c r="UN72" s="18"/>
      <c r="UO72" s="18"/>
      <c r="UP72" s="18"/>
      <c r="UQ72" s="18"/>
      <c r="UR72" s="18"/>
      <c r="US72" s="18"/>
      <c r="UT72" s="18"/>
      <c r="UU72" s="18"/>
      <c r="UV72" s="18"/>
      <c r="UW72" s="18"/>
      <c r="UX72" s="18"/>
      <c r="UY72" s="18"/>
      <c r="UZ72" s="18"/>
      <c r="VA72" s="18"/>
      <c r="VB72" s="18"/>
      <c r="VC72" s="18"/>
      <c r="VD72" s="18"/>
      <c r="VE72" s="18"/>
      <c r="VF72" s="18"/>
      <c r="VG72" s="18"/>
      <c r="VH72" s="18"/>
      <c r="VI72" s="18"/>
      <c r="VJ72" s="18"/>
      <c r="VK72" s="18"/>
      <c r="VL72" s="18"/>
      <c r="VM72" s="18"/>
      <c r="VN72" s="18"/>
      <c r="VO72" s="18"/>
      <c r="VP72" s="18"/>
      <c r="VQ72" s="18"/>
      <c r="VR72" s="18"/>
      <c r="VS72" s="18"/>
      <c r="VT72" s="18"/>
      <c r="VU72" s="18"/>
      <c r="VV72" s="18"/>
      <c r="VW72" s="18"/>
      <c r="VX72" s="18"/>
      <c r="VY72" s="18"/>
      <c r="VZ72" s="18"/>
      <c r="WA72" s="18"/>
      <c r="WB72" s="18"/>
      <c r="WC72" s="18"/>
      <c r="WD72" s="18"/>
      <c r="WE72" s="18"/>
      <c r="WF72" s="18"/>
      <c r="WG72" s="18"/>
      <c r="WH72" s="18"/>
      <c r="WI72" s="18"/>
      <c r="WJ72" s="18"/>
      <c r="WK72" s="18"/>
      <c r="WL72" s="18"/>
      <c r="WM72" s="18"/>
      <c r="WN72" s="18"/>
      <c r="WO72" s="18"/>
      <c r="WP72" s="18"/>
      <c r="WQ72" s="18"/>
      <c r="WR72" s="18"/>
      <c r="WS72" s="18"/>
      <c r="WT72" s="18"/>
      <c r="WU72" s="18"/>
      <c r="WV72" s="18"/>
      <c r="WW72" s="18"/>
      <c r="WX72" s="18"/>
      <c r="WY72" s="18"/>
      <c r="WZ72" s="18"/>
      <c r="XA72" s="18"/>
      <c r="XB72" s="18"/>
      <c r="XC72" s="18"/>
      <c r="XD72" s="18"/>
      <c r="XE72" s="18"/>
      <c r="XF72" s="18"/>
      <c r="XG72" s="18"/>
      <c r="XH72" s="18"/>
      <c r="XI72" s="18"/>
      <c r="XJ72" s="18"/>
      <c r="XK72" s="18"/>
      <c r="XL72" s="18"/>
      <c r="XM72" s="18"/>
      <c r="XN72" s="18"/>
      <c r="XO72" s="18"/>
      <c r="XP72" s="18"/>
      <c r="XQ72" s="18"/>
      <c r="XR72" s="18"/>
      <c r="XS72" s="18"/>
      <c r="XT72" s="18"/>
      <c r="XU72" s="18"/>
      <c r="XV72" s="18"/>
      <c r="XW72" s="18"/>
      <c r="XX72" s="18"/>
      <c r="XY72" s="18"/>
      <c r="XZ72" s="18"/>
      <c r="YA72" s="18"/>
      <c r="YB72" s="18"/>
      <c r="YC72" s="18"/>
      <c r="YD72" s="18"/>
      <c r="YE72" s="18"/>
      <c r="YF72" s="18"/>
      <c r="YG72" s="18"/>
      <c r="YH72" s="18"/>
      <c r="YI72" s="18"/>
      <c r="YJ72" s="18"/>
      <c r="YK72" s="18"/>
      <c r="YL72" s="18"/>
      <c r="YM72" s="18"/>
      <c r="YN72" s="18"/>
      <c r="YO72" s="18"/>
      <c r="YP72" s="18"/>
      <c r="YQ72" s="18"/>
      <c r="YR72" s="18"/>
      <c r="YS72" s="18"/>
      <c r="YT72" s="18"/>
      <c r="YU72" s="18"/>
      <c r="YV72" s="18"/>
      <c r="YW72" s="18"/>
      <c r="YX72" s="18"/>
      <c r="YY72" s="18"/>
      <c r="YZ72" s="18"/>
      <c r="ZA72" s="18"/>
      <c r="ZB72" s="18"/>
      <c r="ZC72" s="18"/>
      <c r="ZD72" s="18"/>
      <c r="ZE72" s="18"/>
      <c r="ZF72" s="18"/>
      <c r="ZG72" s="18"/>
      <c r="ZH72" s="18"/>
      <c r="ZI72" s="18"/>
      <c r="ZJ72" s="18"/>
      <c r="ZK72" s="18"/>
      <c r="ZL72" s="18"/>
      <c r="ZM72" s="18"/>
      <c r="ZN72" s="18"/>
      <c r="ZO72" s="18"/>
      <c r="ZP72" s="18"/>
      <c r="ZQ72" s="18"/>
      <c r="ZR72" s="18"/>
      <c r="ZS72" s="18"/>
      <c r="ZT72" s="18"/>
      <c r="ZU72" s="18"/>
      <c r="ZV72" s="18"/>
      <c r="ZW72" s="18"/>
      <c r="ZX72" s="18"/>
      <c r="ZY72" s="18"/>
      <c r="ZZ72" s="18"/>
      <c r="AAA72" s="18"/>
      <c r="AAB72" s="18"/>
      <c r="AAC72" s="18"/>
      <c r="AAD72" s="18"/>
      <c r="AAE72" s="18"/>
      <c r="AAF72" s="18"/>
      <c r="AAG72" s="18"/>
      <c r="AAH72" s="18"/>
      <c r="AAI72" s="18"/>
      <c r="AAJ72" s="18"/>
      <c r="AAK72" s="18"/>
      <c r="AAL72" s="18"/>
      <c r="AAM72" s="18"/>
      <c r="AAN72" s="18"/>
      <c r="AAO72" s="18"/>
      <c r="AAP72" s="18"/>
      <c r="AAQ72" s="18"/>
      <c r="AAR72" s="18"/>
      <c r="AAS72" s="18"/>
      <c r="AAT72" s="18"/>
      <c r="AAU72" s="18"/>
      <c r="AAV72" s="18"/>
      <c r="AAW72" s="18"/>
      <c r="AAX72" s="18"/>
      <c r="AAY72" s="18"/>
      <c r="AAZ72" s="18"/>
      <c r="ABA72" s="18"/>
      <c r="ABB72" s="18"/>
      <c r="ABC72" s="18"/>
      <c r="ABD72" s="18"/>
      <c r="ABE72" s="18"/>
      <c r="ABF72" s="18"/>
      <c r="ABG72" s="18"/>
      <c r="ABH72" s="18"/>
      <c r="ABI72" s="18"/>
      <c r="ABJ72" s="18"/>
      <c r="ABK72" s="18"/>
      <c r="ABL72" s="18"/>
      <c r="ABM72" s="18"/>
      <c r="ABN72" s="18"/>
      <c r="ABO72" s="18"/>
      <c r="ABP72" s="18"/>
      <c r="ABQ72" s="18"/>
      <c r="ABR72" s="18"/>
      <c r="ABS72" s="18"/>
      <c r="ABT72" s="18"/>
      <c r="ABU72" s="18"/>
      <c r="ABV72" s="18"/>
      <c r="ABW72" s="18"/>
      <c r="ABX72" s="18"/>
      <c r="ABY72" s="18"/>
      <c r="ABZ72" s="18"/>
      <c r="ACA72" s="18"/>
      <c r="ACB72" s="18"/>
      <c r="ACC72" s="18"/>
      <c r="ACD72" s="18"/>
      <c r="ACE72" s="18"/>
      <c r="ACF72" s="18"/>
      <c r="ACG72" s="18"/>
      <c r="ACH72" s="18"/>
      <c r="ACI72" s="18"/>
      <c r="ACJ72" s="18"/>
      <c r="ACK72" s="18"/>
      <c r="ACL72" s="18"/>
      <c r="ACM72" s="18"/>
      <c r="ACN72" s="18"/>
      <c r="ACO72" s="18"/>
      <c r="ACP72" s="18"/>
      <c r="ACQ72" s="18"/>
      <c r="ACR72" s="18"/>
      <c r="ACS72" s="18"/>
      <c r="ACT72" s="18"/>
      <c r="ACU72" s="18"/>
      <c r="ACV72" s="18"/>
      <c r="ACW72" s="18"/>
      <c r="ACX72" s="18"/>
      <c r="ACY72" s="18"/>
      <c r="ACZ72" s="18"/>
      <c r="ADA72" s="18"/>
      <c r="ADB72" s="18"/>
      <c r="ADC72" s="18"/>
      <c r="ADD72" s="18"/>
      <c r="ADE72" s="18"/>
      <c r="ADF72" s="18"/>
      <c r="ADG72" s="18"/>
      <c r="ADH72" s="18"/>
      <c r="ADI72" s="18"/>
      <c r="ADJ72" s="18"/>
      <c r="ADK72" s="18"/>
      <c r="ADL72" s="18"/>
      <c r="ADM72" s="18"/>
      <c r="ADN72" s="18"/>
      <c r="ADO72" s="18"/>
      <c r="ADP72" s="18"/>
      <c r="ADQ72" s="18"/>
      <c r="ADR72" s="18"/>
      <c r="ADS72" s="18"/>
      <c r="ADT72" s="18"/>
      <c r="ADU72" s="18"/>
      <c r="ADV72" s="18"/>
      <c r="ADW72" s="18"/>
      <c r="ADX72" s="18"/>
      <c r="ADY72" s="18"/>
      <c r="ADZ72" s="18"/>
      <c r="AEA72" s="18"/>
      <c r="AEB72" s="18"/>
      <c r="AEC72" s="18"/>
      <c r="AED72" s="18"/>
      <c r="AEE72" s="18"/>
      <c r="AEF72" s="18"/>
      <c r="AEG72" s="18"/>
      <c r="AEH72" s="18"/>
      <c r="AEI72" s="18"/>
      <c r="AEJ72" s="18"/>
      <c r="AEK72" s="18"/>
      <c r="AEL72" s="18"/>
      <c r="AEM72" s="18"/>
      <c r="AEN72" s="18"/>
      <c r="AEO72" s="18"/>
      <c r="AEP72" s="18"/>
      <c r="AEQ72" s="18"/>
      <c r="AER72" s="18"/>
      <c r="AES72" s="18"/>
      <c r="AET72" s="18"/>
      <c r="AEU72" s="18"/>
      <c r="AEV72" s="18"/>
      <c r="AEW72" s="18"/>
      <c r="AEX72" s="18"/>
    </row>
    <row r="73" spans="1:830" s="33" customFormat="1" ht="60">
      <c r="A73" s="34">
        <v>69</v>
      </c>
      <c r="B73" s="34" t="s">
        <v>147</v>
      </c>
      <c r="C73" s="8" t="s">
        <v>148</v>
      </c>
      <c r="D73" s="49" t="s">
        <v>121</v>
      </c>
      <c r="E73" s="50">
        <v>230</v>
      </c>
      <c r="F73" s="51">
        <v>5000</v>
      </c>
      <c r="G73" s="52">
        <v>194.91525423728814</v>
      </c>
      <c r="H73" s="38">
        <f t="shared" si="27"/>
        <v>1150000</v>
      </c>
      <c r="I73" s="39">
        <f t="shared" si="19"/>
        <v>5000</v>
      </c>
      <c r="J73" s="38">
        <f t="shared" si="28"/>
        <v>1150000</v>
      </c>
      <c r="K73" s="38">
        <f t="shared" si="29"/>
        <v>0</v>
      </c>
      <c r="L73" s="38">
        <f t="shared" si="30"/>
        <v>0</v>
      </c>
      <c r="M73" s="40"/>
      <c r="N73" s="99">
        <f t="shared" si="31"/>
        <v>0</v>
      </c>
      <c r="O73" s="42"/>
      <c r="P73" s="43">
        <f t="shared" si="32"/>
        <v>0</v>
      </c>
      <c r="Q73" s="43">
        <f t="shared" si="33"/>
        <v>0</v>
      </c>
      <c r="R73" s="43">
        <f t="shared" si="34"/>
        <v>0</v>
      </c>
      <c r="S73" s="44">
        <f t="shared" si="35"/>
        <v>5000</v>
      </c>
      <c r="T73" s="98">
        <f t="shared" si="36"/>
        <v>1150000</v>
      </c>
      <c r="U73" s="45">
        <f t="shared" si="20"/>
        <v>5000</v>
      </c>
      <c r="V73" s="46">
        <f t="shared" si="21"/>
        <v>1150000</v>
      </c>
      <c r="W73" s="46">
        <f t="shared" si="22"/>
        <v>0</v>
      </c>
      <c r="X73" s="47">
        <f t="shared" si="23"/>
        <v>0</v>
      </c>
      <c r="Y73" s="97">
        <v>5000</v>
      </c>
      <c r="Z73" s="96">
        <f t="shared" si="24"/>
        <v>1150000</v>
      </c>
      <c r="AA73" s="96">
        <f t="shared" si="25"/>
        <v>0</v>
      </c>
      <c r="AB73" s="70">
        <f t="shared" si="26"/>
        <v>0</v>
      </c>
      <c r="AC73" s="157"/>
      <c r="AD73" s="162">
        <v>80.5</v>
      </c>
      <c r="AE73" s="166">
        <f t="shared" si="37"/>
        <v>402500</v>
      </c>
      <c r="AF73" s="166">
        <f t="shared" si="38"/>
        <v>402500</v>
      </c>
      <c r="AT73" s="136"/>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18"/>
      <c r="HK73" s="18"/>
      <c r="HL73" s="18"/>
      <c r="HM73" s="18"/>
      <c r="HN73" s="18"/>
      <c r="HO73" s="18"/>
      <c r="HP73" s="18"/>
      <c r="HQ73" s="18"/>
      <c r="HR73" s="18"/>
      <c r="HS73" s="18"/>
      <c r="HT73" s="18"/>
      <c r="HU73" s="18"/>
      <c r="HV73" s="18"/>
      <c r="HW73" s="18"/>
      <c r="HX73" s="18"/>
      <c r="HY73" s="18"/>
      <c r="HZ73" s="18"/>
      <c r="IA73" s="18"/>
      <c r="IB73" s="18"/>
      <c r="IC73" s="18"/>
      <c r="ID73" s="18"/>
      <c r="IE73" s="18"/>
      <c r="IF73" s="18"/>
      <c r="IG73" s="18"/>
      <c r="IH73" s="18"/>
      <c r="II73" s="18"/>
      <c r="IJ73" s="18"/>
      <c r="IK73" s="18"/>
      <c r="IL73" s="18"/>
      <c r="IM73" s="18"/>
      <c r="IN73" s="18"/>
      <c r="IO73" s="18"/>
      <c r="IP73" s="18"/>
      <c r="IQ73" s="18"/>
      <c r="IR73" s="18"/>
      <c r="IS73" s="18"/>
      <c r="IT73" s="18"/>
      <c r="IU73" s="18"/>
      <c r="IV73" s="18"/>
      <c r="IW73" s="18"/>
      <c r="IX73" s="18"/>
      <c r="IY73" s="18"/>
      <c r="IZ73" s="18"/>
      <c r="JA73" s="18"/>
      <c r="JB73" s="18"/>
      <c r="JC73" s="18"/>
      <c r="JD73" s="18"/>
      <c r="JE73" s="18"/>
      <c r="JF73" s="18"/>
      <c r="JG73" s="18"/>
      <c r="JH73" s="18"/>
      <c r="JI73" s="18"/>
      <c r="JJ73" s="18"/>
      <c r="JK73" s="18"/>
      <c r="JL73" s="18"/>
      <c r="JM73" s="18"/>
      <c r="JN73" s="18"/>
      <c r="JO73" s="18"/>
      <c r="JP73" s="18"/>
      <c r="JQ73" s="18"/>
      <c r="JR73" s="18"/>
      <c r="JS73" s="18"/>
      <c r="JT73" s="18"/>
      <c r="JU73" s="18"/>
      <c r="JV73" s="18"/>
      <c r="JW73" s="18"/>
      <c r="JX73" s="18"/>
      <c r="JY73" s="18"/>
      <c r="JZ73" s="18"/>
      <c r="KA73" s="18"/>
      <c r="KB73" s="18"/>
      <c r="KC73" s="18"/>
      <c r="KD73" s="18"/>
      <c r="KE73" s="18"/>
      <c r="KF73" s="18"/>
      <c r="KG73" s="18"/>
      <c r="KH73" s="18"/>
      <c r="KI73" s="18"/>
      <c r="KJ73" s="18"/>
      <c r="KK73" s="18"/>
      <c r="KL73" s="18"/>
      <c r="KM73" s="18"/>
      <c r="KN73" s="18"/>
      <c r="KO73" s="18"/>
      <c r="KP73" s="18"/>
      <c r="KQ73" s="18"/>
      <c r="KR73" s="18"/>
      <c r="KS73" s="18"/>
      <c r="KT73" s="18"/>
      <c r="KU73" s="18"/>
      <c r="KV73" s="18"/>
      <c r="KW73" s="18"/>
      <c r="KX73" s="18"/>
      <c r="KY73" s="18"/>
      <c r="KZ73" s="18"/>
      <c r="LA73" s="18"/>
      <c r="LB73" s="18"/>
      <c r="LC73" s="18"/>
      <c r="LD73" s="18"/>
      <c r="LE73" s="18"/>
      <c r="LF73" s="18"/>
      <c r="LG73" s="18"/>
      <c r="LH73" s="18"/>
      <c r="LI73" s="18"/>
      <c r="LJ73" s="18"/>
      <c r="LK73" s="18"/>
      <c r="LL73" s="18"/>
      <c r="LM73" s="18"/>
      <c r="LN73" s="18"/>
      <c r="LO73" s="18"/>
      <c r="LP73" s="18"/>
      <c r="LQ73" s="18"/>
      <c r="LR73" s="18"/>
      <c r="LS73" s="18"/>
      <c r="LT73" s="18"/>
      <c r="LU73" s="18"/>
      <c r="LV73" s="18"/>
      <c r="LW73" s="18"/>
      <c r="LX73" s="18"/>
      <c r="LY73" s="18"/>
      <c r="LZ73" s="18"/>
      <c r="MA73" s="18"/>
      <c r="MB73" s="18"/>
      <c r="MC73" s="18"/>
      <c r="MD73" s="18"/>
      <c r="ME73" s="18"/>
      <c r="MF73" s="18"/>
      <c r="MG73" s="18"/>
      <c r="MH73" s="18"/>
      <c r="MI73" s="18"/>
      <c r="MJ73" s="18"/>
      <c r="MK73" s="18"/>
      <c r="ML73" s="18"/>
      <c r="MM73" s="18"/>
      <c r="MN73" s="18"/>
      <c r="MO73" s="18"/>
      <c r="MP73" s="18"/>
      <c r="MQ73" s="18"/>
      <c r="MR73" s="18"/>
      <c r="MS73" s="18"/>
      <c r="MT73" s="18"/>
      <c r="MU73" s="18"/>
      <c r="MV73" s="18"/>
      <c r="MW73" s="18"/>
      <c r="MX73" s="18"/>
      <c r="MY73" s="18"/>
      <c r="MZ73" s="18"/>
      <c r="NA73" s="18"/>
      <c r="NB73" s="18"/>
      <c r="NC73" s="18"/>
      <c r="ND73" s="18"/>
      <c r="NE73" s="18"/>
      <c r="NF73" s="18"/>
      <c r="NG73" s="18"/>
      <c r="NH73" s="18"/>
      <c r="NI73" s="18"/>
      <c r="NJ73" s="18"/>
      <c r="NK73" s="18"/>
      <c r="NL73" s="18"/>
      <c r="NM73" s="18"/>
      <c r="NN73" s="18"/>
      <c r="NO73" s="18"/>
      <c r="NP73" s="18"/>
      <c r="NQ73" s="18"/>
      <c r="NR73" s="18"/>
      <c r="NS73" s="18"/>
      <c r="NT73" s="18"/>
      <c r="NU73" s="18"/>
      <c r="NV73" s="18"/>
      <c r="NW73" s="18"/>
      <c r="NX73" s="18"/>
      <c r="NY73" s="18"/>
      <c r="NZ73" s="18"/>
      <c r="OA73" s="18"/>
      <c r="OB73" s="18"/>
      <c r="OC73" s="18"/>
      <c r="OD73" s="18"/>
      <c r="OE73" s="18"/>
      <c r="OF73" s="18"/>
      <c r="OG73" s="18"/>
      <c r="OH73" s="18"/>
      <c r="OI73" s="18"/>
      <c r="OJ73" s="18"/>
      <c r="OK73" s="18"/>
      <c r="OL73" s="18"/>
      <c r="OM73" s="18"/>
      <c r="ON73" s="18"/>
      <c r="OO73" s="18"/>
      <c r="OP73" s="18"/>
      <c r="OQ73" s="18"/>
      <c r="OR73" s="18"/>
      <c r="OS73" s="18"/>
      <c r="OT73" s="18"/>
      <c r="OU73" s="18"/>
      <c r="OV73" s="18"/>
      <c r="OW73" s="18"/>
      <c r="OX73" s="18"/>
      <c r="OY73" s="18"/>
      <c r="OZ73" s="18"/>
      <c r="PA73" s="18"/>
      <c r="PB73" s="18"/>
      <c r="PC73" s="18"/>
      <c r="PD73" s="18"/>
      <c r="PE73" s="18"/>
      <c r="PF73" s="18"/>
      <c r="PG73" s="18"/>
      <c r="PH73" s="18"/>
      <c r="PI73" s="18"/>
      <c r="PJ73" s="18"/>
      <c r="PK73" s="18"/>
      <c r="PL73" s="18"/>
      <c r="PM73" s="18"/>
      <c r="PN73" s="18"/>
      <c r="PO73" s="18"/>
      <c r="PP73" s="18"/>
      <c r="PQ73" s="18"/>
      <c r="PR73" s="18"/>
      <c r="PS73" s="18"/>
      <c r="PT73" s="18"/>
      <c r="PU73" s="18"/>
      <c r="PV73" s="18"/>
      <c r="PW73" s="18"/>
      <c r="PX73" s="18"/>
      <c r="PY73" s="18"/>
      <c r="PZ73" s="18"/>
      <c r="QA73" s="18"/>
      <c r="QB73" s="18"/>
      <c r="QC73" s="18"/>
      <c r="QD73" s="18"/>
      <c r="QE73" s="18"/>
      <c r="QF73" s="18"/>
      <c r="QG73" s="18"/>
      <c r="QH73" s="18"/>
      <c r="QI73" s="18"/>
      <c r="QJ73" s="18"/>
      <c r="QK73" s="18"/>
      <c r="QL73" s="18"/>
      <c r="QM73" s="18"/>
      <c r="QN73" s="18"/>
      <c r="QO73" s="18"/>
      <c r="QP73" s="18"/>
      <c r="QQ73" s="18"/>
      <c r="QR73" s="18"/>
      <c r="QS73" s="18"/>
      <c r="QT73" s="18"/>
      <c r="QU73" s="18"/>
      <c r="QV73" s="18"/>
      <c r="QW73" s="18"/>
      <c r="QX73" s="18"/>
      <c r="QY73" s="18"/>
      <c r="QZ73" s="18"/>
      <c r="RA73" s="18"/>
      <c r="RB73" s="18"/>
      <c r="RC73" s="18"/>
      <c r="RD73" s="18"/>
      <c r="RE73" s="18"/>
      <c r="RF73" s="18"/>
      <c r="RG73" s="18"/>
      <c r="RH73" s="18"/>
      <c r="RI73" s="18"/>
      <c r="RJ73" s="18"/>
      <c r="RK73" s="18"/>
      <c r="RL73" s="18"/>
      <c r="RM73" s="18"/>
      <c r="RN73" s="18"/>
      <c r="RO73" s="18"/>
      <c r="RP73" s="18"/>
      <c r="RQ73" s="18"/>
      <c r="RR73" s="18"/>
      <c r="RS73" s="18"/>
      <c r="RT73" s="18"/>
      <c r="RU73" s="18"/>
      <c r="RV73" s="18"/>
      <c r="RW73" s="18"/>
      <c r="RX73" s="18"/>
      <c r="RY73" s="18"/>
      <c r="RZ73" s="18"/>
      <c r="SA73" s="18"/>
      <c r="SB73" s="18"/>
      <c r="SC73" s="18"/>
      <c r="SD73" s="18"/>
      <c r="SE73" s="18"/>
      <c r="SF73" s="18"/>
      <c r="SG73" s="18"/>
      <c r="SH73" s="18"/>
      <c r="SI73" s="18"/>
      <c r="SJ73" s="18"/>
      <c r="SK73" s="18"/>
      <c r="SL73" s="18"/>
      <c r="SM73" s="18"/>
      <c r="SN73" s="18"/>
      <c r="SO73" s="18"/>
      <c r="SP73" s="18"/>
      <c r="SQ73" s="18"/>
      <c r="SR73" s="18"/>
      <c r="SS73" s="18"/>
      <c r="ST73" s="18"/>
      <c r="SU73" s="18"/>
      <c r="SV73" s="18"/>
      <c r="SW73" s="18"/>
      <c r="SX73" s="18"/>
      <c r="SY73" s="18"/>
      <c r="SZ73" s="18"/>
      <c r="TA73" s="18"/>
      <c r="TB73" s="18"/>
      <c r="TC73" s="18"/>
      <c r="TD73" s="18"/>
      <c r="TE73" s="18"/>
      <c r="TF73" s="18"/>
      <c r="TG73" s="18"/>
      <c r="TH73" s="18"/>
      <c r="TI73" s="18"/>
      <c r="TJ73" s="18"/>
      <c r="TK73" s="18"/>
      <c r="TL73" s="18"/>
      <c r="TM73" s="18"/>
      <c r="TN73" s="18"/>
      <c r="TO73" s="18"/>
      <c r="TP73" s="18"/>
      <c r="TQ73" s="18"/>
      <c r="TR73" s="18"/>
      <c r="TS73" s="18"/>
      <c r="TT73" s="18"/>
      <c r="TU73" s="18"/>
      <c r="TV73" s="18"/>
      <c r="TW73" s="18"/>
      <c r="TX73" s="18"/>
      <c r="TY73" s="18"/>
      <c r="TZ73" s="18"/>
      <c r="UA73" s="18"/>
      <c r="UB73" s="18"/>
      <c r="UC73" s="18"/>
      <c r="UD73" s="18"/>
      <c r="UE73" s="18"/>
      <c r="UF73" s="18"/>
      <c r="UG73" s="18"/>
      <c r="UH73" s="18"/>
      <c r="UI73" s="18"/>
      <c r="UJ73" s="18"/>
      <c r="UK73" s="18"/>
      <c r="UL73" s="18"/>
      <c r="UM73" s="18"/>
      <c r="UN73" s="18"/>
      <c r="UO73" s="18"/>
      <c r="UP73" s="18"/>
      <c r="UQ73" s="18"/>
      <c r="UR73" s="18"/>
      <c r="US73" s="18"/>
      <c r="UT73" s="18"/>
      <c r="UU73" s="18"/>
      <c r="UV73" s="18"/>
      <c r="UW73" s="18"/>
      <c r="UX73" s="18"/>
      <c r="UY73" s="18"/>
      <c r="UZ73" s="18"/>
      <c r="VA73" s="18"/>
      <c r="VB73" s="18"/>
      <c r="VC73" s="18"/>
      <c r="VD73" s="18"/>
      <c r="VE73" s="18"/>
      <c r="VF73" s="18"/>
      <c r="VG73" s="18"/>
      <c r="VH73" s="18"/>
      <c r="VI73" s="18"/>
      <c r="VJ73" s="18"/>
      <c r="VK73" s="18"/>
      <c r="VL73" s="18"/>
      <c r="VM73" s="18"/>
      <c r="VN73" s="18"/>
      <c r="VO73" s="18"/>
      <c r="VP73" s="18"/>
      <c r="VQ73" s="18"/>
      <c r="VR73" s="18"/>
      <c r="VS73" s="18"/>
      <c r="VT73" s="18"/>
      <c r="VU73" s="18"/>
      <c r="VV73" s="18"/>
      <c r="VW73" s="18"/>
      <c r="VX73" s="18"/>
      <c r="VY73" s="18"/>
      <c r="VZ73" s="18"/>
      <c r="WA73" s="18"/>
      <c r="WB73" s="18"/>
      <c r="WC73" s="18"/>
      <c r="WD73" s="18"/>
      <c r="WE73" s="18"/>
      <c r="WF73" s="18"/>
      <c r="WG73" s="18"/>
      <c r="WH73" s="18"/>
      <c r="WI73" s="18"/>
      <c r="WJ73" s="18"/>
      <c r="WK73" s="18"/>
      <c r="WL73" s="18"/>
      <c r="WM73" s="18"/>
      <c r="WN73" s="18"/>
      <c r="WO73" s="18"/>
      <c r="WP73" s="18"/>
      <c r="WQ73" s="18"/>
      <c r="WR73" s="18"/>
      <c r="WS73" s="18"/>
      <c r="WT73" s="18"/>
      <c r="WU73" s="18"/>
      <c r="WV73" s="18"/>
      <c r="WW73" s="18"/>
      <c r="WX73" s="18"/>
      <c r="WY73" s="18"/>
      <c r="WZ73" s="18"/>
      <c r="XA73" s="18"/>
      <c r="XB73" s="18"/>
      <c r="XC73" s="18"/>
      <c r="XD73" s="18"/>
      <c r="XE73" s="18"/>
      <c r="XF73" s="18"/>
      <c r="XG73" s="18"/>
      <c r="XH73" s="18"/>
      <c r="XI73" s="18"/>
      <c r="XJ73" s="18"/>
      <c r="XK73" s="18"/>
      <c r="XL73" s="18"/>
      <c r="XM73" s="18"/>
      <c r="XN73" s="18"/>
      <c r="XO73" s="18"/>
      <c r="XP73" s="18"/>
      <c r="XQ73" s="18"/>
      <c r="XR73" s="18"/>
      <c r="XS73" s="18"/>
      <c r="XT73" s="18"/>
      <c r="XU73" s="18"/>
      <c r="XV73" s="18"/>
      <c r="XW73" s="18"/>
      <c r="XX73" s="18"/>
      <c r="XY73" s="18"/>
      <c r="XZ73" s="18"/>
      <c r="YA73" s="18"/>
      <c r="YB73" s="18"/>
      <c r="YC73" s="18"/>
      <c r="YD73" s="18"/>
      <c r="YE73" s="18"/>
      <c r="YF73" s="18"/>
      <c r="YG73" s="18"/>
      <c r="YH73" s="18"/>
      <c r="YI73" s="18"/>
      <c r="YJ73" s="18"/>
      <c r="YK73" s="18"/>
      <c r="YL73" s="18"/>
      <c r="YM73" s="18"/>
      <c r="YN73" s="18"/>
      <c r="YO73" s="18"/>
      <c r="YP73" s="18"/>
      <c r="YQ73" s="18"/>
      <c r="YR73" s="18"/>
      <c r="YS73" s="18"/>
      <c r="YT73" s="18"/>
      <c r="YU73" s="18"/>
      <c r="YV73" s="18"/>
      <c r="YW73" s="18"/>
      <c r="YX73" s="18"/>
      <c r="YY73" s="18"/>
      <c r="YZ73" s="18"/>
      <c r="ZA73" s="18"/>
      <c r="ZB73" s="18"/>
      <c r="ZC73" s="18"/>
      <c r="ZD73" s="18"/>
      <c r="ZE73" s="18"/>
      <c r="ZF73" s="18"/>
      <c r="ZG73" s="18"/>
      <c r="ZH73" s="18"/>
      <c r="ZI73" s="18"/>
      <c r="ZJ73" s="18"/>
      <c r="ZK73" s="18"/>
      <c r="ZL73" s="18"/>
      <c r="ZM73" s="18"/>
      <c r="ZN73" s="18"/>
      <c r="ZO73" s="18"/>
      <c r="ZP73" s="18"/>
      <c r="ZQ73" s="18"/>
      <c r="ZR73" s="18"/>
      <c r="ZS73" s="18"/>
      <c r="ZT73" s="18"/>
      <c r="ZU73" s="18"/>
      <c r="ZV73" s="18"/>
      <c r="ZW73" s="18"/>
      <c r="ZX73" s="18"/>
      <c r="ZY73" s="18"/>
      <c r="ZZ73" s="18"/>
      <c r="AAA73" s="18"/>
      <c r="AAB73" s="18"/>
      <c r="AAC73" s="18"/>
      <c r="AAD73" s="18"/>
      <c r="AAE73" s="18"/>
      <c r="AAF73" s="18"/>
      <c r="AAG73" s="18"/>
      <c r="AAH73" s="18"/>
      <c r="AAI73" s="18"/>
      <c r="AAJ73" s="18"/>
      <c r="AAK73" s="18"/>
      <c r="AAL73" s="18"/>
      <c r="AAM73" s="18"/>
      <c r="AAN73" s="18"/>
      <c r="AAO73" s="18"/>
      <c r="AAP73" s="18"/>
      <c r="AAQ73" s="18"/>
      <c r="AAR73" s="18"/>
      <c r="AAS73" s="18"/>
      <c r="AAT73" s="18"/>
      <c r="AAU73" s="18"/>
      <c r="AAV73" s="18"/>
      <c r="AAW73" s="18"/>
      <c r="AAX73" s="18"/>
      <c r="AAY73" s="18"/>
      <c r="AAZ73" s="18"/>
      <c r="ABA73" s="18"/>
      <c r="ABB73" s="18"/>
      <c r="ABC73" s="18"/>
      <c r="ABD73" s="18"/>
      <c r="ABE73" s="18"/>
      <c r="ABF73" s="18"/>
      <c r="ABG73" s="18"/>
      <c r="ABH73" s="18"/>
      <c r="ABI73" s="18"/>
      <c r="ABJ73" s="18"/>
      <c r="ABK73" s="18"/>
      <c r="ABL73" s="18"/>
      <c r="ABM73" s="18"/>
      <c r="ABN73" s="18"/>
      <c r="ABO73" s="18"/>
      <c r="ABP73" s="18"/>
      <c r="ABQ73" s="18"/>
      <c r="ABR73" s="18"/>
      <c r="ABS73" s="18"/>
      <c r="ABT73" s="18"/>
      <c r="ABU73" s="18"/>
      <c r="ABV73" s="18"/>
      <c r="ABW73" s="18"/>
      <c r="ABX73" s="18"/>
      <c r="ABY73" s="18"/>
      <c r="ABZ73" s="18"/>
      <c r="ACA73" s="18"/>
      <c r="ACB73" s="18"/>
      <c r="ACC73" s="18"/>
      <c r="ACD73" s="18"/>
      <c r="ACE73" s="18"/>
      <c r="ACF73" s="18"/>
      <c r="ACG73" s="18"/>
      <c r="ACH73" s="18"/>
      <c r="ACI73" s="18"/>
      <c r="ACJ73" s="18"/>
      <c r="ACK73" s="18"/>
      <c r="ACL73" s="18"/>
      <c r="ACM73" s="18"/>
      <c r="ACN73" s="18"/>
      <c r="ACO73" s="18"/>
      <c r="ACP73" s="18"/>
      <c r="ACQ73" s="18"/>
      <c r="ACR73" s="18"/>
      <c r="ACS73" s="18"/>
      <c r="ACT73" s="18"/>
      <c r="ACU73" s="18"/>
      <c r="ACV73" s="18"/>
      <c r="ACW73" s="18"/>
      <c r="ACX73" s="18"/>
      <c r="ACY73" s="18"/>
      <c r="ACZ73" s="18"/>
      <c r="ADA73" s="18"/>
      <c r="ADB73" s="18"/>
      <c r="ADC73" s="18"/>
      <c r="ADD73" s="18"/>
      <c r="ADE73" s="18"/>
      <c r="ADF73" s="18"/>
      <c r="ADG73" s="18"/>
      <c r="ADH73" s="18"/>
      <c r="ADI73" s="18"/>
      <c r="ADJ73" s="18"/>
      <c r="ADK73" s="18"/>
      <c r="ADL73" s="18"/>
      <c r="ADM73" s="18"/>
      <c r="ADN73" s="18"/>
      <c r="ADO73" s="18"/>
      <c r="ADP73" s="18"/>
      <c r="ADQ73" s="18"/>
      <c r="ADR73" s="18"/>
      <c r="ADS73" s="18"/>
      <c r="ADT73" s="18"/>
      <c r="ADU73" s="18"/>
      <c r="ADV73" s="18"/>
      <c r="ADW73" s="18"/>
      <c r="ADX73" s="18"/>
      <c r="ADY73" s="18"/>
      <c r="ADZ73" s="18"/>
      <c r="AEA73" s="18"/>
      <c r="AEB73" s="18"/>
      <c r="AEC73" s="18"/>
      <c r="AED73" s="18"/>
      <c r="AEE73" s="18"/>
      <c r="AEF73" s="18"/>
      <c r="AEG73" s="18"/>
      <c r="AEH73" s="18"/>
      <c r="AEI73" s="18"/>
      <c r="AEJ73" s="18"/>
      <c r="AEK73" s="18"/>
      <c r="AEL73" s="18"/>
      <c r="AEM73" s="18"/>
      <c r="AEN73" s="18"/>
      <c r="AEO73" s="18"/>
      <c r="AEP73" s="18"/>
      <c r="AEQ73" s="18"/>
      <c r="AER73" s="18"/>
      <c r="AES73" s="18"/>
      <c r="AET73" s="18"/>
      <c r="AEU73" s="18"/>
      <c r="AEV73" s="18"/>
      <c r="AEW73" s="18"/>
      <c r="AEX73" s="18"/>
    </row>
    <row r="74" spans="1:830" s="33" customFormat="1" ht="45">
      <c r="A74" s="34">
        <v>70</v>
      </c>
      <c r="B74" s="34" t="s">
        <v>149</v>
      </c>
      <c r="C74" s="8" t="s">
        <v>150</v>
      </c>
      <c r="D74" s="49" t="s">
        <v>121</v>
      </c>
      <c r="E74" s="50">
        <v>325.00000000000006</v>
      </c>
      <c r="F74" s="51">
        <v>300</v>
      </c>
      <c r="G74" s="52">
        <v>275.42372881355936</v>
      </c>
      <c r="H74" s="38">
        <f t="shared" si="27"/>
        <v>97500.000000000015</v>
      </c>
      <c r="I74" s="39">
        <f t="shared" si="19"/>
        <v>300</v>
      </c>
      <c r="J74" s="38">
        <f t="shared" si="28"/>
        <v>97500.000000000015</v>
      </c>
      <c r="K74" s="38">
        <f t="shared" si="29"/>
        <v>0</v>
      </c>
      <c r="L74" s="38">
        <f t="shared" si="30"/>
        <v>0</v>
      </c>
      <c r="M74" s="40"/>
      <c r="N74" s="99">
        <f t="shared" si="31"/>
        <v>0</v>
      </c>
      <c r="O74" s="42"/>
      <c r="P74" s="43">
        <f t="shared" si="32"/>
        <v>0</v>
      </c>
      <c r="Q74" s="43">
        <f t="shared" si="33"/>
        <v>0</v>
      </c>
      <c r="R74" s="43">
        <f t="shared" si="34"/>
        <v>0</v>
      </c>
      <c r="S74" s="44">
        <f t="shared" si="35"/>
        <v>300</v>
      </c>
      <c r="T74" s="98">
        <f t="shared" si="36"/>
        <v>97500.000000000015</v>
      </c>
      <c r="U74" s="45">
        <f t="shared" si="20"/>
        <v>300</v>
      </c>
      <c r="V74" s="46">
        <f t="shared" si="21"/>
        <v>97500.000000000015</v>
      </c>
      <c r="W74" s="46">
        <f t="shared" si="22"/>
        <v>0</v>
      </c>
      <c r="X74" s="47">
        <f t="shared" si="23"/>
        <v>0</v>
      </c>
      <c r="Y74" s="97">
        <v>300</v>
      </c>
      <c r="Z74" s="96">
        <f t="shared" si="24"/>
        <v>97500.000000000015</v>
      </c>
      <c r="AA74" s="96">
        <f t="shared" si="25"/>
        <v>0</v>
      </c>
      <c r="AB74" s="70">
        <f t="shared" si="26"/>
        <v>0</v>
      </c>
      <c r="AC74" s="157"/>
      <c r="AD74" s="162">
        <v>113.75</v>
      </c>
      <c r="AE74" s="166">
        <f t="shared" si="37"/>
        <v>34125</v>
      </c>
      <c r="AF74" s="166">
        <f t="shared" si="38"/>
        <v>34125</v>
      </c>
      <c r="AT74" s="136"/>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c r="II74" s="18"/>
      <c r="IJ74" s="18"/>
      <c r="IK74" s="18"/>
      <c r="IL74" s="18"/>
      <c r="IM74" s="18"/>
      <c r="IN74" s="18"/>
      <c r="IO74" s="18"/>
      <c r="IP74" s="18"/>
      <c r="IQ74" s="18"/>
      <c r="IR74" s="18"/>
      <c r="IS74" s="18"/>
      <c r="IT74" s="18"/>
      <c r="IU74" s="18"/>
      <c r="IV74" s="18"/>
      <c r="IW74" s="18"/>
      <c r="IX74" s="18"/>
      <c r="IY74" s="18"/>
      <c r="IZ74" s="18"/>
      <c r="JA74" s="18"/>
      <c r="JB74" s="18"/>
      <c r="JC74" s="18"/>
      <c r="JD74" s="18"/>
      <c r="JE74" s="18"/>
      <c r="JF74" s="18"/>
      <c r="JG74" s="18"/>
      <c r="JH74" s="18"/>
      <c r="JI74" s="18"/>
      <c r="JJ74" s="18"/>
      <c r="JK74" s="18"/>
      <c r="JL74" s="18"/>
      <c r="JM74" s="18"/>
      <c r="JN74" s="18"/>
      <c r="JO74" s="18"/>
      <c r="JP74" s="18"/>
      <c r="JQ74" s="18"/>
      <c r="JR74" s="18"/>
      <c r="JS74" s="18"/>
      <c r="JT74" s="18"/>
      <c r="JU74" s="18"/>
      <c r="JV74" s="18"/>
      <c r="JW74" s="18"/>
      <c r="JX74" s="18"/>
      <c r="JY74" s="18"/>
      <c r="JZ74" s="18"/>
      <c r="KA74" s="18"/>
      <c r="KB74" s="18"/>
      <c r="KC74" s="18"/>
      <c r="KD74" s="18"/>
      <c r="KE74" s="18"/>
      <c r="KF74" s="18"/>
      <c r="KG74" s="18"/>
      <c r="KH74" s="18"/>
      <c r="KI74" s="18"/>
      <c r="KJ74" s="18"/>
      <c r="KK74" s="18"/>
      <c r="KL74" s="18"/>
      <c r="KM74" s="18"/>
      <c r="KN74" s="18"/>
      <c r="KO74" s="18"/>
      <c r="KP74" s="18"/>
      <c r="KQ74" s="18"/>
      <c r="KR74" s="18"/>
      <c r="KS74" s="18"/>
      <c r="KT74" s="18"/>
      <c r="KU74" s="18"/>
      <c r="KV74" s="18"/>
      <c r="KW74" s="18"/>
      <c r="KX74" s="18"/>
      <c r="KY74" s="18"/>
      <c r="KZ74" s="18"/>
      <c r="LA74" s="18"/>
      <c r="LB74" s="18"/>
      <c r="LC74" s="18"/>
      <c r="LD74" s="18"/>
      <c r="LE74" s="18"/>
      <c r="LF74" s="18"/>
      <c r="LG74" s="18"/>
      <c r="LH74" s="18"/>
      <c r="LI74" s="18"/>
      <c r="LJ74" s="18"/>
      <c r="LK74" s="18"/>
      <c r="LL74" s="18"/>
      <c r="LM74" s="18"/>
      <c r="LN74" s="18"/>
      <c r="LO74" s="18"/>
      <c r="LP74" s="18"/>
      <c r="LQ74" s="18"/>
      <c r="LR74" s="18"/>
      <c r="LS74" s="18"/>
      <c r="LT74" s="18"/>
      <c r="LU74" s="18"/>
      <c r="LV74" s="18"/>
      <c r="LW74" s="18"/>
      <c r="LX74" s="18"/>
      <c r="LY74" s="18"/>
      <c r="LZ74" s="18"/>
      <c r="MA74" s="18"/>
      <c r="MB74" s="18"/>
      <c r="MC74" s="18"/>
      <c r="MD74" s="18"/>
      <c r="ME74" s="18"/>
      <c r="MF74" s="18"/>
      <c r="MG74" s="18"/>
      <c r="MH74" s="18"/>
      <c r="MI74" s="18"/>
      <c r="MJ74" s="18"/>
      <c r="MK74" s="18"/>
      <c r="ML74" s="18"/>
      <c r="MM74" s="18"/>
      <c r="MN74" s="18"/>
      <c r="MO74" s="18"/>
      <c r="MP74" s="18"/>
      <c r="MQ74" s="18"/>
      <c r="MR74" s="18"/>
      <c r="MS74" s="18"/>
      <c r="MT74" s="18"/>
      <c r="MU74" s="18"/>
      <c r="MV74" s="18"/>
      <c r="MW74" s="18"/>
      <c r="MX74" s="18"/>
      <c r="MY74" s="18"/>
      <c r="MZ74" s="18"/>
      <c r="NA74" s="18"/>
      <c r="NB74" s="18"/>
      <c r="NC74" s="18"/>
      <c r="ND74" s="18"/>
      <c r="NE74" s="18"/>
      <c r="NF74" s="18"/>
      <c r="NG74" s="18"/>
      <c r="NH74" s="18"/>
      <c r="NI74" s="18"/>
      <c r="NJ74" s="18"/>
      <c r="NK74" s="18"/>
      <c r="NL74" s="18"/>
      <c r="NM74" s="18"/>
      <c r="NN74" s="18"/>
      <c r="NO74" s="18"/>
      <c r="NP74" s="18"/>
      <c r="NQ74" s="18"/>
      <c r="NR74" s="18"/>
      <c r="NS74" s="18"/>
      <c r="NT74" s="18"/>
      <c r="NU74" s="18"/>
      <c r="NV74" s="18"/>
      <c r="NW74" s="18"/>
      <c r="NX74" s="18"/>
      <c r="NY74" s="18"/>
      <c r="NZ74" s="18"/>
      <c r="OA74" s="18"/>
      <c r="OB74" s="18"/>
      <c r="OC74" s="18"/>
      <c r="OD74" s="18"/>
      <c r="OE74" s="18"/>
      <c r="OF74" s="18"/>
      <c r="OG74" s="18"/>
      <c r="OH74" s="18"/>
      <c r="OI74" s="18"/>
      <c r="OJ74" s="18"/>
      <c r="OK74" s="18"/>
      <c r="OL74" s="18"/>
      <c r="OM74" s="18"/>
      <c r="ON74" s="18"/>
      <c r="OO74" s="18"/>
      <c r="OP74" s="18"/>
      <c r="OQ74" s="18"/>
      <c r="OR74" s="18"/>
      <c r="OS74" s="18"/>
      <c r="OT74" s="18"/>
      <c r="OU74" s="18"/>
      <c r="OV74" s="18"/>
      <c r="OW74" s="18"/>
      <c r="OX74" s="18"/>
      <c r="OY74" s="18"/>
      <c r="OZ74" s="18"/>
      <c r="PA74" s="18"/>
      <c r="PB74" s="18"/>
      <c r="PC74" s="18"/>
      <c r="PD74" s="18"/>
      <c r="PE74" s="18"/>
      <c r="PF74" s="18"/>
      <c r="PG74" s="18"/>
      <c r="PH74" s="18"/>
      <c r="PI74" s="18"/>
      <c r="PJ74" s="18"/>
      <c r="PK74" s="18"/>
      <c r="PL74" s="18"/>
      <c r="PM74" s="18"/>
      <c r="PN74" s="18"/>
      <c r="PO74" s="18"/>
      <c r="PP74" s="18"/>
      <c r="PQ74" s="18"/>
      <c r="PR74" s="18"/>
      <c r="PS74" s="18"/>
      <c r="PT74" s="18"/>
      <c r="PU74" s="18"/>
      <c r="PV74" s="18"/>
      <c r="PW74" s="18"/>
      <c r="PX74" s="18"/>
      <c r="PY74" s="18"/>
      <c r="PZ74" s="18"/>
      <c r="QA74" s="18"/>
      <c r="QB74" s="18"/>
      <c r="QC74" s="18"/>
      <c r="QD74" s="18"/>
      <c r="QE74" s="18"/>
      <c r="QF74" s="18"/>
      <c r="QG74" s="18"/>
      <c r="QH74" s="18"/>
      <c r="QI74" s="18"/>
      <c r="QJ74" s="18"/>
      <c r="QK74" s="18"/>
      <c r="QL74" s="18"/>
      <c r="QM74" s="18"/>
      <c r="QN74" s="18"/>
      <c r="QO74" s="18"/>
      <c r="QP74" s="18"/>
      <c r="QQ74" s="18"/>
      <c r="QR74" s="18"/>
      <c r="QS74" s="18"/>
      <c r="QT74" s="18"/>
      <c r="QU74" s="18"/>
      <c r="QV74" s="18"/>
      <c r="QW74" s="18"/>
      <c r="QX74" s="18"/>
      <c r="QY74" s="18"/>
      <c r="QZ74" s="18"/>
      <c r="RA74" s="18"/>
      <c r="RB74" s="18"/>
      <c r="RC74" s="18"/>
      <c r="RD74" s="18"/>
      <c r="RE74" s="18"/>
      <c r="RF74" s="18"/>
      <c r="RG74" s="18"/>
      <c r="RH74" s="18"/>
      <c r="RI74" s="18"/>
      <c r="RJ74" s="18"/>
      <c r="RK74" s="18"/>
      <c r="RL74" s="18"/>
      <c r="RM74" s="18"/>
      <c r="RN74" s="18"/>
      <c r="RO74" s="18"/>
      <c r="RP74" s="18"/>
      <c r="RQ74" s="18"/>
      <c r="RR74" s="18"/>
      <c r="RS74" s="18"/>
      <c r="RT74" s="18"/>
      <c r="RU74" s="18"/>
      <c r="RV74" s="18"/>
      <c r="RW74" s="18"/>
      <c r="RX74" s="18"/>
      <c r="RY74" s="18"/>
      <c r="RZ74" s="18"/>
      <c r="SA74" s="18"/>
      <c r="SB74" s="18"/>
      <c r="SC74" s="18"/>
      <c r="SD74" s="18"/>
      <c r="SE74" s="18"/>
      <c r="SF74" s="18"/>
      <c r="SG74" s="18"/>
      <c r="SH74" s="18"/>
      <c r="SI74" s="18"/>
      <c r="SJ74" s="18"/>
      <c r="SK74" s="18"/>
      <c r="SL74" s="18"/>
      <c r="SM74" s="18"/>
      <c r="SN74" s="18"/>
      <c r="SO74" s="18"/>
      <c r="SP74" s="18"/>
      <c r="SQ74" s="18"/>
      <c r="SR74" s="18"/>
      <c r="SS74" s="18"/>
      <c r="ST74" s="18"/>
      <c r="SU74" s="18"/>
      <c r="SV74" s="18"/>
      <c r="SW74" s="18"/>
      <c r="SX74" s="18"/>
      <c r="SY74" s="18"/>
      <c r="SZ74" s="18"/>
      <c r="TA74" s="18"/>
      <c r="TB74" s="18"/>
      <c r="TC74" s="18"/>
      <c r="TD74" s="18"/>
      <c r="TE74" s="18"/>
      <c r="TF74" s="18"/>
      <c r="TG74" s="18"/>
      <c r="TH74" s="18"/>
      <c r="TI74" s="18"/>
      <c r="TJ74" s="18"/>
      <c r="TK74" s="18"/>
      <c r="TL74" s="18"/>
      <c r="TM74" s="18"/>
      <c r="TN74" s="18"/>
      <c r="TO74" s="18"/>
      <c r="TP74" s="18"/>
      <c r="TQ74" s="18"/>
      <c r="TR74" s="18"/>
      <c r="TS74" s="18"/>
      <c r="TT74" s="18"/>
      <c r="TU74" s="18"/>
      <c r="TV74" s="18"/>
      <c r="TW74" s="18"/>
      <c r="TX74" s="18"/>
      <c r="TY74" s="18"/>
      <c r="TZ74" s="18"/>
      <c r="UA74" s="18"/>
      <c r="UB74" s="18"/>
      <c r="UC74" s="18"/>
      <c r="UD74" s="18"/>
      <c r="UE74" s="18"/>
      <c r="UF74" s="18"/>
      <c r="UG74" s="18"/>
      <c r="UH74" s="18"/>
      <c r="UI74" s="18"/>
      <c r="UJ74" s="18"/>
      <c r="UK74" s="18"/>
      <c r="UL74" s="18"/>
      <c r="UM74" s="18"/>
      <c r="UN74" s="18"/>
      <c r="UO74" s="18"/>
      <c r="UP74" s="18"/>
      <c r="UQ74" s="18"/>
      <c r="UR74" s="18"/>
      <c r="US74" s="18"/>
      <c r="UT74" s="18"/>
      <c r="UU74" s="18"/>
      <c r="UV74" s="18"/>
      <c r="UW74" s="18"/>
      <c r="UX74" s="18"/>
      <c r="UY74" s="18"/>
      <c r="UZ74" s="18"/>
      <c r="VA74" s="18"/>
      <c r="VB74" s="18"/>
      <c r="VC74" s="18"/>
      <c r="VD74" s="18"/>
      <c r="VE74" s="18"/>
      <c r="VF74" s="18"/>
      <c r="VG74" s="18"/>
      <c r="VH74" s="18"/>
      <c r="VI74" s="18"/>
      <c r="VJ74" s="18"/>
      <c r="VK74" s="18"/>
      <c r="VL74" s="18"/>
      <c r="VM74" s="18"/>
      <c r="VN74" s="18"/>
      <c r="VO74" s="18"/>
      <c r="VP74" s="18"/>
      <c r="VQ74" s="18"/>
      <c r="VR74" s="18"/>
      <c r="VS74" s="18"/>
      <c r="VT74" s="18"/>
      <c r="VU74" s="18"/>
      <c r="VV74" s="18"/>
      <c r="VW74" s="18"/>
      <c r="VX74" s="18"/>
      <c r="VY74" s="18"/>
      <c r="VZ74" s="18"/>
      <c r="WA74" s="18"/>
      <c r="WB74" s="18"/>
      <c r="WC74" s="18"/>
      <c r="WD74" s="18"/>
      <c r="WE74" s="18"/>
      <c r="WF74" s="18"/>
      <c r="WG74" s="18"/>
      <c r="WH74" s="18"/>
      <c r="WI74" s="18"/>
      <c r="WJ74" s="18"/>
      <c r="WK74" s="18"/>
      <c r="WL74" s="18"/>
      <c r="WM74" s="18"/>
      <c r="WN74" s="18"/>
      <c r="WO74" s="18"/>
      <c r="WP74" s="18"/>
      <c r="WQ74" s="18"/>
      <c r="WR74" s="18"/>
      <c r="WS74" s="18"/>
      <c r="WT74" s="18"/>
      <c r="WU74" s="18"/>
      <c r="WV74" s="18"/>
      <c r="WW74" s="18"/>
      <c r="WX74" s="18"/>
      <c r="WY74" s="18"/>
      <c r="WZ74" s="18"/>
      <c r="XA74" s="18"/>
      <c r="XB74" s="18"/>
      <c r="XC74" s="18"/>
      <c r="XD74" s="18"/>
      <c r="XE74" s="18"/>
      <c r="XF74" s="18"/>
      <c r="XG74" s="18"/>
      <c r="XH74" s="18"/>
      <c r="XI74" s="18"/>
      <c r="XJ74" s="18"/>
      <c r="XK74" s="18"/>
      <c r="XL74" s="18"/>
      <c r="XM74" s="18"/>
      <c r="XN74" s="18"/>
      <c r="XO74" s="18"/>
      <c r="XP74" s="18"/>
      <c r="XQ74" s="18"/>
      <c r="XR74" s="18"/>
      <c r="XS74" s="18"/>
      <c r="XT74" s="18"/>
      <c r="XU74" s="18"/>
      <c r="XV74" s="18"/>
      <c r="XW74" s="18"/>
      <c r="XX74" s="18"/>
      <c r="XY74" s="18"/>
      <c r="XZ74" s="18"/>
      <c r="YA74" s="18"/>
      <c r="YB74" s="18"/>
      <c r="YC74" s="18"/>
      <c r="YD74" s="18"/>
      <c r="YE74" s="18"/>
      <c r="YF74" s="18"/>
      <c r="YG74" s="18"/>
      <c r="YH74" s="18"/>
      <c r="YI74" s="18"/>
      <c r="YJ74" s="18"/>
      <c r="YK74" s="18"/>
      <c r="YL74" s="18"/>
      <c r="YM74" s="18"/>
      <c r="YN74" s="18"/>
      <c r="YO74" s="18"/>
      <c r="YP74" s="18"/>
      <c r="YQ74" s="18"/>
      <c r="YR74" s="18"/>
      <c r="YS74" s="18"/>
      <c r="YT74" s="18"/>
      <c r="YU74" s="18"/>
      <c r="YV74" s="18"/>
      <c r="YW74" s="18"/>
      <c r="YX74" s="18"/>
      <c r="YY74" s="18"/>
      <c r="YZ74" s="18"/>
      <c r="ZA74" s="18"/>
      <c r="ZB74" s="18"/>
      <c r="ZC74" s="18"/>
      <c r="ZD74" s="18"/>
      <c r="ZE74" s="18"/>
      <c r="ZF74" s="18"/>
      <c r="ZG74" s="18"/>
      <c r="ZH74" s="18"/>
      <c r="ZI74" s="18"/>
      <c r="ZJ74" s="18"/>
      <c r="ZK74" s="18"/>
      <c r="ZL74" s="18"/>
      <c r="ZM74" s="18"/>
      <c r="ZN74" s="18"/>
      <c r="ZO74" s="18"/>
      <c r="ZP74" s="18"/>
      <c r="ZQ74" s="18"/>
      <c r="ZR74" s="18"/>
      <c r="ZS74" s="18"/>
      <c r="ZT74" s="18"/>
      <c r="ZU74" s="18"/>
      <c r="ZV74" s="18"/>
      <c r="ZW74" s="18"/>
      <c r="ZX74" s="18"/>
      <c r="ZY74" s="18"/>
      <c r="ZZ74" s="18"/>
      <c r="AAA74" s="18"/>
      <c r="AAB74" s="18"/>
      <c r="AAC74" s="18"/>
      <c r="AAD74" s="18"/>
      <c r="AAE74" s="18"/>
      <c r="AAF74" s="18"/>
      <c r="AAG74" s="18"/>
      <c r="AAH74" s="18"/>
      <c r="AAI74" s="18"/>
      <c r="AAJ74" s="18"/>
      <c r="AAK74" s="18"/>
      <c r="AAL74" s="18"/>
      <c r="AAM74" s="18"/>
      <c r="AAN74" s="18"/>
      <c r="AAO74" s="18"/>
      <c r="AAP74" s="18"/>
      <c r="AAQ74" s="18"/>
      <c r="AAR74" s="18"/>
      <c r="AAS74" s="18"/>
      <c r="AAT74" s="18"/>
      <c r="AAU74" s="18"/>
      <c r="AAV74" s="18"/>
      <c r="AAW74" s="18"/>
      <c r="AAX74" s="18"/>
      <c r="AAY74" s="18"/>
      <c r="AAZ74" s="18"/>
      <c r="ABA74" s="18"/>
      <c r="ABB74" s="18"/>
      <c r="ABC74" s="18"/>
      <c r="ABD74" s="18"/>
      <c r="ABE74" s="18"/>
      <c r="ABF74" s="18"/>
      <c r="ABG74" s="18"/>
      <c r="ABH74" s="18"/>
      <c r="ABI74" s="18"/>
      <c r="ABJ74" s="18"/>
      <c r="ABK74" s="18"/>
      <c r="ABL74" s="18"/>
      <c r="ABM74" s="18"/>
      <c r="ABN74" s="18"/>
      <c r="ABO74" s="18"/>
      <c r="ABP74" s="18"/>
      <c r="ABQ74" s="18"/>
      <c r="ABR74" s="18"/>
      <c r="ABS74" s="18"/>
      <c r="ABT74" s="18"/>
      <c r="ABU74" s="18"/>
      <c r="ABV74" s="18"/>
      <c r="ABW74" s="18"/>
      <c r="ABX74" s="18"/>
      <c r="ABY74" s="18"/>
      <c r="ABZ74" s="18"/>
      <c r="ACA74" s="18"/>
      <c r="ACB74" s="18"/>
      <c r="ACC74" s="18"/>
      <c r="ACD74" s="18"/>
      <c r="ACE74" s="18"/>
      <c r="ACF74" s="18"/>
      <c r="ACG74" s="18"/>
      <c r="ACH74" s="18"/>
      <c r="ACI74" s="18"/>
      <c r="ACJ74" s="18"/>
      <c r="ACK74" s="18"/>
      <c r="ACL74" s="18"/>
      <c r="ACM74" s="18"/>
      <c r="ACN74" s="18"/>
      <c r="ACO74" s="18"/>
      <c r="ACP74" s="18"/>
      <c r="ACQ74" s="18"/>
      <c r="ACR74" s="18"/>
      <c r="ACS74" s="18"/>
      <c r="ACT74" s="18"/>
      <c r="ACU74" s="18"/>
      <c r="ACV74" s="18"/>
      <c r="ACW74" s="18"/>
      <c r="ACX74" s="18"/>
      <c r="ACY74" s="18"/>
      <c r="ACZ74" s="18"/>
      <c r="ADA74" s="18"/>
      <c r="ADB74" s="18"/>
      <c r="ADC74" s="18"/>
      <c r="ADD74" s="18"/>
      <c r="ADE74" s="18"/>
      <c r="ADF74" s="18"/>
      <c r="ADG74" s="18"/>
      <c r="ADH74" s="18"/>
      <c r="ADI74" s="18"/>
      <c r="ADJ74" s="18"/>
      <c r="ADK74" s="18"/>
      <c r="ADL74" s="18"/>
      <c r="ADM74" s="18"/>
      <c r="ADN74" s="18"/>
      <c r="ADO74" s="18"/>
      <c r="ADP74" s="18"/>
      <c r="ADQ74" s="18"/>
      <c r="ADR74" s="18"/>
      <c r="ADS74" s="18"/>
      <c r="ADT74" s="18"/>
      <c r="ADU74" s="18"/>
      <c r="ADV74" s="18"/>
      <c r="ADW74" s="18"/>
      <c r="ADX74" s="18"/>
      <c r="ADY74" s="18"/>
      <c r="ADZ74" s="18"/>
      <c r="AEA74" s="18"/>
      <c r="AEB74" s="18"/>
      <c r="AEC74" s="18"/>
      <c r="AED74" s="18"/>
      <c r="AEE74" s="18"/>
      <c r="AEF74" s="18"/>
      <c r="AEG74" s="18"/>
      <c r="AEH74" s="18"/>
      <c r="AEI74" s="18"/>
      <c r="AEJ74" s="18"/>
      <c r="AEK74" s="18"/>
      <c r="AEL74" s="18"/>
      <c r="AEM74" s="18"/>
      <c r="AEN74" s="18"/>
      <c r="AEO74" s="18"/>
      <c r="AEP74" s="18"/>
      <c r="AEQ74" s="18"/>
      <c r="AER74" s="18"/>
      <c r="AES74" s="18"/>
      <c r="AET74" s="18"/>
      <c r="AEU74" s="18"/>
      <c r="AEV74" s="18"/>
      <c r="AEW74" s="18"/>
      <c r="AEX74" s="18"/>
    </row>
    <row r="75" spans="1:830" s="33" customFormat="1" ht="45">
      <c r="A75" s="34">
        <v>71</v>
      </c>
      <c r="B75" s="34" t="s">
        <v>151</v>
      </c>
      <c r="C75" s="8" t="s">
        <v>152</v>
      </c>
      <c r="D75" s="49" t="s">
        <v>121</v>
      </c>
      <c r="E75" s="50">
        <v>545</v>
      </c>
      <c r="F75" s="51">
        <v>300</v>
      </c>
      <c r="G75" s="52">
        <v>461.86440677966107</v>
      </c>
      <c r="H75" s="38">
        <f t="shared" si="27"/>
        <v>163500</v>
      </c>
      <c r="I75" s="39">
        <f t="shared" si="19"/>
        <v>300</v>
      </c>
      <c r="J75" s="38">
        <f t="shared" si="28"/>
        <v>163500</v>
      </c>
      <c r="K75" s="38">
        <f t="shared" si="29"/>
        <v>0</v>
      </c>
      <c r="L75" s="38">
        <f t="shared" si="30"/>
        <v>0</v>
      </c>
      <c r="M75" s="40"/>
      <c r="N75" s="99">
        <f t="shared" si="31"/>
        <v>0</v>
      </c>
      <c r="O75" s="42"/>
      <c r="P75" s="43">
        <f t="shared" si="32"/>
        <v>0</v>
      </c>
      <c r="Q75" s="43">
        <f t="shared" si="33"/>
        <v>0</v>
      </c>
      <c r="R75" s="43">
        <f t="shared" si="34"/>
        <v>0</v>
      </c>
      <c r="S75" s="44">
        <f t="shared" si="35"/>
        <v>300</v>
      </c>
      <c r="T75" s="98">
        <f t="shared" si="36"/>
        <v>163500</v>
      </c>
      <c r="U75" s="45">
        <f t="shared" si="20"/>
        <v>300</v>
      </c>
      <c r="V75" s="46">
        <f t="shared" si="21"/>
        <v>163500</v>
      </c>
      <c r="W75" s="46">
        <f t="shared" si="22"/>
        <v>0</v>
      </c>
      <c r="X75" s="47">
        <f t="shared" si="23"/>
        <v>0</v>
      </c>
      <c r="Y75" s="97">
        <v>300</v>
      </c>
      <c r="Z75" s="96">
        <f t="shared" si="24"/>
        <v>163500</v>
      </c>
      <c r="AA75" s="96">
        <f t="shared" si="25"/>
        <v>0</v>
      </c>
      <c r="AB75" s="70">
        <f t="shared" si="26"/>
        <v>0</v>
      </c>
      <c r="AC75" s="157"/>
      <c r="AD75" s="162">
        <v>190.75</v>
      </c>
      <c r="AE75" s="166">
        <f t="shared" si="37"/>
        <v>57225</v>
      </c>
      <c r="AF75" s="166">
        <f t="shared" si="38"/>
        <v>57225</v>
      </c>
      <c r="AT75" s="136"/>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c r="HR75" s="18"/>
      <c r="HS75" s="18"/>
      <c r="HT75" s="18"/>
      <c r="HU75" s="18"/>
      <c r="HV75" s="18"/>
      <c r="HW75" s="18"/>
      <c r="HX75" s="18"/>
      <c r="HY75" s="18"/>
      <c r="HZ75" s="18"/>
      <c r="IA75" s="18"/>
      <c r="IB75" s="18"/>
      <c r="IC75" s="18"/>
      <c r="ID75" s="18"/>
      <c r="IE75" s="18"/>
      <c r="IF75" s="18"/>
      <c r="IG75" s="18"/>
      <c r="IH75" s="18"/>
      <c r="II75" s="18"/>
      <c r="IJ75" s="18"/>
      <c r="IK75" s="18"/>
      <c r="IL75" s="18"/>
      <c r="IM75" s="18"/>
      <c r="IN75" s="18"/>
      <c r="IO75" s="18"/>
      <c r="IP75" s="18"/>
      <c r="IQ75" s="18"/>
      <c r="IR75" s="18"/>
      <c r="IS75" s="18"/>
      <c r="IT75" s="18"/>
      <c r="IU75" s="18"/>
      <c r="IV75" s="18"/>
      <c r="IW75" s="18"/>
      <c r="IX75" s="18"/>
      <c r="IY75" s="18"/>
      <c r="IZ75" s="18"/>
      <c r="JA75" s="18"/>
      <c r="JB75" s="18"/>
      <c r="JC75" s="18"/>
      <c r="JD75" s="18"/>
      <c r="JE75" s="18"/>
      <c r="JF75" s="18"/>
      <c r="JG75" s="18"/>
      <c r="JH75" s="18"/>
      <c r="JI75" s="18"/>
      <c r="JJ75" s="18"/>
      <c r="JK75" s="18"/>
      <c r="JL75" s="18"/>
      <c r="JM75" s="18"/>
      <c r="JN75" s="18"/>
      <c r="JO75" s="18"/>
      <c r="JP75" s="18"/>
      <c r="JQ75" s="18"/>
      <c r="JR75" s="18"/>
      <c r="JS75" s="18"/>
      <c r="JT75" s="18"/>
      <c r="JU75" s="18"/>
      <c r="JV75" s="18"/>
      <c r="JW75" s="18"/>
      <c r="JX75" s="18"/>
      <c r="JY75" s="18"/>
      <c r="JZ75" s="18"/>
      <c r="KA75" s="18"/>
      <c r="KB75" s="18"/>
      <c r="KC75" s="18"/>
      <c r="KD75" s="18"/>
      <c r="KE75" s="18"/>
      <c r="KF75" s="18"/>
      <c r="KG75" s="18"/>
      <c r="KH75" s="18"/>
      <c r="KI75" s="18"/>
      <c r="KJ75" s="18"/>
      <c r="KK75" s="18"/>
      <c r="KL75" s="18"/>
      <c r="KM75" s="18"/>
      <c r="KN75" s="18"/>
      <c r="KO75" s="18"/>
      <c r="KP75" s="18"/>
      <c r="KQ75" s="18"/>
      <c r="KR75" s="18"/>
      <c r="KS75" s="18"/>
      <c r="KT75" s="18"/>
      <c r="KU75" s="18"/>
      <c r="KV75" s="18"/>
      <c r="KW75" s="18"/>
      <c r="KX75" s="18"/>
      <c r="KY75" s="18"/>
      <c r="KZ75" s="18"/>
      <c r="LA75" s="18"/>
      <c r="LB75" s="18"/>
      <c r="LC75" s="18"/>
      <c r="LD75" s="18"/>
      <c r="LE75" s="18"/>
      <c r="LF75" s="18"/>
      <c r="LG75" s="18"/>
      <c r="LH75" s="18"/>
      <c r="LI75" s="18"/>
      <c r="LJ75" s="18"/>
      <c r="LK75" s="18"/>
      <c r="LL75" s="18"/>
      <c r="LM75" s="18"/>
      <c r="LN75" s="18"/>
      <c r="LO75" s="18"/>
      <c r="LP75" s="18"/>
      <c r="LQ75" s="18"/>
      <c r="LR75" s="18"/>
      <c r="LS75" s="18"/>
      <c r="LT75" s="18"/>
      <c r="LU75" s="18"/>
      <c r="LV75" s="18"/>
      <c r="LW75" s="18"/>
      <c r="LX75" s="18"/>
      <c r="LY75" s="18"/>
      <c r="LZ75" s="18"/>
      <c r="MA75" s="18"/>
      <c r="MB75" s="18"/>
      <c r="MC75" s="18"/>
      <c r="MD75" s="18"/>
      <c r="ME75" s="18"/>
      <c r="MF75" s="18"/>
      <c r="MG75" s="18"/>
      <c r="MH75" s="18"/>
      <c r="MI75" s="18"/>
      <c r="MJ75" s="18"/>
      <c r="MK75" s="18"/>
      <c r="ML75" s="18"/>
      <c r="MM75" s="18"/>
      <c r="MN75" s="18"/>
      <c r="MO75" s="18"/>
      <c r="MP75" s="18"/>
      <c r="MQ75" s="18"/>
      <c r="MR75" s="18"/>
      <c r="MS75" s="18"/>
      <c r="MT75" s="18"/>
      <c r="MU75" s="18"/>
      <c r="MV75" s="18"/>
      <c r="MW75" s="18"/>
      <c r="MX75" s="18"/>
      <c r="MY75" s="18"/>
      <c r="MZ75" s="18"/>
      <c r="NA75" s="18"/>
      <c r="NB75" s="18"/>
      <c r="NC75" s="18"/>
      <c r="ND75" s="18"/>
      <c r="NE75" s="18"/>
      <c r="NF75" s="18"/>
      <c r="NG75" s="18"/>
      <c r="NH75" s="18"/>
      <c r="NI75" s="18"/>
      <c r="NJ75" s="18"/>
      <c r="NK75" s="18"/>
      <c r="NL75" s="18"/>
      <c r="NM75" s="18"/>
      <c r="NN75" s="18"/>
      <c r="NO75" s="18"/>
      <c r="NP75" s="18"/>
      <c r="NQ75" s="18"/>
      <c r="NR75" s="18"/>
      <c r="NS75" s="18"/>
      <c r="NT75" s="18"/>
      <c r="NU75" s="18"/>
      <c r="NV75" s="18"/>
      <c r="NW75" s="18"/>
      <c r="NX75" s="18"/>
      <c r="NY75" s="18"/>
      <c r="NZ75" s="18"/>
      <c r="OA75" s="18"/>
      <c r="OB75" s="18"/>
      <c r="OC75" s="18"/>
      <c r="OD75" s="18"/>
      <c r="OE75" s="18"/>
      <c r="OF75" s="18"/>
      <c r="OG75" s="18"/>
      <c r="OH75" s="18"/>
      <c r="OI75" s="18"/>
      <c r="OJ75" s="18"/>
      <c r="OK75" s="18"/>
      <c r="OL75" s="18"/>
      <c r="OM75" s="18"/>
      <c r="ON75" s="18"/>
      <c r="OO75" s="18"/>
      <c r="OP75" s="18"/>
      <c r="OQ75" s="18"/>
      <c r="OR75" s="18"/>
      <c r="OS75" s="18"/>
      <c r="OT75" s="18"/>
      <c r="OU75" s="18"/>
      <c r="OV75" s="18"/>
      <c r="OW75" s="18"/>
      <c r="OX75" s="18"/>
      <c r="OY75" s="18"/>
      <c r="OZ75" s="18"/>
      <c r="PA75" s="18"/>
      <c r="PB75" s="18"/>
      <c r="PC75" s="18"/>
      <c r="PD75" s="18"/>
      <c r="PE75" s="18"/>
      <c r="PF75" s="18"/>
      <c r="PG75" s="18"/>
      <c r="PH75" s="18"/>
      <c r="PI75" s="18"/>
      <c r="PJ75" s="18"/>
      <c r="PK75" s="18"/>
      <c r="PL75" s="18"/>
      <c r="PM75" s="18"/>
      <c r="PN75" s="18"/>
      <c r="PO75" s="18"/>
      <c r="PP75" s="18"/>
      <c r="PQ75" s="18"/>
      <c r="PR75" s="18"/>
      <c r="PS75" s="18"/>
      <c r="PT75" s="18"/>
      <c r="PU75" s="18"/>
      <c r="PV75" s="18"/>
      <c r="PW75" s="18"/>
      <c r="PX75" s="18"/>
      <c r="PY75" s="18"/>
      <c r="PZ75" s="18"/>
      <c r="QA75" s="18"/>
      <c r="QB75" s="18"/>
      <c r="QC75" s="18"/>
      <c r="QD75" s="18"/>
      <c r="QE75" s="18"/>
      <c r="QF75" s="18"/>
      <c r="QG75" s="18"/>
      <c r="QH75" s="18"/>
      <c r="QI75" s="18"/>
      <c r="QJ75" s="18"/>
      <c r="QK75" s="18"/>
      <c r="QL75" s="18"/>
      <c r="QM75" s="18"/>
      <c r="QN75" s="18"/>
      <c r="QO75" s="18"/>
      <c r="QP75" s="18"/>
      <c r="QQ75" s="18"/>
      <c r="QR75" s="18"/>
      <c r="QS75" s="18"/>
      <c r="QT75" s="18"/>
      <c r="QU75" s="18"/>
      <c r="QV75" s="18"/>
      <c r="QW75" s="18"/>
      <c r="QX75" s="18"/>
      <c r="QY75" s="18"/>
      <c r="QZ75" s="18"/>
      <c r="RA75" s="18"/>
      <c r="RB75" s="18"/>
      <c r="RC75" s="18"/>
      <c r="RD75" s="18"/>
      <c r="RE75" s="18"/>
      <c r="RF75" s="18"/>
      <c r="RG75" s="18"/>
      <c r="RH75" s="18"/>
      <c r="RI75" s="18"/>
      <c r="RJ75" s="18"/>
      <c r="RK75" s="18"/>
      <c r="RL75" s="18"/>
      <c r="RM75" s="18"/>
      <c r="RN75" s="18"/>
      <c r="RO75" s="18"/>
      <c r="RP75" s="18"/>
      <c r="RQ75" s="18"/>
      <c r="RR75" s="18"/>
      <c r="RS75" s="18"/>
      <c r="RT75" s="18"/>
      <c r="RU75" s="18"/>
      <c r="RV75" s="18"/>
      <c r="RW75" s="18"/>
      <c r="RX75" s="18"/>
      <c r="RY75" s="18"/>
      <c r="RZ75" s="18"/>
      <c r="SA75" s="18"/>
      <c r="SB75" s="18"/>
      <c r="SC75" s="18"/>
      <c r="SD75" s="18"/>
      <c r="SE75" s="18"/>
      <c r="SF75" s="18"/>
      <c r="SG75" s="18"/>
      <c r="SH75" s="18"/>
      <c r="SI75" s="18"/>
      <c r="SJ75" s="18"/>
      <c r="SK75" s="18"/>
      <c r="SL75" s="18"/>
      <c r="SM75" s="18"/>
      <c r="SN75" s="18"/>
      <c r="SO75" s="18"/>
      <c r="SP75" s="18"/>
      <c r="SQ75" s="18"/>
      <c r="SR75" s="18"/>
      <c r="SS75" s="18"/>
      <c r="ST75" s="18"/>
      <c r="SU75" s="18"/>
      <c r="SV75" s="18"/>
      <c r="SW75" s="18"/>
      <c r="SX75" s="18"/>
      <c r="SY75" s="18"/>
      <c r="SZ75" s="18"/>
      <c r="TA75" s="18"/>
      <c r="TB75" s="18"/>
      <c r="TC75" s="18"/>
      <c r="TD75" s="18"/>
      <c r="TE75" s="18"/>
      <c r="TF75" s="18"/>
      <c r="TG75" s="18"/>
      <c r="TH75" s="18"/>
      <c r="TI75" s="18"/>
      <c r="TJ75" s="18"/>
      <c r="TK75" s="18"/>
      <c r="TL75" s="18"/>
      <c r="TM75" s="18"/>
      <c r="TN75" s="18"/>
      <c r="TO75" s="18"/>
      <c r="TP75" s="18"/>
      <c r="TQ75" s="18"/>
      <c r="TR75" s="18"/>
      <c r="TS75" s="18"/>
      <c r="TT75" s="18"/>
      <c r="TU75" s="18"/>
      <c r="TV75" s="18"/>
      <c r="TW75" s="18"/>
      <c r="TX75" s="18"/>
      <c r="TY75" s="18"/>
      <c r="TZ75" s="18"/>
      <c r="UA75" s="18"/>
      <c r="UB75" s="18"/>
      <c r="UC75" s="18"/>
      <c r="UD75" s="18"/>
      <c r="UE75" s="18"/>
      <c r="UF75" s="18"/>
      <c r="UG75" s="18"/>
      <c r="UH75" s="18"/>
      <c r="UI75" s="18"/>
      <c r="UJ75" s="18"/>
      <c r="UK75" s="18"/>
      <c r="UL75" s="18"/>
      <c r="UM75" s="18"/>
      <c r="UN75" s="18"/>
      <c r="UO75" s="18"/>
      <c r="UP75" s="18"/>
      <c r="UQ75" s="18"/>
      <c r="UR75" s="18"/>
      <c r="US75" s="18"/>
      <c r="UT75" s="18"/>
      <c r="UU75" s="18"/>
      <c r="UV75" s="18"/>
      <c r="UW75" s="18"/>
      <c r="UX75" s="18"/>
      <c r="UY75" s="18"/>
      <c r="UZ75" s="18"/>
      <c r="VA75" s="18"/>
      <c r="VB75" s="18"/>
      <c r="VC75" s="18"/>
      <c r="VD75" s="18"/>
      <c r="VE75" s="18"/>
      <c r="VF75" s="18"/>
      <c r="VG75" s="18"/>
      <c r="VH75" s="18"/>
      <c r="VI75" s="18"/>
      <c r="VJ75" s="18"/>
      <c r="VK75" s="18"/>
      <c r="VL75" s="18"/>
      <c r="VM75" s="18"/>
      <c r="VN75" s="18"/>
      <c r="VO75" s="18"/>
      <c r="VP75" s="18"/>
      <c r="VQ75" s="18"/>
      <c r="VR75" s="18"/>
      <c r="VS75" s="18"/>
      <c r="VT75" s="18"/>
      <c r="VU75" s="18"/>
      <c r="VV75" s="18"/>
      <c r="VW75" s="18"/>
      <c r="VX75" s="18"/>
      <c r="VY75" s="18"/>
      <c r="VZ75" s="18"/>
      <c r="WA75" s="18"/>
      <c r="WB75" s="18"/>
      <c r="WC75" s="18"/>
      <c r="WD75" s="18"/>
      <c r="WE75" s="18"/>
      <c r="WF75" s="18"/>
      <c r="WG75" s="18"/>
      <c r="WH75" s="18"/>
      <c r="WI75" s="18"/>
      <c r="WJ75" s="18"/>
      <c r="WK75" s="18"/>
      <c r="WL75" s="18"/>
      <c r="WM75" s="18"/>
      <c r="WN75" s="18"/>
      <c r="WO75" s="18"/>
      <c r="WP75" s="18"/>
      <c r="WQ75" s="18"/>
      <c r="WR75" s="18"/>
      <c r="WS75" s="18"/>
      <c r="WT75" s="18"/>
      <c r="WU75" s="18"/>
      <c r="WV75" s="18"/>
      <c r="WW75" s="18"/>
      <c r="WX75" s="18"/>
      <c r="WY75" s="18"/>
      <c r="WZ75" s="18"/>
      <c r="XA75" s="18"/>
      <c r="XB75" s="18"/>
      <c r="XC75" s="18"/>
      <c r="XD75" s="18"/>
      <c r="XE75" s="18"/>
      <c r="XF75" s="18"/>
      <c r="XG75" s="18"/>
      <c r="XH75" s="18"/>
      <c r="XI75" s="18"/>
      <c r="XJ75" s="18"/>
      <c r="XK75" s="18"/>
      <c r="XL75" s="18"/>
      <c r="XM75" s="18"/>
      <c r="XN75" s="18"/>
      <c r="XO75" s="18"/>
      <c r="XP75" s="18"/>
      <c r="XQ75" s="18"/>
      <c r="XR75" s="18"/>
      <c r="XS75" s="18"/>
      <c r="XT75" s="18"/>
      <c r="XU75" s="18"/>
      <c r="XV75" s="18"/>
      <c r="XW75" s="18"/>
      <c r="XX75" s="18"/>
      <c r="XY75" s="18"/>
      <c r="XZ75" s="18"/>
      <c r="YA75" s="18"/>
      <c r="YB75" s="18"/>
      <c r="YC75" s="18"/>
      <c r="YD75" s="18"/>
      <c r="YE75" s="18"/>
      <c r="YF75" s="18"/>
      <c r="YG75" s="18"/>
      <c r="YH75" s="18"/>
      <c r="YI75" s="18"/>
      <c r="YJ75" s="18"/>
      <c r="YK75" s="18"/>
      <c r="YL75" s="18"/>
      <c r="YM75" s="18"/>
      <c r="YN75" s="18"/>
      <c r="YO75" s="18"/>
      <c r="YP75" s="18"/>
      <c r="YQ75" s="18"/>
      <c r="YR75" s="18"/>
      <c r="YS75" s="18"/>
      <c r="YT75" s="18"/>
      <c r="YU75" s="18"/>
      <c r="YV75" s="18"/>
      <c r="YW75" s="18"/>
      <c r="YX75" s="18"/>
      <c r="YY75" s="18"/>
      <c r="YZ75" s="18"/>
      <c r="ZA75" s="18"/>
      <c r="ZB75" s="18"/>
      <c r="ZC75" s="18"/>
      <c r="ZD75" s="18"/>
      <c r="ZE75" s="18"/>
      <c r="ZF75" s="18"/>
      <c r="ZG75" s="18"/>
      <c r="ZH75" s="18"/>
      <c r="ZI75" s="18"/>
      <c r="ZJ75" s="18"/>
      <c r="ZK75" s="18"/>
      <c r="ZL75" s="18"/>
      <c r="ZM75" s="18"/>
      <c r="ZN75" s="18"/>
      <c r="ZO75" s="18"/>
      <c r="ZP75" s="18"/>
      <c r="ZQ75" s="18"/>
      <c r="ZR75" s="18"/>
      <c r="ZS75" s="18"/>
      <c r="ZT75" s="18"/>
      <c r="ZU75" s="18"/>
      <c r="ZV75" s="18"/>
      <c r="ZW75" s="18"/>
      <c r="ZX75" s="18"/>
      <c r="ZY75" s="18"/>
      <c r="ZZ75" s="18"/>
      <c r="AAA75" s="18"/>
      <c r="AAB75" s="18"/>
      <c r="AAC75" s="18"/>
      <c r="AAD75" s="18"/>
      <c r="AAE75" s="18"/>
      <c r="AAF75" s="18"/>
      <c r="AAG75" s="18"/>
      <c r="AAH75" s="18"/>
      <c r="AAI75" s="18"/>
      <c r="AAJ75" s="18"/>
      <c r="AAK75" s="18"/>
      <c r="AAL75" s="18"/>
      <c r="AAM75" s="18"/>
      <c r="AAN75" s="18"/>
      <c r="AAO75" s="18"/>
      <c r="AAP75" s="18"/>
      <c r="AAQ75" s="18"/>
      <c r="AAR75" s="18"/>
      <c r="AAS75" s="18"/>
      <c r="AAT75" s="18"/>
      <c r="AAU75" s="18"/>
      <c r="AAV75" s="18"/>
      <c r="AAW75" s="18"/>
      <c r="AAX75" s="18"/>
      <c r="AAY75" s="18"/>
      <c r="AAZ75" s="18"/>
      <c r="ABA75" s="18"/>
      <c r="ABB75" s="18"/>
      <c r="ABC75" s="18"/>
      <c r="ABD75" s="18"/>
      <c r="ABE75" s="18"/>
      <c r="ABF75" s="18"/>
      <c r="ABG75" s="18"/>
      <c r="ABH75" s="18"/>
      <c r="ABI75" s="18"/>
      <c r="ABJ75" s="18"/>
      <c r="ABK75" s="18"/>
      <c r="ABL75" s="18"/>
      <c r="ABM75" s="18"/>
      <c r="ABN75" s="18"/>
      <c r="ABO75" s="18"/>
      <c r="ABP75" s="18"/>
      <c r="ABQ75" s="18"/>
      <c r="ABR75" s="18"/>
      <c r="ABS75" s="18"/>
      <c r="ABT75" s="18"/>
      <c r="ABU75" s="18"/>
      <c r="ABV75" s="18"/>
      <c r="ABW75" s="18"/>
      <c r="ABX75" s="18"/>
      <c r="ABY75" s="18"/>
      <c r="ABZ75" s="18"/>
      <c r="ACA75" s="18"/>
      <c r="ACB75" s="18"/>
      <c r="ACC75" s="18"/>
      <c r="ACD75" s="18"/>
      <c r="ACE75" s="18"/>
      <c r="ACF75" s="18"/>
      <c r="ACG75" s="18"/>
      <c r="ACH75" s="18"/>
      <c r="ACI75" s="18"/>
      <c r="ACJ75" s="18"/>
      <c r="ACK75" s="18"/>
      <c r="ACL75" s="18"/>
      <c r="ACM75" s="18"/>
      <c r="ACN75" s="18"/>
      <c r="ACO75" s="18"/>
      <c r="ACP75" s="18"/>
      <c r="ACQ75" s="18"/>
      <c r="ACR75" s="18"/>
      <c r="ACS75" s="18"/>
      <c r="ACT75" s="18"/>
      <c r="ACU75" s="18"/>
      <c r="ACV75" s="18"/>
      <c r="ACW75" s="18"/>
      <c r="ACX75" s="18"/>
      <c r="ACY75" s="18"/>
      <c r="ACZ75" s="18"/>
      <c r="ADA75" s="18"/>
      <c r="ADB75" s="18"/>
      <c r="ADC75" s="18"/>
      <c r="ADD75" s="18"/>
      <c r="ADE75" s="18"/>
      <c r="ADF75" s="18"/>
      <c r="ADG75" s="18"/>
      <c r="ADH75" s="18"/>
      <c r="ADI75" s="18"/>
      <c r="ADJ75" s="18"/>
      <c r="ADK75" s="18"/>
      <c r="ADL75" s="18"/>
      <c r="ADM75" s="18"/>
      <c r="ADN75" s="18"/>
      <c r="ADO75" s="18"/>
      <c r="ADP75" s="18"/>
      <c r="ADQ75" s="18"/>
      <c r="ADR75" s="18"/>
      <c r="ADS75" s="18"/>
      <c r="ADT75" s="18"/>
      <c r="ADU75" s="18"/>
      <c r="ADV75" s="18"/>
      <c r="ADW75" s="18"/>
      <c r="ADX75" s="18"/>
      <c r="ADY75" s="18"/>
      <c r="ADZ75" s="18"/>
      <c r="AEA75" s="18"/>
      <c r="AEB75" s="18"/>
      <c r="AEC75" s="18"/>
      <c r="AED75" s="18"/>
      <c r="AEE75" s="18"/>
      <c r="AEF75" s="18"/>
      <c r="AEG75" s="18"/>
      <c r="AEH75" s="18"/>
      <c r="AEI75" s="18"/>
      <c r="AEJ75" s="18"/>
      <c r="AEK75" s="18"/>
      <c r="AEL75" s="18"/>
      <c r="AEM75" s="18"/>
      <c r="AEN75" s="18"/>
      <c r="AEO75" s="18"/>
      <c r="AEP75" s="18"/>
      <c r="AEQ75" s="18"/>
      <c r="AER75" s="18"/>
      <c r="AES75" s="18"/>
      <c r="AET75" s="18"/>
      <c r="AEU75" s="18"/>
      <c r="AEV75" s="18"/>
      <c r="AEW75" s="18"/>
      <c r="AEX75" s="18"/>
    </row>
    <row r="76" spans="1:830" s="33" customFormat="1" ht="45">
      <c r="A76" s="34">
        <v>72</v>
      </c>
      <c r="B76" s="34" t="s">
        <v>153</v>
      </c>
      <c r="C76" s="8" t="s">
        <v>154</v>
      </c>
      <c r="D76" s="49" t="s">
        <v>121</v>
      </c>
      <c r="E76" s="50">
        <v>849.99999999999989</v>
      </c>
      <c r="F76" s="51">
        <v>500</v>
      </c>
      <c r="G76" s="52">
        <v>720.33898305084745</v>
      </c>
      <c r="H76" s="38">
        <f t="shared" si="27"/>
        <v>424999.99999999994</v>
      </c>
      <c r="I76" s="39">
        <f t="shared" si="19"/>
        <v>500</v>
      </c>
      <c r="J76" s="38">
        <f t="shared" si="28"/>
        <v>424999.99999999994</v>
      </c>
      <c r="K76" s="38">
        <f t="shared" si="29"/>
        <v>0</v>
      </c>
      <c r="L76" s="38">
        <f t="shared" si="30"/>
        <v>0</v>
      </c>
      <c r="M76" s="40"/>
      <c r="N76" s="99">
        <f t="shared" si="31"/>
        <v>0</v>
      </c>
      <c r="O76" s="42"/>
      <c r="P76" s="43">
        <f t="shared" si="32"/>
        <v>0</v>
      </c>
      <c r="Q76" s="43">
        <f t="shared" si="33"/>
        <v>0</v>
      </c>
      <c r="R76" s="43">
        <f t="shared" si="34"/>
        <v>0</v>
      </c>
      <c r="S76" s="44">
        <f t="shared" si="35"/>
        <v>500</v>
      </c>
      <c r="T76" s="98">
        <f t="shared" si="36"/>
        <v>424999.99999999994</v>
      </c>
      <c r="U76" s="45">
        <f t="shared" si="20"/>
        <v>500</v>
      </c>
      <c r="V76" s="46">
        <f t="shared" si="21"/>
        <v>424999.99999999994</v>
      </c>
      <c r="W76" s="46">
        <f t="shared" si="22"/>
        <v>0</v>
      </c>
      <c r="X76" s="47">
        <f t="shared" si="23"/>
        <v>0</v>
      </c>
      <c r="Y76" s="97">
        <v>500</v>
      </c>
      <c r="Z76" s="96">
        <f t="shared" si="24"/>
        <v>424999.99999999994</v>
      </c>
      <c r="AA76" s="96">
        <f t="shared" si="25"/>
        <v>0</v>
      </c>
      <c r="AB76" s="70">
        <f t="shared" si="26"/>
        <v>0</v>
      </c>
      <c r="AC76" s="157"/>
      <c r="AD76" s="162">
        <v>297.5</v>
      </c>
      <c r="AE76" s="166">
        <f t="shared" si="37"/>
        <v>148750</v>
      </c>
      <c r="AF76" s="166">
        <f t="shared" si="38"/>
        <v>148750</v>
      </c>
      <c r="AT76" s="136"/>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c r="II76" s="18"/>
      <c r="IJ76" s="18"/>
      <c r="IK76" s="18"/>
      <c r="IL76" s="18"/>
      <c r="IM76" s="18"/>
      <c r="IN76" s="18"/>
      <c r="IO76" s="18"/>
      <c r="IP76" s="18"/>
      <c r="IQ76" s="18"/>
      <c r="IR76" s="18"/>
      <c r="IS76" s="18"/>
      <c r="IT76" s="18"/>
      <c r="IU76" s="18"/>
      <c r="IV76" s="18"/>
      <c r="IW76" s="18"/>
      <c r="IX76" s="18"/>
      <c r="IY76" s="18"/>
      <c r="IZ76" s="18"/>
      <c r="JA76" s="18"/>
      <c r="JB76" s="18"/>
      <c r="JC76" s="18"/>
      <c r="JD76" s="18"/>
      <c r="JE76" s="18"/>
      <c r="JF76" s="18"/>
      <c r="JG76" s="18"/>
      <c r="JH76" s="18"/>
      <c r="JI76" s="18"/>
      <c r="JJ76" s="18"/>
      <c r="JK76" s="18"/>
      <c r="JL76" s="18"/>
      <c r="JM76" s="18"/>
      <c r="JN76" s="18"/>
      <c r="JO76" s="18"/>
      <c r="JP76" s="18"/>
      <c r="JQ76" s="18"/>
      <c r="JR76" s="18"/>
      <c r="JS76" s="18"/>
      <c r="JT76" s="18"/>
      <c r="JU76" s="18"/>
      <c r="JV76" s="18"/>
      <c r="JW76" s="18"/>
      <c r="JX76" s="18"/>
      <c r="JY76" s="18"/>
      <c r="JZ76" s="18"/>
      <c r="KA76" s="18"/>
      <c r="KB76" s="18"/>
      <c r="KC76" s="18"/>
      <c r="KD76" s="18"/>
      <c r="KE76" s="18"/>
      <c r="KF76" s="18"/>
      <c r="KG76" s="18"/>
      <c r="KH76" s="18"/>
      <c r="KI76" s="18"/>
      <c r="KJ76" s="18"/>
      <c r="KK76" s="18"/>
      <c r="KL76" s="18"/>
      <c r="KM76" s="18"/>
      <c r="KN76" s="18"/>
      <c r="KO76" s="18"/>
      <c r="KP76" s="18"/>
      <c r="KQ76" s="18"/>
      <c r="KR76" s="18"/>
      <c r="KS76" s="18"/>
      <c r="KT76" s="18"/>
      <c r="KU76" s="18"/>
      <c r="KV76" s="18"/>
      <c r="KW76" s="18"/>
      <c r="KX76" s="18"/>
      <c r="KY76" s="18"/>
      <c r="KZ76" s="18"/>
      <c r="LA76" s="18"/>
      <c r="LB76" s="18"/>
      <c r="LC76" s="18"/>
      <c r="LD76" s="18"/>
      <c r="LE76" s="18"/>
      <c r="LF76" s="18"/>
      <c r="LG76" s="18"/>
      <c r="LH76" s="18"/>
      <c r="LI76" s="18"/>
      <c r="LJ76" s="18"/>
      <c r="LK76" s="18"/>
      <c r="LL76" s="18"/>
      <c r="LM76" s="18"/>
      <c r="LN76" s="18"/>
      <c r="LO76" s="18"/>
      <c r="LP76" s="18"/>
      <c r="LQ76" s="18"/>
      <c r="LR76" s="18"/>
      <c r="LS76" s="18"/>
      <c r="LT76" s="18"/>
      <c r="LU76" s="18"/>
      <c r="LV76" s="18"/>
      <c r="LW76" s="18"/>
      <c r="LX76" s="18"/>
      <c r="LY76" s="18"/>
      <c r="LZ76" s="18"/>
      <c r="MA76" s="18"/>
      <c r="MB76" s="18"/>
      <c r="MC76" s="18"/>
      <c r="MD76" s="18"/>
      <c r="ME76" s="18"/>
      <c r="MF76" s="18"/>
      <c r="MG76" s="18"/>
      <c r="MH76" s="18"/>
      <c r="MI76" s="18"/>
      <c r="MJ76" s="18"/>
      <c r="MK76" s="18"/>
      <c r="ML76" s="18"/>
      <c r="MM76" s="18"/>
      <c r="MN76" s="18"/>
      <c r="MO76" s="18"/>
      <c r="MP76" s="18"/>
      <c r="MQ76" s="18"/>
      <c r="MR76" s="18"/>
      <c r="MS76" s="18"/>
      <c r="MT76" s="18"/>
      <c r="MU76" s="18"/>
      <c r="MV76" s="18"/>
      <c r="MW76" s="18"/>
      <c r="MX76" s="18"/>
      <c r="MY76" s="18"/>
      <c r="MZ76" s="18"/>
      <c r="NA76" s="18"/>
      <c r="NB76" s="18"/>
      <c r="NC76" s="18"/>
      <c r="ND76" s="18"/>
      <c r="NE76" s="18"/>
      <c r="NF76" s="18"/>
      <c r="NG76" s="18"/>
      <c r="NH76" s="18"/>
      <c r="NI76" s="18"/>
      <c r="NJ76" s="18"/>
      <c r="NK76" s="18"/>
      <c r="NL76" s="18"/>
      <c r="NM76" s="18"/>
      <c r="NN76" s="18"/>
      <c r="NO76" s="18"/>
      <c r="NP76" s="18"/>
      <c r="NQ76" s="18"/>
      <c r="NR76" s="18"/>
      <c r="NS76" s="18"/>
      <c r="NT76" s="18"/>
      <c r="NU76" s="18"/>
      <c r="NV76" s="18"/>
      <c r="NW76" s="18"/>
      <c r="NX76" s="18"/>
      <c r="NY76" s="18"/>
      <c r="NZ76" s="18"/>
      <c r="OA76" s="18"/>
      <c r="OB76" s="18"/>
      <c r="OC76" s="18"/>
      <c r="OD76" s="18"/>
      <c r="OE76" s="18"/>
      <c r="OF76" s="18"/>
      <c r="OG76" s="18"/>
      <c r="OH76" s="18"/>
      <c r="OI76" s="18"/>
      <c r="OJ76" s="18"/>
      <c r="OK76" s="18"/>
      <c r="OL76" s="18"/>
      <c r="OM76" s="18"/>
      <c r="ON76" s="18"/>
      <c r="OO76" s="18"/>
      <c r="OP76" s="18"/>
      <c r="OQ76" s="18"/>
      <c r="OR76" s="18"/>
      <c r="OS76" s="18"/>
      <c r="OT76" s="18"/>
      <c r="OU76" s="18"/>
      <c r="OV76" s="18"/>
      <c r="OW76" s="18"/>
      <c r="OX76" s="18"/>
      <c r="OY76" s="18"/>
      <c r="OZ76" s="18"/>
      <c r="PA76" s="18"/>
      <c r="PB76" s="18"/>
      <c r="PC76" s="18"/>
      <c r="PD76" s="18"/>
      <c r="PE76" s="18"/>
      <c r="PF76" s="18"/>
      <c r="PG76" s="18"/>
      <c r="PH76" s="18"/>
      <c r="PI76" s="18"/>
      <c r="PJ76" s="18"/>
      <c r="PK76" s="18"/>
      <c r="PL76" s="18"/>
      <c r="PM76" s="18"/>
      <c r="PN76" s="18"/>
      <c r="PO76" s="18"/>
      <c r="PP76" s="18"/>
      <c r="PQ76" s="18"/>
      <c r="PR76" s="18"/>
      <c r="PS76" s="18"/>
      <c r="PT76" s="18"/>
      <c r="PU76" s="18"/>
      <c r="PV76" s="18"/>
      <c r="PW76" s="18"/>
      <c r="PX76" s="18"/>
      <c r="PY76" s="18"/>
      <c r="PZ76" s="18"/>
      <c r="QA76" s="18"/>
      <c r="QB76" s="18"/>
      <c r="QC76" s="18"/>
      <c r="QD76" s="18"/>
      <c r="QE76" s="18"/>
      <c r="QF76" s="18"/>
      <c r="QG76" s="18"/>
      <c r="QH76" s="18"/>
      <c r="QI76" s="18"/>
      <c r="QJ76" s="18"/>
      <c r="QK76" s="18"/>
      <c r="QL76" s="18"/>
      <c r="QM76" s="18"/>
      <c r="QN76" s="18"/>
      <c r="QO76" s="18"/>
      <c r="QP76" s="18"/>
      <c r="QQ76" s="18"/>
      <c r="QR76" s="18"/>
      <c r="QS76" s="18"/>
      <c r="QT76" s="18"/>
      <c r="QU76" s="18"/>
      <c r="QV76" s="18"/>
      <c r="QW76" s="18"/>
      <c r="QX76" s="18"/>
      <c r="QY76" s="18"/>
      <c r="QZ76" s="18"/>
      <c r="RA76" s="18"/>
      <c r="RB76" s="18"/>
      <c r="RC76" s="18"/>
      <c r="RD76" s="18"/>
      <c r="RE76" s="18"/>
      <c r="RF76" s="18"/>
      <c r="RG76" s="18"/>
      <c r="RH76" s="18"/>
      <c r="RI76" s="18"/>
      <c r="RJ76" s="18"/>
      <c r="RK76" s="18"/>
      <c r="RL76" s="18"/>
      <c r="RM76" s="18"/>
      <c r="RN76" s="18"/>
      <c r="RO76" s="18"/>
      <c r="RP76" s="18"/>
      <c r="RQ76" s="18"/>
      <c r="RR76" s="18"/>
      <c r="RS76" s="18"/>
      <c r="RT76" s="18"/>
      <c r="RU76" s="18"/>
      <c r="RV76" s="18"/>
      <c r="RW76" s="18"/>
      <c r="RX76" s="18"/>
      <c r="RY76" s="18"/>
      <c r="RZ76" s="18"/>
      <c r="SA76" s="18"/>
      <c r="SB76" s="18"/>
      <c r="SC76" s="18"/>
      <c r="SD76" s="18"/>
      <c r="SE76" s="18"/>
      <c r="SF76" s="18"/>
      <c r="SG76" s="18"/>
      <c r="SH76" s="18"/>
      <c r="SI76" s="18"/>
      <c r="SJ76" s="18"/>
      <c r="SK76" s="18"/>
      <c r="SL76" s="18"/>
      <c r="SM76" s="18"/>
      <c r="SN76" s="18"/>
      <c r="SO76" s="18"/>
      <c r="SP76" s="18"/>
      <c r="SQ76" s="18"/>
      <c r="SR76" s="18"/>
      <c r="SS76" s="18"/>
      <c r="ST76" s="18"/>
      <c r="SU76" s="18"/>
      <c r="SV76" s="18"/>
      <c r="SW76" s="18"/>
      <c r="SX76" s="18"/>
      <c r="SY76" s="18"/>
      <c r="SZ76" s="18"/>
      <c r="TA76" s="18"/>
      <c r="TB76" s="18"/>
      <c r="TC76" s="18"/>
      <c r="TD76" s="18"/>
      <c r="TE76" s="18"/>
      <c r="TF76" s="18"/>
      <c r="TG76" s="18"/>
      <c r="TH76" s="18"/>
      <c r="TI76" s="18"/>
      <c r="TJ76" s="18"/>
      <c r="TK76" s="18"/>
      <c r="TL76" s="18"/>
      <c r="TM76" s="18"/>
      <c r="TN76" s="18"/>
      <c r="TO76" s="18"/>
      <c r="TP76" s="18"/>
      <c r="TQ76" s="18"/>
      <c r="TR76" s="18"/>
      <c r="TS76" s="18"/>
      <c r="TT76" s="18"/>
      <c r="TU76" s="18"/>
      <c r="TV76" s="18"/>
      <c r="TW76" s="18"/>
      <c r="TX76" s="18"/>
      <c r="TY76" s="18"/>
      <c r="TZ76" s="18"/>
      <c r="UA76" s="18"/>
      <c r="UB76" s="18"/>
      <c r="UC76" s="18"/>
      <c r="UD76" s="18"/>
      <c r="UE76" s="18"/>
      <c r="UF76" s="18"/>
      <c r="UG76" s="18"/>
      <c r="UH76" s="18"/>
      <c r="UI76" s="18"/>
      <c r="UJ76" s="18"/>
      <c r="UK76" s="18"/>
      <c r="UL76" s="18"/>
      <c r="UM76" s="18"/>
      <c r="UN76" s="18"/>
      <c r="UO76" s="18"/>
      <c r="UP76" s="18"/>
      <c r="UQ76" s="18"/>
      <c r="UR76" s="18"/>
      <c r="US76" s="18"/>
      <c r="UT76" s="18"/>
      <c r="UU76" s="18"/>
      <c r="UV76" s="18"/>
      <c r="UW76" s="18"/>
      <c r="UX76" s="18"/>
      <c r="UY76" s="18"/>
      <c r="UZ76" s="18"/>
      <c r="VA76" s="18"/>
      <c r="VB76" s="18"/>
      <c r="VC76" s="18"/>
      <c r="VD76" s="18"/>
      <c r="VE76" s="18"/>
      <c r="VF76" s="18"/>
      <c r="VG76" s="18"/>
      <c r="VH76" s="18"/>
      <c r="VI76" s="18"/>
      <c r="VJ76" s="18"/>
      <c r="VK76" s="18"/>
      <c r="VL76" s="18"/>
      <c r="VM76" s="18"/>
      <c r="VN76" s="18"/>
      <c r="VO76" s="18"/>
      <c r="VP76" s="18"/>
      <c r="VQ76" s="18"/>
      <c r="VR76" s="18"/>
      <c r="VS76" s="18"/>
      <c r="VT76" s="18"/>
      <c r="VU76" s="18"/>
      <c r="VV76" s="18"/>
      <c r="VW76" s="18"/>
      <c r="VX76" s="18"/>
      <c r="VY76" s="18"/>
      <c r="VZ76" s="18"/>
      <c r="WA76" s="18"/>
      <c r="WB76" s="18"/>
      <c r="WC76" s="18"/>
      <c r="WD76" s="18"/>
      <c r="WE76" s="18"/>
      <c r="WF76" s="18"/>
      <c r="WG76" s="18"/>
      <c r="WH76" s="18"/>
      <c r="WI76" s="18"/>
      <c r="WJ76" s="18"/>
      <c r="WK76" s="18"/>
      <c r="WL76" s="18"/>
      <c r="WM76" s="18"/>
      <c r="WN76" s="18"/>
      <c r="WO76" s="18"/>
      <c r="WP76" s="18"/>
      <c r="WQ76" s="18"/>
      <c r="WR76" s="18"/>
      <c r="WS76" s="18"/>
      <c r="WT76" s="18"/>
      <c r="WU76" s="18"/>
      <c r="WV76" s="18"/>
      <c r="WW76" s="18"/>
      <c r="WX76" s="18"/>
      <c r="WY76" s="18"/>
      <c r="WZ76" s="18"/>
      <c r="XA76" s="18"/>
      <c r="XB76" s="18"/>
      <c r="XC76" s="18"/>
      <c r="XD76" s="18"/>
      <c r="XE76" s="18"/>
      <c r="XF76" s="18"/>
      <c r="XG76" s="18"/>
      <c r="XH76" s="18"/>
      <c r="XI76" s="18"/>
      <c r="XJ76" s="18"/>
      <c r="XK76" s="18"/>
      <c r="XL76" s="18"/>
      <c r="XM76" s="18"/>
      <c r="XN76" s="18"/>
      <c r="XO76" s="18"/>
      <c r="XP76" s="18"/>
      <c r="XQ76" s="18"/>
      <c r="XR76" s="18"/>
      <c r="XS76" s="18"/>
      <c r="XT76" s="18"/>
      <c r="XU76" s="18"/>
      <c r="XV76" s="18"/>
      <c r="XW76" s="18"/>
      <c r="XX76" s="18"/>
      <c r="XY76" s="18"/>
      <c r="XZ76" s="18"/>
      <c r="YA76" s="18"/>
      <c r="YB76" s="18"/>
      <c r="YC76" s="18"/>
      <c r="YD76" s="18"/>
      <c r="YE76" s="18"/>
      <c r="YF76" s="18"/>
      <c r="YG76" s="18"/>
      <c r="YH76" s="18"/>
      <c r="YI76" s="18"/>
      <c r="YJ76" s="18"/>
      <c r="YK76" s="18"/>
      <c r="YL76" s="18"/>
      <c r="YM76" s="18"/>
      <c r="YN76" s="18"/>
      <c r="YO76" s="18"/>
      <c r="YP76" s="18"/>
      <c r="YQ76" s="18"/>
      <c r="YR76" s="18"/>
      <c r="YS76" s="18"/>
      <c r="YT76" s="18"/>
      <c r="YU76" s="18"/>
      <c r="YV76" s="18"/>
      <c r="YW76" s="18"/>
      <c r="YX76" s="18"/>
      <c r="YY76" s="18"/>
      <c r="YZ76" s="18"/>
      <c r="ZA76" s="18"/>
      <c r="ZB76" s="18"/>
      <c r="ZC76" s="18"/>
      <c r="ZD76" s="18"/>
      <c r="ZE76" s="18"/>
      <c r="ZF76" s="18"/>
      <c r="ZG76" s="18"/>
      <c r="ZH76" s="18"/>
      <c r="ZI76" s="18"/>
      <c r="ZJ76" s="18"/>
      <c r="ZK76" s="18"/>
      <c r="ZL76" s="18"/>
      <c r="ZM76" s="18"/>
      <c r="ZN76" s="18"/>
      <c r="ZO76" s="18"/>
      <c r="ZP76" s="18"/>
      <c r="ZQ76" s="18"/>
      <c r="ZR76" s="18"/>
      <c r="ZS76" s="18"/>
      <c r="ZT76" s="18"/>
      <c r="ZU76" s="18"/>
      <c r="ZV76" s="18"/>
      <c r="ZW76" s="18"/>
      <c r="ZX76" s="18"/>
      <c r="ZY76" s="18"/>
      <c r="ZZ76" s="18"/>
      <c r="AAA76" s="18"/>
      <c r="AAB76" s="18"/>
      <c r="AAC76" s="18"/>
      <c r="AAD76" s="18"/>
      <c r="AAE76" s="18"/>
      <c r="AAF76" s="18"/>
      <c r="AAG76" s="18"/>
      <c r="AAH76" s="18"/>
      <c r="AAI76" s="18"/>
      <c r="AAJ76" s="18"/>
      <c r="AAK76" s="18"/>
      <c r="AAL76" s="18"/>
      <c r="AAM76" s="18"/>
      <c r="AAN76" s="18"/>
      <c r="AAO76" s="18"/>
      <c r="AAP76" s="18"/>
      <c r="AAQ76" s="18"/>
      <c r="AAR76" s="18"/>
      <c r="AAS76" s="18"/>
      <c r="AAT76" s="18"/>
      <c r="AAU76" s="18"/>
      <c r="AAV76" s="18"/>
      <c r="AAW76" s="18"/>
      <c r="AAX76" s="18"/>
      <c r="AAY76" s="18"/>
      <c r="AAZ76" s="18"/>
      <c r="ABA76" s="18"/>
      <c r="ABB76" s="18"/>
      <c r="ABC76" s="18"/>
      <c r="ABD76" s="18"/>
      <c r="ABE76" s="18"/>
      <c r="ABF76" s="18"/>
      <c r="ABG76" s="18"/>
      <c r="ABH76" s="18"/>
      <c r="ABI76" s="18"/>
      <c r="ABJ76" s="18"/>
      <c r="ABK76" s="18"/>
      <c r="ABL76" s="18"/>
      <c r="ABM76" s="18"/>
      <c r="ABN76" s="18"/>
      <c r="ABO76" s="18"/>
      <c r="ABP76" s="18"/>
      <c r="ABQ76" s="18"/>
      <c r="ABR76" s="18"/>
      <c r="ABS76" s="18"/>
      <c r="ABT76" s="18"/>
      <c r="ABU76" s="18"/>
      <c r="ABV76" s="18"/>
      <c r="ABW76" s="18"/>
      <c r="ABX76" s="18"/>
      <c r="ABY76" s="18"/>
      <c r="ABZ76" s="18"/>
      <c r="ACA76" s="18"/>
      <c r="ACB76" s="18"/>
      <c r="ACC76" s="18"/>
      <c r="ACD76" s="18"/>
      <c r="ACE76" s="18"/>
      <c r="ACF76" s="18"/>
      <c r="ACG76" s="18"/>
      <c r="ACH76" s="18"/>
      <c r="ACI76" s="18"/>
      <c r="ACJ76" s="18"/>
      <c r="ACK76" s="18"/>
      <c r="ACL76" s="18"/>
      <c r="ACM76" s="18"/>
      <c r="ACN76" s="18"/>
      <c r="ACO76" s="18"/>
      <c r="ACP76" s="18"/>
      <c r="ACQ76" s="18"/>
      <c r="ACR76" s="18"/>
      <c r="ACS76" s="18"/>
      <c r="ACT76" s="18"/>
      <c r="ACU76" s="18"/>
      <c r="ACV76" s="18"/>
      <c r="ACW76" s="18"/>
      <c r="ACX76" s="18"/>
      <c r="ACY76" s="18"/>
      <c r="ACZ76" s="18"/>
      <c r="ADA76" s="18"/>
      <c r="ADB76" s="18"/>
      <c r="ADC76" s="18"/>
      <c r="ADD76" s="18"/>
      <c r="ADE76" s="18"/>
      <c r="ADF76" s="18"/>
      <c r="ADG76" s="18"/>
      <c r="ADH76" s="18"/>
      <c r="ADI76" s="18"/>
      <c r="ADJ76" s="18"/>
      <c r="ADK76" s="18"/>
      <c r="ADL76" s="18"/>
      <c r="ADM76" s="18"/>
      <c r="ADN76" s="18"/>
      <c r="ADO76" s="18"/>
      <c r="ADP76" s="18"/>
      <c r="ADQ76" s="18"/>
      <c r="ADR76" s="18"/>
      <c r="ADS76" s="18"/>
      <c r="ADT76" s="18"/>
      <c r="ADU76" s="18"/>
      <c r="ADV76" s="18"/>
      <c r="ADW76" s="18"/>
      <c r="ADX76" s="18"/>
      <c r="ADY76" s="18"/>
      <c r="ADZ76" s="18"/>
      <c r="AEA76" s="18"/>
      <c r="AEB76" s="18"/>
      <c r="AEC76" s="18"/>
      <c r="AED76" s="18"/>
      <c r="AEE76" s="18"/>
      <c r="AEF76" s="18"/>
      <c r="AEG76" s="18"/>
      <c r="AEH76" s="18"/>
      <c r="AEI76" s="18"/>
      <c r="AEJ76" s="18"/>
      <c r="AEK76" s="18"/>
      <c r="AEL76" s="18"/>
      <c r="AEM76" s="18"/>
      <c r="AEN76" s="18"/>
      <c r="AEO76" s="18"/>
      <c r="AEP76" s="18"/>
      <c r="AEQ76" s="18"/>
      <c r="AER76" s="18"/>
      <c r="AES76" s="18"/>
      <c r="AET76" s="18"/>
      <c r="AEU76" s="18"/>
      <c r="AEV76" s="18"/>
      <c r="AEW76" s="18"/>
      <c r="AEX76" s="18"/>
    </row>
    <row r="77" spans="1:830" s="33" customFormat="1" ht="30">
      <c r="A77" s="34">
        <v>73</v>
      </c>
      <c r="B77" s="34" t="s">
        <v>155</v>
      </c>
      <c r="C77" s="8" t="s">
        <v>156</v>
      </c>
      <c r="D77" s="35" t="s">
        <v>20</v>
      </c>
      <c r="E77" s="36">
        <v>1800</v>
      </c>
      <c r="F77" s="51">
        <v>8</v>
      </c>
      <c r="G77" s="52">
        <v>1525.4237288135594</v>
      </c>
      <c r="H77" s="38">
        <f t="shared" si="27"/>
        <v>14400</v>
      </c>
      <c r="I77" s="39">
        <f t="shared" si="19"/>
        <v>8</v>
      </c>
      <c r="J77" s="38">
        <f t="shared" si="28"/>
        <v>14400</v>
      </c>
      <c r="K77" s="38">
        <f t="shared" si="29"/>
        <v>0</v>
      </c>
      <c r="L77" s="38">
        <f t="shared" si="30"/>
        <v>0</v>
      </c>
      <c r="M77" s="40"/>
      <c r="N77" s="99">
        <f t="shared" si="31"/>
        <v>0</v>
      </c>
      <c r="O77" s="42"/>
      <c r="P77" s="43">
        <f t="shared" si="32"/>
        <v>0</v>
      </c>
      <c r="Q77" s="43">
        <f t="shared" si="33"/>
        <v>0</v>
      </c>
      <c r="R77" s="43">
        <f t="shared" si="34"/>
        <v>0</v>
      </c>
      <c r="S77" s="44">
        <f t="shared" si="35"/>
        <v>8</v>
      </c>
      <c r="T77" s="98">
        <f t="shared" si="36"/>
        <v>14400</v>
      </c>
      <c r="U77" s="45">
        <f t="shared" si="20"/>
        <v>8</v>
      </c>
      <c r="V77" s="46">
        <f t="shared" si="21"/>
        <v>14400</v>
      </c>
      <c r="W77" s="46">
        <f t="shared" si="22"/>
        <v>0</v>
      </c>
      <c r="X77" s="47">
        <f t="shared" si="23"/>
        <v>0</v>
      </c>
      <c r="Y77" s="97">
        <v>8</v>
      </c>
      <c r="Z77" s="96">
        <f t="shared" si="24"/>
        <v>14400</v>
      </c>
      <c r="AA77" s="96">
        <f t="shared" si="25"/>
        <v>0</v>
      </c>
      <c r="AB77" s="70">
        <f t="shared" si="26"/>
        <v>0</v>
      </c>
      <c r="AC77" s="157"/>
      <c r="AD77" s="162">
        <v>630</v>
      </c>
      <c r="AE77" s="166">
        <f t="shared" si="37"/>
        <v>5040</v>
      </c>
      <c r="AF77" s="166">
        <f t="shared" si="38"/>
        <v>5040</v>
      </c>
      <c r="AT77" s="136"/>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c r="HR77" s="18"/>
      <c r="HS77" s="18"/>
      <c r="HT77" s="18"/>
      <c r="HU77" s="18"/>
      <c r="HV77" s="18"/>
      <c r="HW77" s="18"/>
      <c r="HX77" s="18"/>
      <c r="HY77" s="18"/>
      <c r="HZ77" s="18"/>
      <c r="IA77" s="18"/>
      <c r="IB77" s="18"/>
      <c r="IC77" s="18"/>
      <c r="ID77" s="18"/>
      <c r="IE77" s="18"/>
      <c r="IF77" s="18"/>
      <c r="IG77" s="18"/>
      <c r="IH77" s="18"/>
      <c r="II77" s="18"/>
      <c r="IJ77" s="18"/>
      <c r="IK77" s="18"/>
      <c r="IL77" s="18"/>
      <c r="IM77" s="18"/>
      <c r="IN77" s="18"/>
      <c r="IO77" s="18"/>
      <c r="IP77" s="18"/>
      <c r="IQ77" s="18"/>
      <c r="IR77" s="18"/>
      <c r="IS77" s="18"/>
      <c r="IT77" s="18"/>
      <c r="IU77" s="18"/>
      <c r="IV77" s="18"/>
      <c r="IW77" s="18"/>
      <c r="IX77" s="18"/>
      <c r="IY77" s="18"/>
      <c r="IZ77" s="18"/>
      <c r="JA77" s="18"/>
      <c r="JB77" s="18"/>
      <c r="JC77" s="18"/>
      <c r="JD77" s="18"/>
      <c r="JE77" s="18"/>
      <c r="JF77" s="18"/>
      <c r="JG77" s="18"/>
      <c r="JH77" s="18"/>
      <c r="JI77" s="18"/>
      <c r="JJ77" s="18"/>
      <c r="JK77" s="18"/>
      <c r="JL77" s="18"/>
      <c r="JM77" s="18"/>
      <c r="JN77" s="18"/>
      <c r="JO77" s="18"/>
      <c r="JP77" s="18"/>
      <c r="JQ77" s="18"/>
      <c r="JR77" s="18"/>
      <c r="JS77" s="18"/>
      <c r="JT77" s="18"/>
      <c r="JU77" s="18"/>
      <c r="JV77" s="18"/>
      <c r="JW77" s="18"/>
      <c r="JX77" s="18"/>
      <c r="JY77" s="18"/>
      <c r="JZ77" s="18"/>
      <c r="KA77" s="18"/>
      <c r="KB77" s="18"/>
      <c r="KC77" s="18"/>
      <c r="KD77" s="18"/>
      <c r="KE77" s="18"/>
      <c r="KF77" s="18"/>
      <c r="KG77" s="18"/>
      <c r="KH77" s="18"/>
      <c r="KI77" s="18"/>
      <c r="KJ77" s="18"/>
      <c r="KK77" s="18"/>
      <c r="KL77" s="18"/>
      <c r="KM77" s="18"/>
      <c r="KN77" s="18"/>
      <c r="KO77" s="18"/>
      <c r="KP77" s="18"/>
      <c r="KQ77" s="18"/>
      <c r="KR77" s="18"/>
      <c r="KS77" s="18"/>
      <c r="KT77" s="18"/>
      <c r="KU77" s="18"/>
      <c r="KV77" s="18"/>
      <c r="KW77" s="18"/>
      <c r="KX77" s="18"/>
      <c r="KY77" s="18"/>
      <c r="KZ77" s="18"/>
      <c r="LA77" s="18"/>
      <c r="LB77" s="18"/>
      <c r="LC77" s="18"/>
      <c r="LD77" s="18"/>
      <c r="LE77" s="18"/>
      <c r="LF77" s="18"/>
      <c r="LG77" s="18"/>
      <c r="LH77" s="18"/>
      <c r="LI77" s="18"/>
      <c r="LJ77" s="18"/>
      <c r="LK77" s="18"/>
      <c r="LL77" s="18"/>
      <c r="LM77" s="18"/>
      <c r="LN77" s="18"/>
      <c r="LO77" s="18"/>
      <c r="LP77" s="18"/>
      <c r="LQ77" s="18"/>
      <c r="LR77" s="18"/>
      <c r="LS77" s="18"/>
      <c r="LT77" s="18"/>
      <c r="LU77" s="18"/>
      <c r="LV77" s="18"/>
      <c r="LW77" s="18"/>
      <c r="LX77" s="18"/>
      <c r="LY77" s="18"/>
      <c r="LZ77" s="18"/>
      <c r="MA77" s="18"/>
      <c r="MB77" s="18"/>
      <c r="MC77" s="18"/>
      <c r="MD77" s="18"/>
      <c r="ME77" s="18"/>
      <c r="MF77" s="18"/>
      <c r="MG77" s="18"/>
      <c r="MH77" s="18"/>
      <c r="MI77" s="18"/>
      <c r="MJ77" s="18"/>
      <c r="MK77" s="18"/>
      <c r="ML77" s="18"/>
      <c r="MM77" s="18"/>
      <c r="MN77" s="18"/>
      <c r="MO77" s="18"/>
      <c r="MP77" s="18"/>
      <c r="MQ77" s="18"/>
      <c r="MR77" s="18"/>
      <c r="MS77" s="18"/>
      <c r="MT77" s="18"/>
      <c r="MU77" s="18"/>
      <c r="MV77" s="18"/>
      <c r="MW77" s="18"/>
      <c r="MX77" s="18"/>
      <c r="MY77" s="18"/>
      <c r="MZ77" s="18"/>
      <c r="NA77" s="18"/>
      <c r="NB77" s="18"/>
      <c r="NC77" s="18"/>
      <c r="ND77" s="18"/>
      <c r="NE77" s="18"/>
      <c r="NF77" s="18"/>
      <c r="NG77" s="18"/>
      <c r="NH77" s="18"/>
      <c r="NI77" s="18"/>
      <c r="NJ77" s="18"/>
      <c r="NK77" s="18"/>
      <c r="NL77" s="18"/>
      <c r="NM77" s="18"/>
      <c r="NN77" s="18"/>
      <c r="NO77" s="18"/>
      <c r="NP77" s="18"/>
      <c r="NQ77" s="18"/>
      <c r="NR77" s="18"/>
      <c r="NS77" s="18"/>
      <c r="NT77" s="18"/>
      <c r="NU77" s="18"/>
      <c r="NV77" s="18"/>
      <c r="NW77" s="18"/>
      <c r="NX77" s="18"/>
      <c r="NY77" s="18"/>
      <c r="NZ77" s="18"/>
      <c r="OA77" s="18"/>
      <c r="OB77" s="18"/>
      <c r="OC77" s="18"/>
      <c r="OD77" s="18"/>
      <c r="OE77" s="18"/>
      <c r="OF77" s="18"/>
      <c r="OG77" s="18"/>
      <c r="OH77" s="18"/>
      <c r="OI77" s="18"/>
      <c r="OJ77" s="18"/>
      <c r="OK77" s="18"/>
      <c r="OL77" s="18"/>
      <c r="OM77" s="18"/>
      <c r="ON77" s="18"/>
      <c r="OO77" s="18"/>
      <c r="OP77" s="18"/>
      <c r="OQ77" s="18"/>
      <c r="OR77" s="18"/>
      <c r="OS77" s="18"/>
      <c r="OT77" s="18"/>
      <c r="OU77" s="18"/>
      <c r="OV77" s="18"/>
      <c r="OW77" s="18"/>
      <c r="OX77" s="18"/>
      <c r="OY77" s="18"/>
      <c r="OZ77" s="18"/>
      <c r="PA77" s="18"/>
      <c r="PB77" s="18"/>
      <c r="PC77" s="18"/>
      <c r="PD77" s="18"/>
      <c r="PE77" s="18"/>
      <c r="PF77" s="18"/>
      <c r="PG77" s="18"/>
      <c r="PH77" s="18"/>
      <c r="PI77" s="18"/>
      <c r="PJ77" s="18"/>
      <c r="PK77" s="18"/>
      <c r="PL77" s="18"/>
      <c r="PM77" s="18"/>
      <c r="PN77" s="18"/>
      <c r="PO77" s="18"/>
      <c r="PP77" s="18"/>
      <c r="PQ77" s="18"/>
      <c r="PR77" s="18"/>
      <c r="PS77" s="18"/>
      <c r="PT77" s="18"/>
      <c r="PU77" s="18"/>
      <c r="PV77" s="18"/>
      <c r="PW77" s="18"/>
      <c r="PX77" s="18"/>
      <c r="PY77" s="18"/>
      <c r="PZ77" s="18"/>
      <c r="QA77" s="18"/>
      <c r="QB77" s="18"/>
      <c r="QC77" s="18"/>
      <c r="QD77" s="18"/>
      <c r="QE77" s="18"/>
      <c r="QF77" s="18"/>
      <c r="QG77" s="18"/>
      <c r="QH77" s="18"/>
      <c r="QI77" s="18"/>
      <c r="QJ77" s="18"/>
      <c r="QK77" s="18"/>
      <c r="QL77" s="18"/>
      <c r="QM77" s="18"/>
      <c r="QN77" s="18"/>
      <c r="QO77" s="18"/>
      <c r="QP77" s="18"/>
      <c r="QQ77" s="18"/>
      <c r="QR77" s="18"/>
      <c r="QS77" s="18"/>
      <c r="QT77" s="18"/>
      <c r="QU77" s="18"/>
      <c r="QV77" s="18"/>
      <c r="QW77" s="18"/>
      <c r="QX77" s="18"/>
      <c r="QY77" s="18"/>
      <c r="QZ77" s="18"/>
      <c r="RA77" s="18"/>
      <c r="RB77" s="18"/>
      <c r="RC77" s="18"/>
      <c r="RD77" s="18"/>
      <c r="RE77" s="18"/>
      <c r="RF77" s="18"/>
      <c r="RG77" s="18"/>
      <c r="RH77" s="18"/>
      <c r="RI77" s="18"/>
      <c r="RJ77" s="18"/>
      <c r="RK77" s="18"/>
      <c r="RL77" s="18"/>
      <c r="RM77" s="18"/>
      <c r="RN77" s="18"/>
      <c r="RO77" s="18"/>
      <c r="RP77" s="18"/>
      <c r="RQ77" s="18"/>
      <c r="RR77" s="18"/>
      <c r="RS77" s="18"/>
      <c r="RT77" s="18"/>
      <c r="RU77" s="18"/>
      <c r="RV77" s="18"/>
      <c r="RW77" s="18"/>
      <c r="RX77" s="18"/>
      <c r="RY77" s="18"/>
      <c r="RZ77" s="18"/>
      <c r="SA77" s="18"/>
      <c r="SB77" s="18"/>
      <c r="SC77" s="18"/>
      <c r="SD77" s="18"/>
      <c r="SE77" s="18"/>
      <c r="SF77" s="18"/>
      <c r="SG77" s="18"/>
      <c r="SH77" s="18"/>
      <c r="SI77" s="18"/>
      <c r="SJ77" s="18"/>
      <c r="SK77" s="18"/>
      <c r="SL77" s="18"/>
      <c r="SM77" s="18"/>
      <c r="SN77" s="18"/>
      <c r="SO77" s="18"/>
      <c r="SP77" s="18"/>
      <c r="SQ77" s="18"/>
      <c r="SR77" s="18"/>
      <c r="SS77" s="18"/>
      <c r="ST77" s="18"/>
      <c r="SU77" s="18"/>
      <c r="SV77" s="18"/>
      <c r="SW77" s="18"/>
      <c r="SX77" s="18"/>
      <c r="SY77" s="18"/>
      <c r="SZ77" s="18"/>
      <c r="TA77" s="18"/>
      <c r="TB77" s="18"/>
      <c r="TC77" s="18"/>
      <c r="TD77" s="18"/>
      <c r="TE77" s="18"/>
      <c r="TF77" s="18"/>
      <c r="TG77" s="18"/>
      <c r="TH77" s="18"/>
      <c r="TI77" s="18"/>
      <c r="TJ77" s="18"/>
      <c r="TK77" s="18"/>
      <c r="TL77" s="18"/>
      <c r="TM77" s="18"/>
      <c r="TN77" s="18"/>
      <c r="TO77" s="18"/>
      <c r="TP77" s="18"/>
      <c r="TQ77" s="18"/>
      <c r="TR77" s="18"/>
      <c r="TS77" s="18"/>
      <c r="TT77" s="18"/>
      <c r="TU77" s="18"/>
      <c r="TV77" s="18"/>
      <c r="TW77" s="18"/>
      <c r="TX77" s="18"/>
      <c r="TY77" s="18"/>
      <c r="TZ77" s="18"/>
      <c r="UA77" s="18"/>
      <c r="UB77" s="18"/>
      <c r="UC77" s="18"/>
      <c r="UD77" s="18"/>
      <c r="UE77" s="18"/>
      <c r="UF77" s="18"/>
      <c r="UG77" s="18"/>
      <c r="UH77" s="18"/>
      <c r="UI77" s="18"/>
      <c r="UJ77" s="18"/>
      <c r="UK77" s="18"/>
      <c r="UL77" s="18"/>
      <c r="UM77" s="18"/>
      <c r="UN77" s="18"/>
      <c r="UO77" s="18"/>
      <c r="UP77" s="18"/>
      <c r="UQ77" s="18"/>
      <c r="UR77" s="18"/>
      <c r="US77" s="18"/>
      <c r="UT77" s="18"/>
      <c r="UU77" s="18"/>
      <c r="UV77" s="18"/>
      <c r="UW77" s="18"/>
      <c r="UX77" s="18"/>
      <c r="UY77" s="18"/>
      <c r="UZ77" s="18"/>
      <c r="VA77" s="18"/>
      <c r="VB77" s="18"/>
      <c r="VC77" s="18"/>
      <c r="VD77" s="18"/>
      <c r="VE77" s="18"/>
      <c r="VF77" s="18"/>
      <c r="VG77" s="18"/>
      <c r="VH77" s="18"/>
      <c r="VI77" s="18"/>
      <c r="VJ77" s="18"/>
      <c r="VK77" s="18"/>
      <c r="VL77" s="18"/>
      <c r="VM77" s="18"/>
      <c r="VN77" s="18"/>
      <c r="VO77" s="18"/>
      <c r="VP77" s="18"/>
      <c r="VQ77" s="18"/>
      <c r="VR77" s="18"/>
      <c r="VS77" s="18"/>
      <c r="VT77" s="18"/>
      <c r="VU77" s="18"/>
      <c r="VV77" s="18"/>
      <c r="VW77" s="18"/>
      <c r="VX77" s="18"/>
      <c r="VY77" s="18"/>
      <c r="VZ77" s="18"/>
      <c r="WA77" s="18"/>
      <c r="WB77" s="18"/>
      <c r="WC77" s="18"/>
      <c r="WD77" s="18"/>
      <c r="WE77" s="18"/>
      <c r="WF77" s="18"/>
      <c r="WG77" s="18"/>
      <c r="WH77" s="18"/>
      <c r="WI77" s="18"/>
      <c r="WJ77" s="18"/>
      <c r="WK77" s="18"/>
      <c r="WL77" s="18"/>
      <c r="WM77" s="18"/>
      <c r="WN77" s="18"/>
      <c r="WO77" s="18"/>
      <c r="WP77" s="18"/>
      <c r="WQ77" s="18"/>
      <c r="WR77" s="18"/>
      <c r="WS77" s="18"/>
      <c r="WT77" s="18"/>
      <c r="WU77" s="18"/>
      <c r="WV77" s="18"/>
      <c r="WW77" s="18"/>
      <c r="WX77" s="18"/>
      <c r="WY77" s="18"/>
      <c r="WZ77" s="18"/>
      <c r="XA77" s="18"/>
      <c r="XB77" s="18"/>
      <c r="XC77" s="18"/>
      <c r="XD77" s="18"/>
      <c r="XE77" s="18"/>
      <c r="XF77" s="18"/>
      <c r="XG77" s="18"/>
      <c r="XH77" s="18"/>
      <c r="XI77" s="18"/>
      <c r="XJ77" s="18"/>
      <c r="XK77" s="18"/>
      <c r="XL77" s="18"/>
      <c r="XM77" s="18"/>
      <c r="XN77" s="18"/>
      <c r="XO77" s="18"/>
      <c r="XP77" s="18"/>
      <c r="XQ77" s="18"/>
      <c r="XR77" s="18"/>
      <c r="XS77" s="18"/>
      <c r="XT77" s="18"/>
      <c r="XU77" s="18"/>
      <c r="XV77" s="18"/>
      <c r="XW77" s="18"/>
      <c r="XX77" s="18"/>
      <c r="XY77" s="18"/>
      <c r="XZ77" s="18"/>
      <c r="YA77" s="18"/>
      <c r="YB77" s="18"/>
      <c r="YC77" s="18"/>
      <c r="YD77" s="18"/>
      <c r="YE77" s="18"/>
      <c r="YF77" s="18"/>
      <c r="YG77" s="18"/>
      <c r="YH77" s="18"/>
      <c r="YI77" s="18"/>
      <c r="YJ77" s="18"/>
      <c r="YK77" s="18"/>
      <c r="YL77" s="18"/>
      <c r="YM77" s="18"/>
      <c r="YN77" s="18"/>
      <c r="YO77" s="18"/>
      <c r="YP77" s="18"/>
      <c r="YQ77" s="18"/>
      <c r="YR77" s="18"/>
      <c r="YS77" s="18"/>
      <c r="YT77" s="18"/>
      <c r="YU77" s="18"/>
      <c r="YV77" s="18"/>
      <c r="YW77" s="18"/>
      <c r="YX77" s="18"/>
      <c r="YY77" s="18"/>
      <c r="YZ77" s="18"/>
      <c r="ZA77" s="18"/>
      <c r="ZB77" s="18"/>
      <c r="ZC77" s="18"/>
      <c r="ZD77" s="18"/>
      <c r="ZE77" s="18"/>
      <c r="ZF77" s="18"/>
      <c r="ZG77" s="18"/>
      <c r="ZH77" s="18"/>
      <c r="ZI77" s="18"/>
      <c r="ZJ77" s="18"/>
      <c r="ZK77" s="18"/>
      <c r="ZL77" s="18"/>
      <c r="ZM77" s="18"/>
      <c r="ZN77" s="18"/>
      <c r="ZO77" s="18"/>
      <c r="ZP77" s="18"/>
      <c r="ZQ77" s="18"/>
      <c r="ZR77" s="18"/>
      <c r="ZS77" s="18"/>
      <c r="ZT77" s="18"/>
      <c r="ZU77" s="18"/>
      <c r="ZV77" s="18"/>
      <c r="ZW77" s="18"/>
      <c r="ZX77" s="18"/>
      <c r="ZY77" s="18"/>
      <c r="ZZ77" s="18"/>
      <c r="AAA77" s="18"/>
      <c r="AAB77" s="18"/>
      <c r="AAC77" s="18"/>
      <c r="AAD77" s="18"/>
      <c r="AAE77" s="18"/>
      <c r="AAF77" s="18"/>
      <c r="AAG77" s="18"/>
      <c r="AAH77" s="18"/>
      <c r="AAI77" s="18"/>
      <c r="AAJ77" s="18"/>
      <c r="AAK77" s="18"/>
      <c r="AAL77" s="18"/>
      <c r="AAM77" s="18"/>
      <c r="AAN77" s="18"/>
      <c r="AAO77" s="18"/>
      <c r="AAP77" s="18"/>
      <c r="AAQ77" s="18"/>
      <c r="AAR77" s="18"/>
      <c r="AAS77" s="18"/>
      <c r="AAT77" s="18"/>
      <c r="AAU77" s="18"/>
      <c r="AAV77" s="18"/>
      <c r="AAW77" s="18"/>
      <c r="AAX77" s="18"/>
      <c r="AAY77" s="18"/>
      <c r="AAZ77" s="18"/>
      <c r="ABA77" s="18"/>
      <c r="ABB77" s="18"/>
      <c r="ABC77" s="18"/>
      <c r="ABD77" s="18"/>
      <c r="ABE77" s="18"/>
      <c r="ABF77" s="18"/>
      <c r="ABG77" s="18"/>
      <c r="ABH77" s="18"/>
      <c r="ABI77" s="18"/>
      <c r="ABJ77" s="18"/>
      <c r="ABK77" s="18"/>
      <c r="ABL77" s="18"/>
      <c r="ABM77" s="18"/>
      <c r="ABN77" s="18"/>
      <c r="ABO77" s="18"/>
      <c r="ABP77" s="18"/>
      <c r="ABQ77" s="18"/>
      <c r="ABR77" s="18"/>
      <c r="ABS77" s="18"/>
      <c r="ABT77" s="18"/>
      <c r="ABU77" s="18"/>
      <c r="ABV77" s="18"/>
      <c r="ABW77" s="18"/>
      <c r="ABX77" s="18"/>
      <c r="ABY77" s="18"/>
      <c r="ABZ77" s="18"/>
      <c r="ACA77" s="18"/>
      <c r="ACB77" s="18"/>
      <c r="ACC77" s="18"/>
      <c r="ACD77" s="18"/>
      <c r="ACE77" s="18"/>
      <c r="ACF77" s="18"/>
      <c r="ACG77" s="18"/>
      <c r="ACH77" s="18"/>
      <c r="ACI77" s="18"/>
      <c r="ACJ77" s="18"/>
      <c r="ACK77" s="18"/>
      <c r="ACL77" s="18"/>
      <c r="ACM77" s="18"/>
      <c r="ACN77" s="18"/>
      <c r="ACO77" s="18"/>
      <c r="ACP77" s="18"/>
      <c r="ACQ77" s="18"/>
      <c r="ACR77" s="18"/>
      <c r="ACS77" s="18"/>
      <c r="ACT77" s="18"/>
      <c r="ACU77" s="18"/>
      <c r="ACV77" s="18"/>
      <c r="ACW77" s="18"/>
      <c r="ACX77" s="18"/>
      <c r="ACY77" s="18"/>
      <c r="ACZ77" s="18"/>
      <c r="ADA77" s="18"/>
      <c r="ADB77" s="18"/>
      <c r="ADC77" s="18"/>
      <c r="ADD77" s="18"/>
      <c r="ADE77" s="18"/>
      <c r="ADF77" s="18"/>
      <c r="ADG77" s="18"/>
      <c r="ADH77" s="18"/>
      <c r="ADI77" s="18"/>
      <c r="ADJ77" s="18"/>
      <c r="ADK77" s="18"/>
      <c r="ADL77" s="18"/>
      <c r="ADM77" s="18"/>
      <c r="ADN77" s="18"/>
      <c r="ADO77" s="18"/>
      <c r="ADP77" s="18"/>
      <c r="ADQ77" s="18"/>
      <c r="ADR77" s="18"/>
      <c r="ADS77" s="18"/>
      <c r="ADT77" s="18"/>
      <c r="ADU77" s="18"/>
      <c r="ADV77" s="18"/>
      <c r="ADW77" s="18"/>
      <c r="ADX77" s="18"/>
      <c r="ADY77" s="18"/>
      <c r="ADZ77" s="18"/>
      <c r="AEA77" s="18"/>
      <c r="AEB77" s="18"/>
      <c r="AEC77" s="18"/>
      <c r="AED77" s="18"/>
      <c r="AEE77" s="18"/>
      <c r="AEF77" s="18"/>
      <c r="AEG77" s="18"/>
      <c r="AEH77" s="18"/>
      <c r="AEI77" s="18"/>
      <c r="AEJ77" s="18"/>
      <c r="AEK77" s="18"/>
      <c r="AEL77" s="18"/>
      <c r="AEM77" s="18"/>
      <c r="AEN77" s="18"/>
      <c r="AEO77" s="18"/>
      <c r="AEP77" s="18"/>
      <c r="AEQ77" s="18"/>
      <c r="AER77" s="18"/>
      <c r="AES77" s="18"/>
      <c r="AET77" s="18"/>
      <c r="AEU77" s="18"/>
      <c r="AEV77" s="18"/>
      <c r="AEW77" s="18"/>
      <c r="AEX77" s="18"/>
    </row>
    <row r="78" spans="1:830" s="33" customFormat="1" ht="36" customHeight="1">
      <c r="A78" s="34">
        <v>74</v>
      </c>
      <c r="B78" s="34" t="s">
        <v>157</v>
      </c>
      <c r="C78" s="8" t="s">
        <v>158</v>
      </c>
      <c r="D78" s="35" t="s">
        <v>20</v>
      </c>
      <c r="E78" s="36">
        <v>13000</v>
      </c>
      <c r="F78" s="37">
        <v>10</v>
      </c>
      <c r="G78" s="52">
        <v>11016.949152542373</v>
      </c>
      <c r="H78" s="38">
        <f t="shared" si="27"/>
        <v>130000</v>
      </c>
      <c r="I78" s="39">
        <f t="shared" si="19"/>
        <v>10</v>
      </c>
      <c r="J78" s="38">
        <f t="shared" si="28"/>
        <v>130000</v>
      </c>
      <c r="K78" s="38">
        <f t="shared" si="29"/>
        <v>0</v>
      </c>
      <c r="L78" s="38">
        <f t="shared" si="30"/>
        <v>0</v>
      </c>
      <c r="M78" s="40"/>
      <c r="N78" s="99">
        <f t="shared" si="31"/>
        <v>0</v>
      </c>
      <c r="O78" s="42"/>
      <c r="P78" s="43">
        <f t="shared" si="32"/>
        <v>0</v>
      </c>
      <c r="Q78" s="43">
        <f t="shared" si="33"/>
        <v>0</v>
      </c>
      <c r="R78" s="43">
        <f t="shared" si="34"/>
        <v>0</v>
      </c>
      <c r="S78" s="44">
        <f t="shared" si="35"/>
        <v>10</v>
      </c>
      <c r="T78" s="98">
        <f t="shared" si="36"/>
        <v>130000</v>
      </c>
      <c r="U78" s="45">
        <f t="shared" si="20"/>
        <v>10</v>
      </c>
      <c r="V78" s="46">
        <f t="shared" si="21"/>
        <v>130000</v>
      </c>
      <c r="W78" s="46">
        <f t="shared" si="22"/>
        <v>0</v>
      </c>
      <c r="X78" s="47">
        <f t="shared" si="23"/>
        <v>0</v>
      </c>
      <c r="Y78" s="97">
        <v>10</v>
      </c>
      <c r="Z78" s="96">
        <f t="shared" si="24"/>
        <v>130000</v>
      </c>
      <c r="AA78" s="96">
        <f t="shared" si="25"/>
        <v>0</v>
      </c>
      <c r="AB78" s="70">
        <f t="shared" si="26"/>
        <v>0</v>
      </c>
      <c r="AC78" s="157"/>
      <c r="AD78" s="162">
        <v>4550</v>
      </c>
      <c r="AE78" s="166">
        <f t="shared" si="37"/>
        <v>45500</v>
      </c>
      <c r="AF78" s="166">
        <f t="shared" si="38"/>
        <v>45500</v>
      </c>
      <c r="AT78" s="136"/>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8"/>
      <c r="FX78" s="18"/>
      <c r="FY78" s="18"/>
      <c r="FZ78" s="18"/>
      <c r="GA78" s="18"/>
      <c r="GB78" s="18"/>
      <c r="GC78" s="18"/>
      <c r="GD78" s="18"/>
      <c r="GE78" s="18"/>
      <c r="GF78" s="18"/>
      <c r="GG78" s="18"/>
      <c r="GH78" s="18"/>
      <c r="GI78" s="18"/>
      <c r="GJ78" s="18"/>
      <c r="GK78" s="18"/>
      <c r="GL78" s="18"/>
      <c r="GM78" s="18"/>
      <c r="GN78" s="18"/>
      <c r="GO78" s="18"/>
      <c r="GP78" s="18"/>
      <c r="GQ78" s="18"/>
      <c r="GR78" s="18"/>
      <c r="GS78" s="18"/>
      <c r="GT78" s="18"/>
      <c r="GU78" s="18"/>
      <c r="GV78" s="18"/>
      <c r="GW78" s="18"/>
      <c r="GX78" s="18"/>
      <c r="GY78" s="18"/>
      <c r="GZ78" s="18"/>
      <c r="HA78" s="18"/>
      <c r="HB78" s="18"/>
      <c r="HC78" s="18"/>
      <c r="HD78" s="18"/>
      <c r="HE78" s="18"/>
      <c r="HF78" s="18"/>
      <c r="HG78" s="18"/>
      <c r="HH78" s="18"/>
      <c r="HI78" s="18"/>
      <c r="HJ78" s="18"/>
      <c r="HK78" s="18"/>
      <c r="HL78" s="18"/>
      <c r="HM78" s="18"/>
      <c r="HN78" s="18"/>
      <c r="HO78" s="18"/>
      <c r="HP78" s="18"/>
      <c r="HQ78" s="18"/>
      <c r="HR78" s="18"/>
      <c r="HS78" s="18"/>
      <c r="HT78" s="18"/>
      <c r="HU78" s="18"/>
      <c r="HV78" s="18"/>
      <c r="HW78" s="18"/>
      <c r="HX78" s="18"/>
      <c r="HY78" s="18"/>
      <c r="HZ78" s="18"/>
      <c r="IA78" s="18"/>
      <c r="IB78" s="18"/>
      <c r="IC78" s="18"/>
      <c r="ID78" s="18"/>
      <c r="IE78" s="18"/>
      <c r="IF78" s="18"/>
      <c r="IG78" s="18"/>
      <c r="IH78" s="18"/>
      <c r="II78" s="18"/>
      <c r="IJ78" s="18"/>
      <c r="IK78" s="18"/>
      <c r="IL78" s="18"/>
      <c r="IM78" s="18"/>
      <c r="IN78" s="18"/>
      <c r="IO78" s="18"/>
      <c r="IP78" s="18"/>
      <c r="IQ78" s="18"/>
      <c r="IR78" s="18"/>
      <c r="IS78" s="18"/>
      <c r="IT78" s="18"/>
      <c r="IU78" s="18"/>
      <c r="IV78" s="18"/>
      <c r="IW78" s="18"/>
      <c r="IX78" s="18"/>
      <c r="IY78" s="18"/>
      <c r="IZ78" s="18"/>
      <c r="JA78" s="18"/>
      <c r="JB78" s="18"/>
      <c r="JC78" s="18"/>
      <c r="JD78" s="18"/>
      <c r="JE78" s="18"/>
      <c r="JF78" s="18"/>
      <c r="JG78" s="18"/>
      <c r="JH78" s="18"/>
      <c r="JI78" s="18"/>
      <c r="JJ78" s="18"/>
      <c r="JK78" s="18"/>
      <c r="JL78" s="18"/>
      <c r="JM78" s="18"/>
      <c r="JN78" s="18"/>
      <c r="JO78" s="18"/>
      <c r="JP78" s="18"/>
      <c r="JQ78" s="18"/>
      <c r="JR78" s="18"/>
      <c r="JS78" s="18"/>
      <c r="JT78" s="18"/>
      <c r="JU78" s="18"/>
      <c r="JV78" s="18"/>
      <c r="JW78" s="18"/>
      <c r="JX78" s="18"/>
      <c r="JY78" s="18"/>
      <c r="JZ78" s="18"/>
      <c r="KA78" s="18"/>
      <c r="KB78" s="18"/>
      <c r="KC78" s="18"/>
      <c r="KD78" s="18"/>
      <c r="KE78" s="18"/>
      <c r="KF78" s="18"/>
      <c r="KG78" s="18"/>
      <c r="KH78" s="18"/>
      <c r="KI78" s="18"/>
      <c r="KJ78" s="18"/>
      <c r="KK78" s="18"/>
      <c r="KL78" s="18"/>
      <c r="KM78" s="18"/>
      <c r="KN78" s="18"/>
      <c r="KO78" s="18"/>
      <c r="KP78" s="18"/>
      <c r="KQ78" s="18"/>
      <c r="KR78" s="18"/>
      <c r="KS78" s="18"/>
      <c r="KT78" s="18"/>
      <c r="KU78" s="18"/>
      <c r="KV78" s="18"/>
      <c r="KW78" s="18"/>
      <c r="KX78" s="18"/>
      <c r="KY78" s="18"/>
      <c r="KZ78" s="18"/>
      <c r="LA78" s="18"/>
      <c r="LB78" s="18"/>
      <c r="LC78" s="18"/>
      <c r="LD78" s="18"/>
      <c r="LE78" s="18"/>
      <c r="LF78" s="18"/>
      <c r="LG78" s="18"/>
      <c r="LH78" s="18"/>
      <c r="LI78" s="18"/>
      <c r="LJ78" s="18"/>
      <c r="LK78" s="18"/>
      <c r="LL78" s="18"/>
      <c r="LM78" s="18"/>
      <c r="LN78" s="18"/>
      <c r="LO78" s="18"/>
      <c r="LP78" s="18"/>
      <c r="LQ78" s="18"/>
      <c r="LR78" s="18"/>
      <c r="LS78" s="18"/>
      <c r="LT78" s="18"/>
      <c r="LU78" s="18"/>
      <c r="LV78" s="18"/>
      <c r="LW78" s="18"/>
      <c r="LX78" s="18"/>
      <c r="LY78" s="18"/>
      <c r="LZ78" s="18"/>
      <c r="MA78" s="18"/>
      <c r="MB78" s="18"/>
      <c r="MC78" s="18"/>
      <c r="MD78" s="18"/>
      <c r="ME78" s="18"/>
      <c r="MF78" s="18"/>
      <c r="MG78" s="18"/>
      <c r="MH78" s="18"/>
      <c r="MI78" s="18"/>
      <c r="MJ78" s="18"/>
      <c r="MK78" s="18"/>
      <c r="ML78" s="18"/>
      <c r="MM78" s="18"/>
      <c r="MN78" s="18"/>
      <c r="MO78" s="18"/>
      <c r="MP78" s="18"/>
      <c r="MQ78" s="18"/>
      <c r="MR78" s="18"/>
      <c r="MS78" s="18"/>
      <c r="MT78" s="18"/>
      <c r="MU78" s="18"/>
      <c r="MV78" s="18"/>
      <c r="MW78" s="18"/>
      <c r="MX78" s="18"/>
      <c r="MY78" s="18"/>
      <c r="MZ78" s="18"/>
      <c r="NA78" s="18"/>
      <c r="NB78" s="18"/>
      <c r="NC78" s="18"/>
      <c r="ND78" s="18"/>
      <c r="NE78" s="18"/>
      <c r="NF78" s="18"/>
      <c r="NG78" s="18"/>
      <c r="NH78" s="18"/>
      <c r="NI78" s="18"/>
      <c r="NJ78" s="18"/>
      <c r="NK78" s="18"/>
      <c r="NL78" s="18"/>
      <c r="NM78" s="18"/>
      <c r="NN78" s="18"/>
      <c r="NO78" s="18"/>
      <c r="NP78" s="18"/>
      <c r="NQ78" s="18"/>
      <c r="NR78" s="18"/>
      <c r="NS78" s="18"/>
      <c r="NT78" s="18"/>
      <c r="NU78" s="18"/>
      <c r="NV78" s="18"/>
      <c r="NW78" s="18"/>
      <c r="NX78" s="18"/>
      <c r="NY78" s="18"/>
      <c r="NZ78" s="18"/>
      <c r="OA78" s="18"/>
      <c r="OB78" s="18"/>
      <c r="OC78" s="18"/>
      <c r="OD78" s="18"/>
      <c r="OE78" s="18"/>
      <c r="OF78" s="18"/>
      <c r="OG78" s="18"/>
      <c r="OH78" s="18"/>
      <c r="OI78" s="18"/>
      <c r="OJ78" s="18"/>
      <c r="OK78" s="18"/>
      <c r="OL78" s="18"/>
      <c r="OM78" s="18"/>
      <c r="ON78" s="18"/>
      <c r="OO78" s="18"/>
      <c r="OP78" s="18"/>
      <c r="OQ78" s="18"/>
      <c r="OR78" s="18"/>
      <c r="OS78" s="18"/>
      <c r="OT78" s="18"/>
      <c r="OU78" s="18"/>
      <c r="OV78" s="18"/>
      <c r="OW78" s="18"/>
      <c r="OX78" s="18"/>
      <c r="OY78" s="18"/>
      <c r="OZ78" s="18"/>
      <c r="PA78" s="18"/>
      <c r="PB78" s="18"/>
      <c r="PC78" s="18"/>
      <c r="PD78" s="18"/>
      <c r="PE78" s="18"/>
      <c r="PF78" s="18"/>
      <c r="PG78" s="18"/>
      <c r="PH78" s="18"/>
      <c r="PI78" s="18"/>
      <c r="PJ78" s="18"/>
      <c r="PK78" s="18"/>
      <c r="PL78" s="18"/>
      <c r="PM78" s="18"/>
      <c r="PN78" s="18"/>
      <c r="PO78" s="18"/>
      <c r="PP78" s="18"/>
      <c r="PQ78" s="18"/>
      <c r="PR78" s="18"/>
      <c r="PS78" s="18"/>
      <c r="PT78" s="18"/>
      <c r="PU78" s="18"/>
      <c r="PV78" s="18"/>
      <c r="PW78" s="18"/>
      <c r="PX78" s="18"/>
      <c r="PY78" s="18"/>
      <c r="PZ78" s="18"/>
      <c r="QA78" s="18"/>
      <c r="QB78" s="18"/>
      <c r="QC78" s="18"/>
      <c r="QD78" s="18"/>
      <c r="QE78" s="18"/>
      <c r="QF78" s="18"/>
      <c r="QG78" s="18"/>
      <c r="QH78" s="18"/>
      <c r="QI78" s="18"/>
      <c r="QJ78" s="18"/>
      <c r="QK78" s="18"/>
      <c r="QL78" s="18"/>
      <c r="QM78" s="18"/>
      <c r="QN78" s="18"/>
      <c r="QO78" s="18"/>
      <c r="QP78" s="18"/>
      <c r="QQ78" s="18"/>
      <c r="QR78" s="18"/>
      <c r="QS78" s="18"/>
      <c r="QT78" s="18"/>
      <c r="QU78" s="18"/>
      <c r="QV78" s="18"/>
      <c r="QW78" s="18"/>
      <c r="QX78" s="18"/>
      <c r="QY78" s="18"/>
      <c r="QZ78" s="18"/>
      <c r="RA78" s="18"/>
      <c r="RB78" s="18"/>
      <c r="RC78" s="18"/>
      <c r="RD78" s="18"/>
      <c r="RE78" s="18"/>
      <c r="RF78" s="18"/>
      <c r="RG78" s="18"/>
      <c r="RH78" s="18"/>
      <c r="RI78" s="18"/>
      <c r="RJ78" s="18"/>
      <c r="RK78" s="18"/>
      <c r="RL78" s="18"/>
      <c r="RM78" s="18"/>
      <c r="RN78" s="18"/>
      <c r="RO78" s="18"/>
      <c r="RP78" s="18"/>
      <c r="RQ78" s="18"/>
      <c r="RR78" s="18"/>
      <c r="RS78" s="18"/>
      <c r="RT78" s="18"/>
      <c r="RU78" s="18"/>
      <c r="RV78" s="18"/>
      <c r="RW78" s="18"/>
      <c r="RX78" s="18"/>
      <c r="RY78" s="18"/>
      <c r="RZ78" s="18"/>
      <c r="SA78" s="18"/>
      <c r="SB78" s="18"/>
      <c r="SC78" s="18"/>
      <c r="SD78" s="18"/>
      <c r="SE78" s="18"/>
      <c r="SF78" s="18"/>
      <c r="SG78" s="18"/>
      <c r="SH78" s="18"/>
      <c r="SI78" s="18"/>
      <c r="SJ78" s="18"/>
      <c r="SK78" s="18"/>
      <c r="SL78" s="18"/>
      <c r="SM78" s="18"/>
      <c r="SN78" s="18"/>
      <c r="SO78" s="18"/>
      <c r="SP78" s="18"/>
      <c r="SQ78" s="18"/>
      <c r="SR78" s="18"/>
      <c r="SS78" s="18"/>
      <c r="ST78" s="18"/>
      <c r="SU78" s="18"/>
      <c r="SV78" s="18"/>
      <c r="SW78" s="18"/>
      <c r="SX78" s="18"/>
      <c r="SY78" s="18"/>
      <c r="SZ78" s="18"/>
      <c r="TA78" s="18"/>
      <c r="TB78" s="18"/>
      <c r="TC78" s="18"/>
      <c r="TD78" s="18"/>
      <c r="TE78" s="18"/>
      <c r="TF78" s="18"/>
      <c r="TG78" s="18"/>
      <c r="TH78" s="18"/>
      <c r="TI78" s="18"/>
      <c r="TJ78" s="18"/>
      <c r="TK78" s="18"/>
      <c r="TL78" s="18"/>
      <c r="TM78" s="18"/>
      <c r="TN78" s="18"/>
      <c r="TO78" s="18"/>
      <c r="TP78" s="18"/>
      <c r="TQ78" s="18"/>
      <c r="TR78" s="18"/>
      <c r="TS78" s="18"/>
      <c r="TT78" s="18"/>
      <c r="TU78" s="18"/>
      <c r="TV78" s="18"/>
      <c r="TW78" s="18"/>
      <c r="TX78" s="18"/>
      <c r="TY78" s="18"/>
      <c r="TZ78" s="18"/>
      <c r="UA78" s="18"/>
      <c r="UB78" s="18"/>
      <c r="UC78" s="18"/>
      <c r="UD78" s="18"/>
      <c r="UE78" s="18"/>
      <c r="UF78" s="18"/>
      <c r="UG78" s="18"/>
      <c r="UH78" s="18"/>
      <c r="UI78" s="18"/>
      <c r="UJ78" s="18"/>
      <c r="UK78" s="18"/>
      <c r="UL78" s="18"/>
      <c r="UM78" s="18"/>
      <c r="UN78" s="18"/>
      <c r="UO78" s="18"/>
      <c r="UP78" s="18"/>
      <c r="UQ78" s="18"/>
      <c r="UR78" s="18"/>
      <c r="US78" s="18"/>
      <c r="UT78" s="18"/>
      <c r="UU78" s="18"/>
      <c r="UV78" s="18"/>
      <c r="UW78" s="18"/>
      <c r="UX78" s="18"/>
      <c r="UY78" s="18"/>
      <c r="UZ78" s="18"/>
      <c r="VA78" s="18"/>
      <c r="VB78" s="18"/>
      <c r="VC78" s="18"/>
      <c r="VD78" s="18"/>
      <c r="VE78" s="18"/>
      <c r="VF78" s="18"/>
      <c r="VG78" s="18"/>
      <c r="VH78" s="18"/>
      <c r="VI78" s="18"/>
      <c r="VJ78" s="18"/>
      <c r="VK78" s="18"/>
      <c r="VL78" s="18"/>
      <c r="VM78" s="18"/>
      <c r="VN78" s="18"/>
      <c r="VO78" s="18"/>
      <c r="VP78" s="18"/>
      <c r="VQ78" s="18"/>
      <c r="VR78" s="18"/>
      <c r="VS78" s="18"/>
      <c r="VT78" s="18"/>
      <c r="VU78" s="18"/>
      <c r="VV78" s="18"/>
      <c r="VW78" s="18"/>
      <c r="VX78" s="18"/>
      <c r="VY78" s="18"/>
      <c r="VZ78" s="18"/>
      <c r="WA78" s="18"/>
      <c r="WB78" s="18"/>
      <c r="WC78" s="18"/>
      <c r="WD78" s="18"/>
      <c r="WE78" s="18"/>
      <c r="WF78" s="18"/>
      <c r="WG78" s="18"/>
      <c r="WH78" s="18"/>
      <c r="WI78" s="18"/>
      <c r="WJ78" s="18"/>
      <c r="WK78" s="18"/>
      <c r="WL78" s="18"/>
      <c r="WM78" s="18"/>
      <c r="WN78" s="18"/>
      <c r="WO78" s="18"/>
      <c r="WP78" s="18"/>
      <c r="WQ78" s="18"/>
      <c r="WR78" s="18"/>
      <c r="WS78" s="18"/>
      <c r="WT78" s="18"/>
      <c r="WU78" s="18"/>
      <c r="WV78" s="18"/>
      <c r="WW78" s="18"/>
      <c r="WX78" s="18"/>
      <c r="WY78" s="18"/>
      <c r="WZ78" s="18"/>
      <c r="XA78" s="18"/>
      <c r="XB78" s="18"/>
      <c r="XC78" s="18"/>
      <c r="XD78" s="18"/>
      <c r="XE78" s="18"/>
      <c r="XF78" s="18"/>
      <c r="XG78" s="18"/>
      <c r="XH78" s="18"/>
      <c r="XI78" s="18"/>
      <c r="XJ78" s="18"/>
      <c r="XK78" s="18"/>
      <c r="XL78" s="18"/>
      <c r="XM78" s="18"/>
      <c r="XN78" s="18"/>
      <c r="XO78" s="18"/>
      <c r="XP78" s="18"/>
      <c r="XQ78" s="18"/>
      <c r="XR78" s="18"/>
      <c r="XS78" s="18"/>
      <c r="XT78" s="18"/>
      <c r="XU78" s="18"/>
      <c r="XV78" s="18"/>
      <c r="XW78" s="18"/>
      <c r="XX78" s="18"/>
      <c r="XY78" s="18"/>
      <c r="XZ78" s="18"/>
      <c r="YA78" s="18"/>
      <c r="YB78" s="18"/>
      <c r="YC78" s="18"/>
      <c r="YD78" s="18"/>
      <c r="YE78" s="18"/>
      <c r="YF78" s="18"/>
      <c r="YG78" s="18"/>
      <c r="YH78" s="18"/>
      <c r="YI78" s="18"/>
      <c r="YJ78" s="18"/>
      <c r="YK78" s="18"/>
      <c r="YL78" s="18"/>
      <c r="YM78" s="18"/>
      <c r="YN78" s="18"/>
      <c r="YO78" s="18"/>
      <c r="YP78" s="18"/>
      <c r="YQ78" s="18"/>
      <c r="YR78" s="18"/>
      <c r="YS78" s="18"/>
      <c r="YT78" s="18"/>
      <c r="YU78" s="18"/>
      <c r="YV78" s="18"/>
      <c r="YW78" s="18"/>
      <c r="YX78" s="18"/>
      <c r="YY78" s="18"/>
      <c r="YZ78" s="18"/>
      <c r="ZA78" s="18"/>
      <c r="ZB78" s="18"/>
      <c r="ZC78" s="18"/>
      <c r="ZD78" s="18"/>
      <c r="ZE78" s="18"/>
      <c r="ZF78" s="18"/>
      <c r="ZG78" s="18"/>
      <c r="ZH78" s="18"/>
      <c r="ZI78" s="18"/>
      <c r="ZJ78" s="18"/>
      <c r="ZK78" s="18"/>
      <c r="ZL78" s="18"/>
      <c r="ZM78" s="18"/>
      <c r="ZN78" s="18"/>
      <c r="ZO78" s="18"/>
      <c r="ZP78" s="18"/>
      <c r="ZQ78" s="18"/>
      <c r="ZR78" s="18"/>
      <c r="ZS78" s="18"/>
      <c r="ZT78" s="18"/>
      <c r="ZU78" s="18"/>
      <c r="ZV78" s="18"/>
      <c r="ZW78" s="18"/>
      <c r="ZX78" s="18"/>
      <c r="ZY78" s="18"/>
      <c r="ZZ78" s="18"/>
      <c r="AAA78" s="18"/>
      <c r="AAB78" s="18"/>
      <c r="AAC78" s="18"/>
      <c r="AAD78" s="18"/>
      <c r="AAE78" s="18"/>
      <c r="AAF78" s="18"/>
      <c r="AAG78" s="18"/>
      <c r="AAH78" s="18"/>
      <c r="AAI78" s="18"/>
      <c r="AAJ78" s="18"/>
      <c r="AAK78" s="18"/>
      <c r="AAL78" s="18"/>
      <c r="AAM78" s="18"/>
      <c r="AAN78" s="18"/>
      <c r="AAO78" s="18"/>
      <c r="AAP78" s="18"/>
      <c r="AAQ78" s="18"/>
      <c r="AAR78" s="18"/>
      <c r="AAS78" s="18"/>
      <c r="AAT78" s="18"/>
      <c r="AAU78" s="18"/>
      <c r="AAV78" s="18"/>
      <c r="AAW78" s="18"/>
      <c r="AAX78" s="18"/>
      <c r="AAY78" s="18"/>
      <c r="AAZ78" s="18"/>
      <c r="ABA78" s="18"/>
      <c r="ABB78" s="18"/>
      <c r="ABC78" s="18"/>
      <c r="ABD78" s="18"/>
      <c r="ABE78" s="18"/>
      <c r="ABF78" s="18"/>
      <c r="ABG78" s="18"/>
      <c r="ABH78" s="18"/>
      <c r="ABI78" s="18"/>
      <c r="ABJ78" s="18"/>
      <c r="ABK78" s="18"/>
      <c r="ABL78" s="18"/>
      <c r="ABM78" s="18"/>
      <c r="ABN78" s="18"/>
      <c r="ABO78" s="18"/>
      <c r="ABP78" s="18"/>
      <c r="ABQ78" s="18"/>
      <c r="ABR78" s="18"/>
      <c r="ABS78" s="18"/>
      <c r="ABT78" s="18"/>
      <c r="ABU78" s="18"/>
      <c r="ABV78" s="18"/>
      <c r="ABW78" s="18"/>
      <c r="ABX78" s="18"/>
      <c r="ABY78" s="18"/>
      <c r="ABZ78" s="18"/>
      <c r="ACA78" s="18"/>
      <c r="ACB78" s="18"/>
      <c r="ACC78" s="18"/>
      <c r="ACD78" s="18"/>
      <c r="ACE78" s="18"/>
      <c r="ACF78" s="18"/>
      <c r="ACG78" s="18"/>
      <c r="ACH78" s="18"/>
      <c r="ACI78" s="18"/>
      <c r="ACJ78" s="18"/>
      <c r="ACK78" s="18"/>
      <c r="ACL78" s="18"/>
      <c r="ACM78" s="18"/>
      <c r="ACN78" s="18"/>
      <c r="ACO78" s="18"/>
      <c r="ACP78" s="18"/>
      <c r="ACQ78" s="18"/>
      <c r="ACR78" s="18"/>
      <c r="ACS78" s="18"/>
      <c r="ACT78" s="18"/>
      <c r="ACU78" s="18"/>
      <c r="ACV78" s="18"/>
      <c r="ACW78" s="18"/>
      <c r="ACX78" s="18"/>
      <c r="ACY78" s="18"/>
      <c r="ACZ78" s="18"/>
      <c r="ADA78" s="18"/>
      <c r="ADB78" s="18"/>
      <c r="ADC78" s="18"/>
      <c r="ADD78" s="18"/>
      <c r="ADE78" s="18"/>
      <c r="ADF78" s="18"/>
      <c r="ADG78" s="18"/>
      <c r="ADH78" s="18"/>
      <c r="ADI78" s="18"/>
      <c r="ADJ78" s="18"/>
      <c r="ADK78" s="18"/>
      <c r="ADL78" s="18"/>
      <c r="ADM78" s="18"/>
      <c r="ADN78" s="18"/>
      <c r="ADO78" s="18"/>
      <c r="ADP78" s="18"/>
      <c r="ADQ78" s="18"/>
      <c r="ADR78" s="18"/>
      <c r="ADS78" s="18"/>
      <c r="ADT78" s="18"/>
      <c r="ADU78" s="18"/>
      <c r="ADV78" s="18"/>
      <c r="ADW78" s="18"/>
      <c r="ADX78" s="18"/>
      <c r="ADY78" s="18"/>
      <c r="ADZ78" s="18"/>
      <c r="AEA78" s="18"/>
      <c r="AEB78" s="18"/>
      <c r="AEC78" s="18"/>
      <c r="AED78" s="18"/>
      <c r="AEE78" s="18"/>
      <c r="AEF78" s="18"/>
      <c r="AEG78" s="18"/>
      <c r="AEH78" s="18"/>
      <c r="AEI78" s="18"/>
      <c r="AEJ78" s="18"/>
      <c r="AEK78" s="18"/>
      <c r="AEL78" s="18"/>
      <c r="AEM78" s="18"/>
      <c r="AEN78" s="18"/>
      <c r="AEO78" s="18"/>
      <c r="AEP78" s="18"/>
      <c r="AEQ78" s="18"/>
      <c r="AER78" s="18"/>
      <c r="AES78" s="18"/>
      <c r="AET78" s="18"/>
      <c r="AEU78" s="18"/>
      <c r="AEV78" s="18"/>
      <c r="AEW78" s="18"/>
      <c r="AEX78" s="18"/>
    </row>
    <row r="79" spans="1:830" s="33" customFormat="1" ht="36" customHeight="1">
      <c r="A79" s="34">
        <v>75</v>
      </c>
      <c r="B79" s="34" t="s">
        <v>159</v>
      </c>
      <c r="C79" s="8" t="s">
        <v>160</v>
      </c>
      <c r="D79" s="35" t="s">
        <v>20</v>
      </c>
      <c r="E79" s="36">
        <v>13000</v>
      </c>
      <c r="F79" s="37">
        <v>14</v>
      </c>
      <c r="G79" s="52">
        <v>11016.949152542373</v>
      </c>
      <c r="H79" s="38">
        <f t="shared" si="27"/>
        <v>182000</v>
      </c>
      <c r="I79" s="39">
        <f t="shared" si="19"/>
        <v>14</v>
      </c>
      <c r="J79" s="38">
        <f t="shared" si="28"/>
        <v>182000</v>
      </c>
      <c r="K79" s="38">
        <f t="shared" si="29"/>
        <v>0</v>
      </c>
      <c r="L79" s="38">
        <f t="shared" si="30"/>
        <v>0</v>
      </c>
      <c r="M79" s="40"/>
      <c r="N79" s="99">
        <f t="shared" si="31"/>
        <v>0</v>
      </c>
      <c r="O79" s="42"/>
      <c r="P79" s="43">
        <f t="shared" si="32"/>
        <v>0</v>
      </c>
      <c r="Q79" s="43">
        <f t="shared" si="33"/>
        <v>0</v>
      </c>
      <c r="R79" s="43">
        <f t="shared" si="34"/>
        <v>0</v>
      </c>
      <c r="S79" s="44">
        <f t="shared" si="35"/>
        <v>14</v>
      </c>
      <c r="T79" s="98">
        <f t="shared" si="36"/>
        <v>182000</v>
      </c>
      <c r="U79" s="45">
        <f t="shared" si="20"/>
        <v>14</v>
      </c>
      <c r="V79" s="46">
        <f t="shared" si="21"/>
        <v>182000</v>
      </c>
      <c r="W79" s="46">
        <f t="shared" si="22"/>
        <v>0</v>
      </c>
      <c r="X79" s="47">
        <f t="shared" si="23"/>
        <v>0</v>
      </c>
      <c r="Y79" s="97">
        <v>14</v>
      </c>
      <c r="Z79" s="96">
        <f t="shared" si="24"/>
        <v>182000</v>
      </c>
      <c r="AA79" s="96">
        <f t="shared" si="25"/>
        <v>0</v>
      </c>
      <c r="AB79" s="70">
        <f t="shared" si="26"/>
        <v>0</v>
      </c>
      <c r="AC79" s="157"/>
      <c r="AD79" s="162">
        <v>4550</v>
      </c>
      <c r="AE79" s="166">
        <f t="shared" si="37"/>
        <v>63700</v>
      </c>
      <c r="AF79" s="166">
        <f t="shared" si="38"/>
        <v>63700</v>
      </c>
      <c r="AT79" s="136"/>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18"/>
      <c r="HK79" s="18"/>
      <c r="HL79" s="18"/>
      <c r="HM79" s="18"/>
      <c r="HN79" s="18"/>
      <c r="HO79" s="18"/>
      <c r="HP79" s="18"/>
      <c r="HQ79" s="18"/>
      <c r="HR79" s="18"/>
      <c r="HS79" s="18"/>
      <c r="HT79" s="18"/>
      <c r="HU79" s="18"/>
      <c r="HV79" s="18"/>
      <c r="HW79" s="18"/>
      <c r="HX79" s="18"/>
      <c r="HY79" s="18"/>
      <c r="HZ79" s="18"/>
      <c r="IA79" s="18"/>
      <c r="IB79" s="18"/>
      <c r="IC79" s="18"/>
      <c r="ID79" s="18"/>
      <c r="IE79" s="18"/>
      <c r="IF79" s="18"/>
      <c r="IG79" s="18"/>
      <c r="IH79" s="18"/>
      <c r="II79" s="18"/>
      <c r="IJ79" s="18"/>
      <c r="IK79" s="18"/>
      <c r="IL79" s="18"/>
      <c r="IM79" s="18"/>
      <c r="IN79" s="18"/>
      <c r="IO79" s="18"/>
      <c r="IP79" s="18"/>
      <c r="IQ79" s="18"/>
      <c r="IR79" s="18"/>
      <c r="IS79" s="18"/>
      <c r="IT79" s="18"/>
      <c r="IU79" s="18"/>
      <c r="IV79" s="18"/>
      <c r="IW79" s="18"/>
      <c r="IX79" s="18"/>
      <c r="IY79" s="18"/>
      <c r="IZ79" s="18"/>
      <c r="JA79" s="18"/>
      <c r="JB79" s="18"/>
      <c r="JC79" s="18"/>
      <c r="JD79" s="18"/>
      <c r="JE79" s="18"/>
      <c r="JF79" s="18"/>
      <c r="JG79" s="18"/>
      <c r="JH79" s="18"/>
      <c r="JI79" s="18"/>
      <c r="JJ79" s="18"/>
      <c r="JK79" s="18"/>
      <c r="JL79" s="18"/>
      <c r="JM79" s="18"/>
      <c r="JN79" s="18"/>
      <c r="JO79" s="18"/>
      <c r="JP79" s="18"/>
      <c r="JQ79" s="18"/>
      <c r="JR79" s="18"/>
      <c r="JS79" s="18"/>
      <c r="JT79" s="18"/>
      <c r="JU79" s="18"/>
      <c r="JV79" s="18"/>
      <c r="JW79" s="18"/>
      <c r="JX79" s="18"/>
      <c r="JY79" s="18"/>
      <c r="JZ79" s="18"/>
      <c r="KA79" s="18"/>
      <c r="KB79" s="18"/>
      <c r="KC79" s="18"/>
      <c r="KD79" s="18"/>
      <c r="KE79" s="18"/>
      <c r="KF79" s="18"/>
      <c r="KG79" s="18"/>
      <c r="KH79" s="18"/>
      <c r="KI79" s="18"/>
      <c r="KJ79" s="18"/>
      <c r="KK79" s="18"/>
      <c r="KL79" s="18"/>
      <c r="KM79" s="18"/>
      <c r="KN79" s="18"/>
      <c r="KO79" s="18"/>
      <c r="KP79" s="18"/>
      <c r="KQ79" s="18"/>
      <c r="KR79" s="18"/>
      <c r="KS79" s="18"/>
      <c r="KT79" s="18"/>
      <c r="KU79" s="18"/>
      <c r="KV79" s="18"/>
      <c r="KW79" s="18"/>
      <c r="KX79" s="18"/>
      <c r="KY79" s="18"/>
      <c r="KZ79" s="18"/>
      <c r="LA79" s="18"/>
      <c r="LB79" s="18"/>
      <c r="LC79" s="18"/>
      <c r="LD79" s="18"/>
      <c r="LE79" s="18"/>
      <c r="LF79" s="18"/>
      <c r="LG79" s="18"/>
      <c r="LH79" s="18"/>
      <c r="LI79" s="18"/>
      <c r="LJ79" s="18"/>
      <c r="LK79" s="18"/>
      <c r="LL79" s="18"/>
      <c r="LM79" s="18"/>
      <c r="LN79" s="18"/>
      <c r="LO79" s="18"/>
      <c r="LP79" s="18"/>
      <c r="LQ79" s="18"/>
      <c r="LR79" s="18"/>
      <c r="LS79" s="18"/>
      <c r="LT79" s="18"/>
      <c r="LU79" s="18"/>
      <c r="LV79" s="18"/>
      <c r="LW79" s="18"/>
      <c r="LX79" s="18"/>
      <c r="LY79" s="18"/>
      <c r="LZ79" s="18"/>
      <c r="MA79" s="18"/>
      <c r="MB79" s="18"/>
      <c r="MC79" s="18"/>
      <c r="MD79" s="18"/>
      <c r="ME79" s="18"/>
      <c r="MF79" s="18"/>
      <c r="MG79" s="18"/>
      <c r="MH79" s="18"/>
      <c r="MI79" s="18"/>
      <c r="MJ79" s="18"/>
      <c r="MK79" s="18"/>
      <c r="ML79" s="18"/>
      <c r="MM79" s="18"/>
      <c r="MN79" s="18"/>
      <c r="MO79" s="18"/>
      <c r="MP79" s="18"/>
      <c r="MQ79" s="18"/>
      <c r="MR79" s="18"/>
      <c r="MS79" s="18"/>
      <c r="MT79" s="18"/>
      <c r="MU79" s="18"/>
      <c r="MV79" s="18"/>
      <c r="MW79" s="18"/>
      <c r="MX79" s="18"/>
      <c r="MY79" s="18"/>
      <c r="MZ79" s="18"/>
      <c r="NA79" s="18"/>
      <c r="NB79" s="18"/>
      <c r="NC79" s="18"/>
      <c r="ND79" s="18"/>
      <c r="NE79" s="18"/>
      <c r="NF79" s="18"/>
      <c r="NG79" s="18"/>
      <c r="NH79" s="18"/>
      <c r="NI79" s="18"/>
      <c r="NJ79" s="18"/>
      <c r="NK79" s="18"/>
      <c r="NL79" s="18"/>
      <c r="NM79" s="18"/>
      <c r="NN79" s="18"/>
      <c r="NO79" s="18"/>
      <c r="NP79" s="18"/>
      <c r="NQ79" s="18"/>
      <c r="NR79" s="18"/>
      <c r="NS79" s="18"/>
      <c r="NT79" s="18"/>
      <c r="NU79" s="18"/>
      <c r="NV79" s="18"/>
      <c r="NW79" s="18"/>
      <c r="NX79" s="18"/>
      <c r="NY79" s="18"/>
      <c r="NZ79" s="18"/>
      <c r="OA79" s="18"/>
      <c r="OB79" s="18"/>
      <c r="OC79" s="18"/>
      <c r="OD79" s="18"/>
      <c r="OE79" s="18"/>
      <c r="OF79" s="18"/>
      <c r="OG79" s="18"/>
      <c r="OH79" s="18"/>
      <c r="OI79" s="18"/>
      <c r="OJ79" s="18"/>
      <c r="OK79" s="18"/>
      <c r="OL79" s="18"/>
      <c r="OM79" s="18"/>
      <c r="ON79" s="18"/>
      <c r="OO79" s="18"/>
      <c r="OP79" s="18"/>
      <c r="OQ79" s="18"/>
      <c r="OR79" s="18"/>
      <c r="OS79" s="18"/>
      <c r="OT79" s="18"/>
      <c r="OU79" s="18"/>
      <c r="OV79" s="18"/>
      <c r="OW79" s="18"/>
      <c r="OX79" s="18"/>
      <c r="OY79" s="18"/>
      <c r="OZ79" s="18"/>
      <c r="PA79" s="18"/>
      <c r="PB79" s="18"/>
      <c r="PC79" s="18"/>
      <c r="PD79" s="18"/>
      <c r="PE79" s="18"/>
      <c r="PF79" s="18"/>
      <c r="PG79" s="18"/>
      <c r="PH79" s="18"/>
      <c r="PI79" s="18"/>
      <c r="PJ79" s="18"/>
      <c r="PK79" s="18"/>
      <c r="PL79" s="18"/>
      <c r="PM79" s="18"/>
      <c r="PN79" s="18"/>
      <c r="PO79" s="18"/>
      <c r="PP79" s="18"/>
      <c r="PQ79" s="18"/>
      <c r="PR79" s="18"/>
      <c r="PS79" s="18"/>
      <c r="PT79" s="18"/>
      <c r="PU79" s="18"/>
      <c r="PV79" s="18"/>
      <c r="PW79" s="18"/>
      <c r="PX79" s="18"/>
      <c r="PY79" s="18"/>
      <c r="PZ79" s="18"/>
      <c r="QA79" s="18"/>
      <c r="QB79" s="18"/>
      <c r="QC79" s="18"/>
      <c r="QD79" s="18"/>
      <c r="QE79" s="18"/>
      <c r="QF79" s="18"/>
      <c r="QG79" s="18"/>
      <c r="QH79" s="18"/>
      <c r="QI79" s="18"/>
      <c r="QJ79" s="18"/>
      <c r="QK79" s="18"/>
      <c r="QL79" s="18"/>
      <c r="QM79" s="18"/>
      <c r="QN79" s="18"/>
      <c r="QO79" s="18"/>
      <c r="QP79" s="18"/>
      <c r="QQ79" s="18"/>
      <c r="QR79" s="18"/>
      <c r="QS79" s="18"/>
      <c r="QT79" s="18"/>
      <c r="QU79" s="18"/>
      <c r="QV79" s="18"/>
      <c r="QW79" s="18"/>
      <c r="QX79" s="18"/>
      <c r="QY79" s="18"/>
      <c r="QZ79" s="18"/>
      <c r="RA79" s="18"/>
      <c r="RB79" s="18"/>
      <c r="RC79" s="18"/>
      <c r="RD79" s="18"/>
      <c r="RE79" s="18"/>
      <c r="RF79" s="18"/>
      <c r="RG79" s="18"/>
      <c r="RH79" s="18"/>
      <c r="RI79" s="18"/>
      <c r="RJ79" s="18"/>
      <c r="RK79" s="18"/>
      <c r="RL79" s="18"/>
      <c r="RM79" s="18"/>
      <c r="RN79" s="18"/>
      <c r="RO79" s="18"/>
      <c r="RP79" s="18"/>
      <c r="RQ79" s="18"/>
      <c r="RR79" s="18"/>
      <c r="RS79" s="18"/>
      <c r="RT79" s="18"/>
      <c r="RU79" s="18"/>
      <c r="RV79" s="18"/>
      <c r="RW79" s="18"/>
      <c r="RX79" s="18"/>
      <c r="RY79" s="18"/>
      <c r="RZ79" s="18"/>
      <c r="SA79" s="18"/>
      <c r="SB79" s="18"/>
      <c r="SC79" s="18"/>
      <c r="SD79" s="18"/>
      <c r="SE79" s="18"/>
      <c r="SF79" s="18"/>
      <c r="SG79" s="18"/>
      <c r="SH79" s="18"/>
      <c r="SI79" s="18"/>
      <c r="SJ79" s="18"/>
      <c r="SK79" s="18"/>
      <c r="SL79" s="18"/>
      <c r="SM79" s="18"/>
      <c r="SN79" s="18"/>
      <c r="SO79" s="18"/>
      <c r="SP79" s="18"/>
      <c r="SQ79" s="18"/>
      <c r="SR79" s="18"/>
      <c r="SS79" s="18"/>
      <c r="ST79" s="18"/>
      <c r="SU79" s="18"/>
      <c r="SV79" s="18"/>
      <c r="SW79" s="18"/>
      <c r="SX79" s="18"/>
      <c r="SY79" s="18"/>
      <c r="SZ79" s="18"/>
      <c r="TA79" s="18"/>
      <c r="TB79" s="18"/>
      <c r="TC79" s="18"/>
      <c r="TD79" s="18"/>
      <c r="TE79" s="18"/>
      <c r="TF79" s="18"/>
      <c r="TG79" s="18"/>
      <c r="TH79" s="18"/>
      <c r="TI79" s="18"/>
      <c r="TJ79" s="18"/>
      <c r="TK79" s="18"/>
      <c r="TL79" s="18"/>
      <c r="TM79" s="18"/>
      <c r="TN79" s="18"/>
      <c r="TO79" s="18"/>
      <c r="TP79" s="18"/>
      <c r="TQ79" s="18"/>
      <c r="TR79" s="18"/>
      <c r="TS79" s="18"/>
      <c r="TT79" s="18"/>
      <c r="TU79" s="18"/>
      <c r="TV79" s="18"/>
      <c r="TW79" s="18"/>
      <c r="TX79" s="18"/>
      <c r="TY79" s="18"/>
      <c r="TZ79" s="18"/>
      <c r="UA79" s="18"/>
      <c r="UB79" s="18"/>
      <c r="UC79" s="18"/>
      <c r="UD79" s="18"/>
      <c r="UE79" s="18"/>
      <c r="UF79" s="18"/>
      <c r="UG79" s="18"/>
      <c r="UH79" s="18"/>
      <c r="UI79" s="18"/>
      <c r="UJ79" s="18"/>
      <c r="UK79" s="18"/>
      <c r="UL79" s="18"/>
      <c r="UM79" s="18"/>
      <c r="UN79" s="18"/>
      <c r="UO79" s="18"/>
      <c r="UP79" s="18"/>
      <c r="UQ79" s="18"/>
      <c r="UR79" s="18"/>
      <c r="US79" s="18"/>
      <c r="UT79" s="18"/>
      <c r="UU79" s="18"/>
      <c r="UV79" s="18"/>
      <c r="UW79" s="18"/>
      <c r="UX79" s="18"/>
      <c r="UY79" s="18"/>
      <c r="UZ79" s="18"/>
      <c r="VA79" s="18"/>
      <c r="VB79" s="18"/>
      <c r="VC79" s="18"/>
      <c r="VD79" s="18"/>
      <c r="VE79" s="18"/>
      <c r="VF79" s="18"/>
      <c r="VG79" s="18"/>
      <c r="VH79" s="18"/>
      <c r="VI79" s="18"/>
      <c r="VJ79" s="18"/>
      <c r="VK79" s="18"/>
      <c r="VL79" s="18"/>
      <c r="VM79" s="18"/>
      <c r="VN79" s="18"/>
      <c r="VO79" s="18"/>
      <c r="VP79" s="18"/>
      <c r="VQ79" s="18"/>
      <c r="VR79" s="18"/>
      <c r="VS79" s="18"/>
      <c r="VT79" s="18"/>
      <c r="VU79" s="18"/>
      <c r="VV79" s="18"/>
      <c r="VW79" s="18"/>
      <c r="VX79" s="18"/>
      <c r="VY79" s="18"/>
      <c r="VZ79" s="18"/>
      <c r="WA79" s="18"/>
      <c r="WB79" s="18"/>
      <c r="WC79" s="18"/>
      <c r="WD79" s="18"/>
      <c r="WE79" s="18"/>
      <c r="WF79" s="18"/>
      <c r="WG79" s="18"/>
      <c r="WH79" s="18"/>
      <c r="WI79" s="18"/>
      <c r="WJ79" s="18"/>
      <c r="WK79" s="18"/>
      <c r="WL79" s="18"/>
      <c r="WM79" s="18"/>
      <c r="WN79" s="18"/>
      <c r="WO79" s="18"/>
      <c r="WP79" s="18"/>
      <c r="WQ79" s="18"/>
      <c r="WR79" s="18"/>
      <c r="WS79" s="18"/>
      <c r="WT79" s="18"/>
      <c r="WU79" s="18"/>
      <c r="WV79" s="18"/>
      <c r="WW79" s="18"/>
      <c r="WX79" s="18"/>
      <c r="WY79" s="18"/>
      <c r="WZ79" s="18"/>
      <c r="XA79" s="18"/>
      <c r="XB79" s="18"/>
      <c r="XC79" s="18"/>
      <c r="XD79" s="18"/>
      <c r="XE79" s="18"/>
      <c r="XF79" s="18"/>
      <c r="XG79" s="18"/>
      <c r="XH79" s="18"/>
      <c r="XI79" s="18"/>
      <c r="XJ79" s="18"/>
      <c r="XK79" s="18"/>
      <c r="XL79" s="18"/>
      <c r="XM79" s="18"/>
      <c r="XN79" s="18"/>
      <c r="XO79" s="18"/>
      <c r="XP79" s="18"/>
      <c r="XQ79" s="18"/>
      <c r="XR79" s="18"/>
      <c r="XS79" s="18"/>
      <c r="XT79" s="18"/>
      <c r="XU79" s="18"/>
      <c r="XV79" s="18"/>
      <c r="XW79" s="18"/>
      <c r="XX79" s="18"/>
      <c r="XY79" s="18"/>
      <c r="XZ79" s="18"/>
      <c r="YA79" s="18"/>
      <c r="YB79" s="18"/>
      <c r="YC79" s="18"/>
      <c r="YD79" s="18"/>
      <c r="YE79" s="18"/>
      <c r="YF79" s="18"/>
      <c r="YG79" s="18"/>
      <c r="YH79" s="18"/>
      <c r="YI79" s="18"/>
      <c r="YJ79" s="18"/>
      <c r="YK79" s="18"/>
      <c r="YL79" s="18"/>
      <c r="YM79" s="18"/>
      <c r="YN79" s="18"/>
      <c r="YO79" s="18"/>
      <c r="YP79" s="18"/>
      <c r="YQ79" s="18"/>
      <c r="YR79" s="18"/>
      <c r="YS79" s="18"/>
      <c r="YT79" s="18"/>
      <c r="YU79" s="18"/>
      <c r="YV79" s="18"/>
      <c r="YW79" s="18"/>
      <c r="YX79" s="18"/>
      <c r="YY79" s="18"/>
      <c r="YZ79" s="18"/>
      <c r="ZA79" s="18"/>
      <c r="ZB79" s="18"/>
      <c r="ZC79" s="18"/>
      <c r="ZD79" s="18"/>
      <c r="ZE79" s="18"/>
      <c r="ZF79" s="18"/>
      <c r="ZG79" s="18"/>
      <c r="ZH79" s="18"/>
      <c r="ZI79" s="18"/>
      <c r="ZJ79" s="18"/>
      <c r="ZK79" s="18"/>
      <c r="ZL79" s="18"/>
      <c r="ZM79" s="18"/>
      <c r="ZN79" s="18"/>
      <c r="ZO79" s="18"/>
      <c r="ZP79" s="18"/>
      <c r="ZQ79" s="18"/>
      <c r="ZR79" s="18"/>
      <c r="ZS79" s="18"/>
      <c r="ZT79" s="18"/>
      <c r="ZU79" s="18"/>
      <c r="ZV79" s="18"/>
      <c r="ZW79" s="18"/>
      <c r="ZX79" s="18"/>
      <c r="ZY79" s="18"/>
      <c r="ZZ79" s="18"/>
      <c r="AAA79" s="18"/>
      <c r="AAB79" s="18"/>
      <c r="AAC79" s="18"/>
      <c r="AAD79" s="18"/>
      <c r="AAE79" s="18"/>
      <c r="AAF79" s="18"/>
      <c r="AAG79" s="18"/>
      <c r="AAH79" s="18"/>
      <c r="AAI79" s="18"/>
      <c r="AAJ79" s="18"/>
      <c r="AAK79" s="18"/>
      <c r="AAL79" s="18"/>
      <c r="AAM79" s="18"/>
      <c r="AAN79" s="18"/>
      <c r="AAO79" s="18"/>
      <c r="AAP79" s="18"/>
      <c r="AAQ79" s="18"/>
      <c r="AAR79" s="18"/>
      <c r="AAS79" s="18"/>
      <c r="AAT79" s="18"/>
      <c r="AAU79" s="18"/>
      <c r="AAV79" s="18"/>
      <c r="AAW79" s="18"/>
      <c r="AAX79" s="18"/>
      <c r="AAY79" s="18"/>
      <c r="AAZ79" s="18"/>
      <c r="ABA79" s="18"/>
      <c r="ABB79" s="18"/>
      <c r="ABC79" s="18"/>
      <c r="ABD79" s="18"/>
      <c r="ABE79" s="18"/>
      <c r="ABF79" s="18"/>
      <c r="ABG79" s="18"/>
      <c r="ABH79" s="18"/>
      <c r="ABI79" s="18"/>
      <c r="ABJ79" s="18"/>
      <c r="ABK79" s="18"/>
      <c r="ABL79" s="18"/>
      <c r="ABM79" s="18"/>
      <c r="ABN79" s="18"/>
      <c r="ABO79" s="18"/>
      <c r="ABP79" s="18"/>
      <c r="ABQ79" s="18"/>
      <c r="ABR79" s="18"/>
      <c r="ABS79" s="18"/>
      <c r="ABT79" s="18"/>
      <c r="ABU79" s="18"/>
      <c r="ABV79" s="18"/>
      <c r="ABW79" s="18"/>
      <c r="ABX79" s="18"/>
      <c r="ABY79" s="18"/>
      <c r="ABZ79" s="18"/>
      <c r="ACA79" s="18"/>
      <c r="ACB79" s="18"/>
      <c r="ACC79" s="18"/>
      <c r="ACD79" s="18"/>
      <c r="ACE79" s="18"/>
      <c r="ACF79" s="18"/>
      <c r="ACG79" s="18"/>
      <c r="ACH79" s="18"/>
      <c r="ACI79" s="18"/>
      <c r="ACJ79" s="18"/>
      <c r="ACK79" s="18"/>
      <c r="ACL79" s="18"/>
      <c r="ACM79" s="18"/>
      <c r="ACN79" s="18"/>
      <c r="ACO79" s="18"/>
      <c r="ACP79" s="18"/>
      <c r="ACQ79" s="18"/>
      <c r="ACR79" s="18"/>
      <c r="ACS79" s="18"/>
      <c r="ACT79" s="18"/>
      <c r="ACU79" s="18"/>
      <c r="ACV79" s="18"/>
      <c r="ACW79" s="18"/>
      <c r="ACX79" s="18"/>
      <c r="ACY79" s="18"/>
      <c r="ACZ79" s="18"/>
      <c r="ADA79" s="18"/>
      <c r="ADB79" s="18"/>
      <c r="ADC79" s="18"/>
      <c r="ADD79" s="18"/>
      <c r="ADE79" s="18"/>
      <c r="ADF79" s="18"/>
      <c r="ADG79" s="18"/>
      <c r="ADH79" s="18"/>
      <c r="ADI79" s="18"/>
      <c r="ADJ79" s="18"/>
      <c r="ADK79" s="18"/>
      <c r="ADL79" s="18"/>
      <c r="ADM79" s="18"/>
      <c r="ADN79" s="18"/>
      <c r="ADO79" s="18"/>
      <c r="ADP79" s="18"/>
      <c r="ADQ79" s="18"/>
      <c r="ADR79" s="18"/>
      <c r="ADS79" s="18"/>
      <c r="ADT79" s="18"/>
      <c r="ADU79" s="18"/>
      <c r="ADV79" s="18"/>
      <c r="ADW79" s="18"/>
      <c r="ADX79" s="18"/>
      <c r="ADY79" s="18"/>
      <c r="ADZ79" s="18"/>
      <c r="AEA79" s="18"/>
      <c r="AEB79" s="18"/>
      <c r="AEC79" s="18"/>
      <c r="AED79" s="18"/>
      <c r="AEE79" s="18"/>
      <c r="AEF79" s="18"/>
      <c r="AEG79" s="18"/>
      <c r="AEH79" s="18"/>
      <c r="AEI79" s="18"/>
      <c r="AEJ79" s="18"/>
      <c r="AEK79" s="18"/>
      <c r="AEL79" s="18"/>
      <c r="AEM79" s="18"/>
      <c r="AEN79" s="18"/>
      <c r="AEO79" s="18"/>
      <c r="AEP79" s="18"/>
      <c r="AEQ79" s="18"/>
      <c r="AER79" s="18"/>
      <c r="AES79" s="18"/>
      <c r="AET79" s="18"/>
      <c r="AEU79" s="18"/>
      <c r="AEV79" s="18"/>
      <c r="AEW79" s="18"/>
      <c r="AEX79" s="18"/>
    </row>
    <row r="80" spans="1:830" s="33" customFormat="1" ht="30">
      <c r="A80" s="34">
        <v>76</v>
      </c>
      <c r="B80" s="34" t="s">
        <v>161</v>
      </c>
      <c r="C80" s="8" t="s">
        <v>162</v>
      </c>
      <c r="D80" s="35" t="s">
        <v>20</v>
      </c>
      <c r="E80" s="36">
        <v>50000</v>
      </c>
      <c r="F80" s="37">
        <v>5</v>
      </c>
      <c r="G80" s="52">
        <v>42372.881355932208</v>
      </c>
      <c r="H80" s="38">
        <f t="shared" si="27"/>
        <v>250000</v>
      </c>
      <c r="I80" s="39">
        <f t="shared" si="19"/>
        <v>5</v>
      </c>
      <c r="J80" s="38">
        <f t="shared" si="28"/>
        <v>250000</v>
      </c>
      <c r="K80" s="38">
        <f t="shared" si="29"/>
        <v>0</v>
      </c>
      <c r="L80" s="38">
        <f t="shared" si="30"/>
        <v>0</v>
      </c>
      <c r="M80" s="40"/>
      <c r="N80" s="99">
        <f t="shared" si="31"/>
        <v>0</v>
      </c>
      <c r="O80" s="42"/>
      <c r="P80" s="43">
        <f t="shared" si="32"/>
        <v>0</v>
      </c>
      <c r="Q80" s="43">
        <f t="shared" si="33"/>
        <v>0</v>
      </c>
      <c r="R80" s="43">
        <f t="shared" si="34"/>
        <v>0</v>
      </c>
      <c r="S80" s="44">
        <f t="shared" si="35"/>
        <v>5</v>
      </c>
      <c r="T80" s="98">
        <f t="shared" si="36"/>
        <v>250000</v>
      </c>
      <c r="U80" s="45">
        <f t="shared" si="20"/>
        <v>5</v>
      </c>
      <c r="V80" s="46">
        <f t="shared" si="21"/>
        <v>250000</v>
      </c>
      <c r="W80" s="46">
        <f t="shared" si="22"/>
        <v>0</v>
      </c>
      <c r="X80" s="47">
        <f t="shared" si="23"/>
        <v>0</v>
      </c>
      <c r="Y80" s="97">
        <v>5</v>
      </c>
      <c r="Z80" s="96">
        <f t="shared" si="24"/>
        <v>250000</v>
      </c>
      <c r="AA80" s="96">
        <f t="shared" si="25"/>
        <v>0</v>
      </c>
      <c r="AB80" s="70">
        <f t="shared" si="26"/>
        <v>0</v>
      </c>
      <c r="AC80" s="157"/>
      <c r="AD80" s="162">
        <v>17500</v>
      </c>
      <c r="AE80" s="166">
        <f t="shared" si="37"/>
        <v>87500</v>
      </c>
      <c r="AF80" s="166">
        <f t="shared" si="38"/>
        <v>87500</v>
      </c>
      <c r="AT80" s="136"/>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c r="GA80" s="18"/>
      <c r="GB80" s="18"/>
      <c r="GC80" s="18"/>
      <c r="GD80" s="18"/>
      <c r="GE80" s="18"/>
      <c r="GF80" s="18"/>
      <c r="GG80" s="18"/>
      <c r="GH80" s="18"/>
      <c r="GI80" s="18"/>
      <c r="GJ80" s="18"/>
      <c r="GK80" s="18"/>
      <c r="GL80" s="18"/>
      <c r="GM80" s="18"/>
      <c r="GN80" s="18"/>
      <c r="GO80" s="18"/>
      <c r="GP80" s="18"/>
      <c r="GQ80" s="18"/>
      <c r="GR80" s="18"/>
      <c r="GS80" s="18"/>
      <c r="GT80" s="18"/>
      <c r="GU80" s="18"/>
      <c r="GV80" s="18"/>
      <c r="GW80" s="18"/>
      <c r="GX80" s="18"/>
      <c r="GY80" s="18"/>
      <c r="GZ80" s="18"/>
      <c r="HA80" s="18"/>
      <c r="HB80" s="18"/>
      <c r="HC80" s="18"/>
      <c r="HD80" s="18"/>
      <c r="HE80" s="18"/>
      <c r="HF80" s="18"/>
      <c r="HG80" s="18"/>
      <c r="HH80" s="18"/>
      <c r="HI80" s="18"/>
      <c r="HJ80" s="18"/>
      <c r="HK80" s="18"/>
      <c r="HL80" s="18"/>
      <c r="HM80" s="18"/>
      <c r="HN80" s="18"/>
      <c r="HO80" s="18"/>
      <c r="HP80" s="18"/>
      <c r="HQ80" s="18"/>
      <c r="HR80" s="18"/>
      <c r="HS80" s="18"/>
      <c r="HT80" s="18"/>
      <c r="HU80" s="18"/>
      <c r="HV80" s="18"/>
      <c r="HW80" s="18"/>
      <c r="HX80" s="18"/>
      <c r="HY80" s="18"/>
      <c r="HZ80" s="18"/>
      <c r="IA80" s="18"/>
      <c r="IB80" s="18"/>
      <c r="IC80" s="18"/>
      <c r="ID80" s="18"/>
      <c r="IE80" s="18"/>
      <c r="IF80" s="18"/>
      <c r="IG80" s="18"/>
      <c r="IH80" s="18"/>
      <c r="II80" s="18"/>
      <c r="IJ80" s="18"/>
      <c r="IK80" s="18"/>
      <c r="IL80" s="18"/>
      <c r="IM80" s="18"/>
      <c r="IN80" s="18"/>
      <c r="IO80" s="18"/>
      <c r="IP80" s="18"/>
      <c r="IQ80" s="18"/>
      <c r="IR80" s="18"/>
      <c r="IS80" s="18"/>
      <c r="IT80" s="18"/>
      <c r="IU80" s="18"/>
      <c r="IV80" s="18"/>
      <c r="IW80" s="18"/>
      <c r="IX80" s="18"/>
      <c r="IY80" s="18"/>
      <c r="IZ80" s="18"/>
      <c r="JA80" s="18"/>
      <c r="JB80" s="18"/>
      <c r="JC80" s="18"/>
      <c r="JD80" s="18"/>
      <c r="JE80" s="18"/>
      <c r="JF80" s="18"/>
      <c r="JG80" s="18"/>
      <c r="JH80" s="18"/>
      <c r="JI80" s="18"/>
      <c r="JJ80" s="18"/>
      <c r="JK80" s="18"/>
      <c r="JL80" s="18"/>
      <c r="JM80" s="18"/>
      <c r="JN80" s="18"/>
      <c r="JO80" s="18"/>
      <c r="JP80" s="18"/>
      <c r="JQ80" s="18"/>
      <c r="JR80" s="18"/>
      <c r="JS80" s="18"/>
      <c r="JT80" s="18"/>
      <c r="JU80" s="18"/>
      <c r="JV80" s="18"/>
      <c r="JW80" s="18"/>
      <c r="JX80" s="18"/>
      <c r="JY80" s="18"/>
      <c r="JZ80" s="18"/>
      <c r="KA80" s="18"/>
      <c r="KB80" s="18"/>
      <c r="KC80" s="18"/>
      <c r="KD80" s="18"/>
      <c r="KE80" s="18"/>
      <c r="KF80" s="18"/>
      <c r="KG80" s="18"/>
      <c r="KH80" s="18"/>
      <c r="KI80" s="18"/>
      <c r="KJ80" s="18"/>
      <c r="KK80" s="18"/>
      <c r="KL80" s="18"/>
      <c r="KM80" s="18"/>
      <c r="KN80" s="18"/>
      <c r="KO80" s="18"/>
      <c r="KP80" s="18"/>
      <c r="KQ80" s="18"/>
      <c r="KR80" s="18"/>
      <c r="KS80" s="18"/>
      <c r="KT80" s="18"/>
      <c r="KU80" s="18"/>
      <c r="KV80" s="18"/>
      <c r="KW80" s="18"/>
      <c r="KX80" s="18"/>
      <c r="KY80" s="18"/>
      <c r="KZ80" s="18"/>
      <c r="LA80" s="18"/>
      <c r="LB80" s="18"/>
      <c r="LC80" s="18"/>
      <c r="LD80" s="18"/>
      <c r="LE80" s="18"/>
      <c r="LF80" s="18"/>
      <c r="LG80" s="18"/>
      <c r="LH80" s="18"/>
      <c r="LI80" s="18"/>
      <c r="LJ80" s="18"/>
      <c r="LK80" s="18"/>
      <c r="LL80" s="18"/>
      <c r="LM80" s="18"/>
      <c r="LN80" s="18"/>
      <c r="LO80" s="18"/>
      <c r="LP80" s="18"/>
      <c r="LQ80" s="18"/>
      <c r="LR80" s="18"/>
      <c r="LS80" s="18"/>
      <c r="LT80" s="18"/>
      <c r="LU80" s="18"/>
      <c r="LV80" s="18"/>
      <c r="LW80" s="18"/>
      <c r="LX80" s="18"/>
      <c r="LY80" s="18"/>
      <c r="LZ80" s="18"/>
      <c r="MA80" s="18"/>
      <c r="MB80" s="18"/>
      <c r="MC80" s="18"/>
      <c r="MD80" s="18"/>
      <c r="ME80" s="18"/>
      <c r="MF80" s="18"/>
      <c r="MG80" s="18"/>
      <c r="MH80" s="18"/>
      <c r="MI80" s="18"/>
      <c r="MJ80" s="18"/>
      <c r="MK80" s="18"/>
      <c r="ML80" s="18"/>
      <c r="MM80" s="18"/>
      <c r="MN80" s="18"/>
      <c r="MO80" s="18"/>
      <c r="MP80" s="18"/>
      <c r="MQ80" s="18"/>
      <c r="MR80" s="18"/>
      <c r="MS80" s="18"/>
      <c r="MT80" s="18"/>
      <c r="MU80" s="18"/>
      <c r="MV80" s="18"/>
      <c r="MW80" s="18"/>
      <c r="MX80" s="18"/>
      <c r="MY80" s="18"/>
      <c r="MZ80" s="18"/>
      <c r="NA80" s="18"/>
      <c r="NB80" s="18"/>
      <c r="NC80" s="18"/>
      <c r="ND80" s="18"/>
      <c r="NE80" s="18"/>
      <c r="NF80" s="18"/>
      <c r="NG80" s="18"/>
      <c r="NH80" s="18"/>
      <c r="NI80" s="18"/>
      <c r="NJ80" s="18"/>
      <c r="NK80" s="18"/>
      <c r="NL80" s="18"/>
      <c r="NM80" s="18"/>
      <c r="NN80" s="18"/>
      <c r="NO80" s="18"/>
      <c r="NP80" s="18"/>
      <c r="NQ80" s="18"/>
      <c r="NR80" s="18"/>
      <c r="NS80" s="18"/>
      <c r="NT80" s="18"/>
      <c r="NU80" s="18"/>
      <c r="NV80" s="18"/>
      <c r="NW80" s="18"/>
      <c r="NX80" s="18"/>
      <c r="NY80" s="18"/>
      <c r="NZ80" s="18"/>
      <c r="OA80" s="18"/>
      <c r="OB80" s="18"/>
      <c r="OC80" s="18"/>
      <c r="OD80" s="18"/>
      <c r="OE80" s="18"/>
      <c r="OF80" s="18"/>
      <c r="OG80" s="18"/>
      <c r="OH80" s="18"/>
      <c r="OI80" s="18"/>
      <c r="OJ80" s="18"/>
      <c r="OK80" s="18"/>
      <c r="OL80" s="18"/>
      <c r="OM80" s="18"/>
      <c r="ON80" s="18"/>
      <c r="OO80" s="18"/>
      <c r="OP80" s="18"/>
      <c r="OQ80" s="18"/>
      <c r="OR80" s="18"/>
      <c r="OS80" s="18"/>
      <c r="OT80" s="18"/>
      <c r="OU80" s="18"/>
      <c r="OV80" s="18"/>
      <c r="OW80" s="18"/>
      <c r="OX80" s="18"/>
      <c r="OY80" s="18"/>
      <c r="OZ80" s="18"/>
      <c r="PA80" s="18"/>
      <c r="PB80" s="18"/>
      <c r="PC80" s="18"/>
      <c r="PD80" s="18"/>
      <c r="PE80" s="18"/>
      <c r="PF80" s="18"/>
      <c r="PG80" s="18"/>
      <c r="PH80" s="18"/>
      <c r="PI80" s="18"/>
      <c r="PJ80" s="18"/>
      <c r="PK80" s="18"/>
      <c r="PL80" s="18"/>
      <c r="PM80" s="18"/>
      <c r="PN80" s="18"/>
      <c r="PO80" s="18"/>
      <c r="PP80" s="18"/>
      <c r="PQ80" s="18"/>
      <c r="PR80" s="18"/>
      <c r="PS80" s="18"/>
      <c r="PT80" s="18"/>
      <c r="PU80" s="18"/>
      <c r="PV80" s="18"/>
      <c r="PW80" s="18"/>
      <c r="PX80" s="18"/>
      <c r="PY80" s="18"/>
      <c r="PZ80" s="18"/>
      <c r="QA80" s="18"/>
      <c r="QB80" s="18"/>
      <c r="QC80" s="18"/>
      <c r="QD80" s="18"/>
      <c r="QE80" s="18"/>
      <c r="QF80" s="18"/>
      <c r="QG80" s="18"/>
      <c r="QH80" s="18"/>
      <c r="QI80" s="18"/>
      <c r="QJ80" s="18"/>
      <c r="QK80" s="18"/>
      <c r="QL80" s="18"/>
      <c r="QM80" s="18"/>
      <c r="QN80" s="18"/>
      <c r="QO80" s="18"/>
      <c r="QP80" s="18"/>
      <c r="QQ80" s="18"/>
      <c r="QR80" s="18"/>
      <c r="QS80" s="18"/>
      <c r="QT80" s="18"/>
      <c r="QU80" s="18"/>
      <c r="QV80" s="18"/>
      <c r="QW80" s="18"/>
      <c r="QX80" s="18"/>
      <c r="QY80" s="18"/>
      <c r="QZ80" s="18"/>
      <c r="RA80" s="18"/>
      <c r="RB80" s="18"/>
      <c r="RC80" s="18"/>
      <c r="RD80" s="18"/>
      <c r="RE80" s="18"/>
      <c r="RF80" s="18"/>
      <c r="RG80" s="18"/>
      <c r="RH80" s="18"/>
      <c r="RI80" s="18"/>
      <c r="RJ80" s="18"/>
      <c r="RK80" s="18"/>
      <c r="RL80" s="18"/>
      <c r="RM80" s="18"/>
      <c r="RN80" s="18"/>
      <c r="RO80" s="18"/>
      <c r="RP80" s="18"/>
      <c r="RQ80" s="18"/>
      <c r="RR80" s="18"/>
      <c r="RS80" s="18"/>
      <c r="RT80" s="18"/>
      <c r="RU80" s="18"/>
      <c r="RV80" s="18"/>
      <c r="RW80" s="18"/>
      <c r="RX80" s="18"/>
      <c r="RY80" s="18"/>
      <c r="RZ80" s="18"/>
      <c r="SA80" s="18"/>
      <c r="SB80" s="18"/>
      <c r="SC80" s="18"/>
      <c r="SD80" s="18"/>
      <c r="SE80" s="18"/>
      <c r="SF80" s="18"/>
      <c r="SG80" s="18"/>
      <c r="SH80" s="18"/>
      <c r="SI80" s="18"/>
      <c r="SJ80" s="18"/>
      <c r="SK80" s="18"/>
      <c r="SL80" s="18"/>
      <c r="SM80" s="18"/>
      <c r="SN80" s="18"/>
      <c r="SO80" s="18"/>
      <c r="SP80" s="18"/>
      <c r="SQ80" s="18"/>
      <c r="SR80" s="18"/>
      <c r="SS80" s="18"/>
      <c r="ST80" s="18"/>
      <c r="SU80" s="18"/>
      <c r="SV80" s="18"/>
      <c r="SW80" s="18"/>
      <c r="SX80" s="18"/>
      <c r="SY80" s="18"/>
      <c r="SZ80" s="18"/>
      <c r="TA80" s="18"/>
      <c r="TB80" s="18"/>
      <c r="TC80" s="18"/>
      <c r="TD80" s="18"/>
      <c r="TE80" s="18"/>
      <c r="TF80" s="18"/>
      <c r="TG80" s="18"/>
      <c r="TH80" s="18"/>
      <c r="TI80" s="18"/>
      <c r="TJ80" s="18"/>
      <c r="TK80" s="18"/>
      <c r="TL80" s="18"/>
      <c r="TM80" s="18"/>
      <c r="TN80" s="18"/>
      <c r="TO80" s="18"/>
      <c r="TP80" s="18"/>
      <c r="TQ80" s="18"/>
      <c r="TR80" s="18"/>
      <c r="TS80" s="18"/>
      <c r="TT80" s="18"/>
      <c r="TU80" s="18"/>
      <c r="TV80" s="18"/>
      <c r="TW80" s="18"/>
      <c r="TX80" s="18"/>
      <c r="TY80" s="18"/>
      <c r="TZ80" s="18"/>
      <c r="UA80" s="18"/>
      <c r="UB80" s="18"/>
      <c r="UC80" s="18"/>
      <c r="UD80" s="18"/>
      <c r="UE80" s="18"/>
      <c r="UF80" s="18"/>
      <c r="UG80" s="18"/>
      <c r="UH80" s="18"/>
      <c r="UI80" s="18"/>
      <c r="UJ80" s="18"/>
      <c r="UK80" s="18"/>
      <c r="UL80" s="18"/>
      <c r="UM80" s="18"/>
      <c r="UN80" s="18"/>
      <c r="UO80" s="18"/>
      <c r="UP80" s="18"/>
      <c r="UQ80" s="18"/>
      <c r="UR80" s="18"/>
      <c r="US80" s="18"/>
      <c r="UT80" s="18"/>
      <c r="UU80" s="18"/>
      <c r="UV80" s="18"/>
      <c r="UW80" s="18"/>
      <c r="UX80" s="18"/>
      <c r="UY80" s="18"/>
      <c r="UZ80" s="18"/>
      <c r="VA80" s="18"/>
      <c r="VB80" s="18"/>
      <c r="VC80" s="18"/>
      <c r="VD80" s="18"/>
      <c r="VE80" s="18"/>
      <c r="VF80" s="18"/>
      <c r="VG80" s="18"/>
      <c r="VH80" s="18"/>
      <c r="VI80" s="18"/>
      <c r="VJ80" s="18"/>
      <c r="VK80" s="18"/>
      <c r="VL80" s="18"/>
      <c r="VM80" s="18"/>
      <c r="VN80" s="18"/>
      <c r="VO80" s="18"/>
      <c r="VP80" s="18"/>
      <c r="VQ80" s="18"/>
      <c r="VR80" s="18"/>
      <c r="VS80" s="18"/>
      <c r="VT80" s="18"/>
      <c r="VU80" s="18"/>
      <c r="VV80" s="18"/>
      <c r="VW80" s="18"/>
      <c r="VX80" s="18"/>
      <c r="VY80" s="18"/>
      <c r="VZ80" s="18"/>
      <c r="WA80" s="18"/>
      <c r="WB80" s="18"/>
      <c r="WC80" s="18"/>
      <c r="WD80" s="18"/>
      <c r="WE80" s="18"/>
      <c r="WF80" s="18"/>
      <c r="WG80" s="18"/>
      <c r="WH80" s="18"/>
      <c r="WI80" s="18"/>
      <c r="WJ80" s="18"/>
      <c r="WK80" s="18"/>
      <c r="WL80" s="18"/>
      <c r="WM80" s="18"/>
      <c r="WN80" s="18"/>
      <c r="WO80" s="18"/>
      <c r="WP80" s="18"/>
      <c r="WQ80" s="18"/>
      <c r="WR80" s="18"/>
      <c r="WS80" s="18"/>
      <c r="WT80" s="18"/>
      <c r="WU80" s="18"/>
      <c r="WV80" s="18"/>
      <c r="WW80" s="18"/>
      <c r="WX80" s="18"/>
      <c r="WY80" s="18"/>
      <c r="WZ80" s="18"/>
      <c r="XA80" s="18"/>
      <c r="XB80" s="18"/>
      <c r="XC80" s="18"/>
      <c r="XD80" s="18"/>
      <c r="XE80" s="18"/>
      <c r="XF80" s="18"/>
      <c r="XG80" s="18"/>
      <c r="XH80" s="18"/>
      <c r="XI80" s="18"/>
      <c r="XJ80" s="18"/>
      <c r="XK80" s="18"/>
      <c r="XL80" s="18"/>
      <c r="XM80" s="18"/>
      <c r="XN80" s="18"/>
      <c r="XO80" s="18"/>
      <c r="XP80" s="18"/>
      <c r="XQ80" s="18"/>
      <c r="XR80" s="18"/>
      <c r="XS80" s="18"/>
      <c r="XT80" s="18"/>
      <c r="XU80" s="18"/>
      <c r="XV80" s="18"/>
      <c r="XW80" s="18"/>
      <c r="XX80" s="18"/>
      <c r="XY80" s="18"/>
      <c r="XZ80" s="18"/>
      <c r="YA80" s="18"/>
      <c r="YB80" s="18"/>
      <c r="YC80" s="18"/>
      <c r="YD80" s="18"/>
      <c r="YE80" s="18"/>
      <c r="YF80" s="18"/>
      <c r="YG80" s="18"/>
      <c r="YH80" s="18"/>
      <c r="YI80" s="18"/>
      <c r="YJ80" s="18"/>
      <c r="YK80" s="18"/>
      <c r="YL80" s="18"/>
      <c r="YM80" s="18"/>
      <c r="YN80" s="18"/>
      <c r="YO80" s="18"/>
      <c r="YP80" s="18"/>
      <c r="YQ80" s="18"/>
      <c r="YR80" s="18"/>
      <c r="YS80" s="18"/>
      <c r="YT80" s="18"/>
      <c r="YU80" s="18"/>
      <c r="YV80" s="18"/>
      <c r="YW80" s="18"/>
      <c r="YX80" s="18"/>
      <c r="YY80" s="18"/>
      <c r="YZ80" s="18"/>
      <c r="ZA80" s="18"/>
      <c r="ZB80" s="18"/>
      <c r="ZC80" s="18"/>
      <c r="ZD80" s="18"/>
      <c r="ZE80" s="18"/>
      <c r="ZF80" s="18"/>
      <c r="ZG80" s="18"/>
      <c r="ZH80" s="18"/>
      <c r="ZI80" s="18"/>
      <c r="ZJ80" s="18"/>
      <c r="ZK80" s="18"/>
      <c r="ZL80" s="18"/>
      <c r="ZM80" s="18"/>
      <c r="ZN80" s="18"/>
      <c r="ZO80" s="18"/>
      <c r="ZP80" s="18"/>
      <c r="ZQ80" s="18"/>
      <c r="ZR80" s="18"/>
      <c r="ZS80" s="18"/>
      <c r="ZT80" s="18"/>
      <c r="ZU80" s="18"/>
      <c r="ZV80" s="18"/>
      <c r="ZW80" s="18"/>
      <c r="ZX80" s="18"/>
      <c r="ZY80" s="18"/>
      <c r="ZZ80" s="18"/>
      <c r="AAA80" s="18"/>
      <c r="AAB80" s="18"/>
      <c r="AAC80" s="18"/>
      <c r="AAD80" s="18"/>
      <c r="AAE80" s="18"/>
      <c r="AAF80" s="18"/>
      <c r="AAG80" s="18"/>
      <c r="AAH80" s="18"/>
      <c r="AAI80" s="18"/>
      <c r="AAJ80" s="18"/>
      <c r="AAK80" s="18"/>
      <c r="AAL80" s="18"/>
      <c r="AAM80" s="18"/>
      <c r="AAN80" s="18"/>
      <c r="AAO80" s="18"/>
      <c r="AAP80" s="18"/>
      <c r="AAQ80" s="18"/>
      <c r="AAR80" s="18"/>
      <c r="AAS80" s="18"/>
      <c r="AAT80" s="18"/>
      <c r="AAU80" s="18"/>
      <c r="AAV80" s="18"/>
      <c r="AAW80" s="18"/>
      <c r="AAX80" s="18"/>
      <c r="AAY80" s="18"/>
      <c r="AAZ80" s="18"/>
      <c r="ABA80" s="18"/>
      <c r="ABB80" s="18"/>
      <c r="ABC80" s="18"/>
      <c r="ABD80" s="18"/>
      <c r="ABE80" s="18"/>
      <c r="ABF80" s="18"/>
      <c r="ABG80" s="18"/>
      <c r="ABH80" s="18"/>
      <c r="ABI80" s="18"/>
      <c r="ABJ80" s="18"/>
      <c r="ABK80" s="18"/>
      <c r="ABL80" s="18"/>
      <c r="ABM80" s="18"/>
      <c r="ABN80" s="18"/>
      <c r="ABO80" s="18"/>
      <c r="ABP80" s="18"/>
      <c r="ABQ80" s="18"/>
      <c r="ABR80" s="18"/>
      <c r="ABS80" s="18"/>
      <c r="ABT80" s="18"/>
      <c r="ABU80" s="18"/>
      <c r="ABV80" s="18"/>
      <c r="ABW80" s="18"/>
      <c r="ABX80" s="18"/>
      <c r="ABY80" s="18"/>
      <c r="ABZ80" s="18"/>
      <c r="ACA80" s="18"/>
      <c r="ACB80" s="18"/>
      <c r="ACC80" s="18"/>
      <c r="ACD80" s="18"/>
      <c r="ACE80" s="18"/>
      <c r="ACF80" s="18"/>
      <c r="ACG80" s="18"/>
      <c r="ACH80" s="18"/>
      <c r="ACI80" s="18"/>
      <c r="ACJ80" s="18"/>
      <c r="ACK80" s="18"/>
      <c r="ACL80" s="18"/>
      <c r="ACM80" s="18"/>
      <c r="ACN80" s="18"/>
      <c r="ACO80" s="18"/>
      <c r="ACP80" s="18"/>
      <c r="ACQ80" s="18"/>
      <c r="ACR80" s="18"/>
      <c r="ACS80" s="18"/>
      <c r="ACT80" s="18"/>
      <c r="ACU80" s="18"/>
      <c r="ACV80" s="18"/>
      <c r="ACW80" s="18"/>
      <c r="ACX80" s="18"/>
      <c r="ACY80" s="18"/>
      <c r="ACZ80" s="18"/>
      <c r="ADA80" s="18"/>
      <c r="ADB80" s="18"/>
      <c r="ADC80" s="18"/>
      <c r="ADD80" s="18"/>
      <c r="ADE80" s="18"/>
      <c r="ADF80" s="18"/>
      <c r="ADG80" s="18"/>
      <c r="ADH80" s="18"/>
      <c r="ADI80" s="18"/>
      <c r="ADJ80" s="18"/>
      <c r="ADK80" s="18"/>
      <c r="ADL80" s="18"/>
      <c r="ADM80" s="18"/>
      <c r="ADN80" s="18"/>
      <c r="ADO80" s="18"/>
      <c r="ADP80" s="18"/>
      <c r="ADQ80" s="18"/>
      <c r="ADR80" s="18"/>
      <c r="ADS80" s="18"/>
      <c r="ADT80" s="18"/>
      <c r="ADU80" s="18"/>
      <c r="ADV80" s="18"/>
      <c r="ADW80" s="18"/>
      <c r="ADX80" s="18"/>
      <c r="ADY80" s="18"/>
      <c r="ADZ80" s="18"/>
      <c r="AEA80" s="18"/>
      <c r="AEB80" s="18"/>
      <c r="AEC80" s="18"/>
      <c r="AED80" s="18"/>
      <c r="AEE80" s="18"/>
      <c r="AEF80" s="18"/>
      <c r="AEG80" s="18"/>
      <c r="AEH80" s="18"/>
      <c r="AEI80" s="18"/>
      <c r="AEJ80" s="18"/>
      <c r="AEK80" s="18"/>
      <c r="AEL80" s="18"/>
      <c r="AEM80" s="18"/>
      <c r="AEN80" s="18"/>
      <c r="AEO80" s="18"/>
      <c r="AEP80" s="18"/>
      <c r="AEQ80" s="18"/>
      <c r="AER80" s="18"/>
      <c r="AES80" s="18"/>
      <c r="AET80" s="18"/>
      <c r="AEU80" s="18"/>
      <c r="AEV80" s="18"/>
      <c r="AEW80" s="18"/>
      <c r="AEX80" s="18"/>
    </row>
    <row r="81" spans="1:830" s="33" customFormat="1" ht="34.5" customHeight="1">
      <c r="A81" s="34">
        <v>77</v>
      </c>
      <c r="B81" s="34" t="s">
        <v>163</v>
      </c>
      <c r="C81" s="8" t="s">
        <v>164</v>
      </c>
      <c r="D81" s="35" t="s">
        <v>20</v>
      </c>
      <c r="E81" s="36">
        <v>6000</v>
      </c>
      <c r="F81" s="37">
        <v>10</v>
      </c>
      <c r="G81" s="52">
        <v>5084.7457627118647</v>
      </c>
      <c r="H81" s="38">
        <f t="shared" si="27"/>
        <v>60000</v>
      </c>
      <c r="I81" s="39">
        <f t="shared" si="19"/>
        <v>10</v>
      </c>
      <c r="J81" s="38">
        <f t="shared" si="28"/>
        <v>60000</v>
      </c>
      <c r="K81" s="38">
        <f t="shared" si="29"/>
        <v>0</v>
      </c>
      <c r="L81" s="38">
        <f t="shared" si="30"/>
        <v>0</v>
      </c>
      <c r="M81" s="40"/>
      <c r="N81" s="99">
        <f t="shared" si="31"/>
        <v>0</v>
      </c>
      <c r="O81" s="42"/>
      <c r="P81" s="43">
        <f t="shared" si="32"/>
        <v>0</v>
      </c>
      <c r="Q81" s="43">
        <f t="shared" si="33"/>
        <v>0</v>
      </c>
      <c r="R81" s="43">
        <f t="shared" si="34"/>
        <v>0</v>
      </c>
      <c r="S81" s="44">
        <f t="shared" si="35"/>
        <v>10</v>
      </c>
      <c r="T81" s="98">
        <f t="shared" si="36"/>
        <v>60000</v>
      </c>
      <c r="U81" s="45">
        <f t="shared" si="20"/>
        <v>10</v>
      </c>
      <c r="V81" s="46">
        <f t="shared" si="21"/>
        <v>60000</v>
      </c>
      <c r="W81" s="46">
        <f t="shared" si="22"/>
        <v>0</v>
      </c>
      <c r="X81" s="47">
        <f t="shared" si="23"/>
        <v>0</v>
      </c>
      <c r="Y81" s="97">
        <v>10</v>
      </c>
      <c r="Z81" s="96">
        <f t="shared" si="24"/>
        <v>60000</v>
      </c>
      <c r="AA81" s="96">
        <f t="shared" si="25"/>
        <v>0</v>
      </c>
      <c r="AB81" s="70">
        <f t="shared" si="26"/>
        <v>0</v>
      </c>
      <c r="AC81" s="157"/>
      <c r="AD81" s="162">
        <v>2100</v>
      </c>
      <c r="AE81" s="166">
        <f t="shared" si="37"/>
        <v>21000</v>
      </c>
      <c r="AF81" s="166">
        <f t="shared" si="38"/>
        <v>21000</v>
      </c>
      <c r="AT81" s="136"/>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c r="HJ81" s="18"/>
      <c r="HK81" s="18"/>
      <c r="HL81" s="18"/>
      <c r="HM81" s="18"/>
      <c r="HN81" s="18"/>
      <c r="HO81" s="18"/>
      <c r="HP81" s="18"/>
      <c r="HQ81" s="18"/>
      <c r="HR81" s="18"/>
      <c r="HS81" s="18"/>
      <c r="HT81" s="18"/>
      <c r="HU81" s="18"/>
      <c r="HV81" s="18"/>
      <c r="HW81" s="18"/>
      <c r="HX81" s="18"/>
      <c r="HY81" s="18"/>
      <c r="HZ81" s="18"/>
      <c r="IA81" s="18"/>
      <c r="IB81" s="18"/>
      <c r="IC81" s="18"/>
      <c r="ID81" s="18"/>
      <c r="IE81" s="18"/>
      <c r="IF81" s="18"/>
      <c r="IG81" s="18"/>
      <c r="IH81" s="18"/>
      <c r="II81" s="18"/>
      <c r="IJ81" s="18"/>
      <c r="IK81" s="18"/>
      <c r="IL81" s="18"/>
      <c r="IM81" s="18"/>
      <c r="IN81" s="18"/>
      <c r="IO81" s="18"/>
      <c r="IP81" s="18"/>
      <c r="IQ81" s="18"/>
      <c r="IR81" s="18"/>
      <c r="IS81" s="18"/>
      <c r="IT81" s="18"/>
      <c r="IU81" s="18"/>
      <c r="IV81" s="18"/>
      <c r="IW81" s="18"/>
      <c r="IX81" s="18"/>
      <c r="IY81" s="18"/>
      <c r="IZ81" s="18"/>
      <c r="JA81" s="18"/>
      <c r="JB81" s="18"/>
      <c r="JC81" s="18"/>
      <c r="JD81" s="18"/>
      <c r="JE81" s="18"/>
      <c r="JF81" s="18"/>
      <c r="JG81" s="18"/>
      <c r="JH81" s="18"/>
      <c r="JI81" s="18"/>
      <c r="JJ81" s="18"/>
      <c r="JK81" s="18"/>
      <c r="JL81" s="18"/>
      <c r="JM81" s="18"/>
      <c r="JN81" s="18"/>
      <c r="JO81" s="18"/>
      <c r="JP81" s="18"/>
      <c r="JQ81" s="18"/>
      <c r="JR81" s="18"/>
      <c r="JS81" s="18"/>
      <c r="JT81" s="18"/>
      <c r="JU81" s="18"/>
      <c r="JV81" s="18"/>
      <c r="JW81" s="18"/>
      <c r="JX81" s="18"/>
      <c r="JY81" s="18"/>
      <c r="JZ81" s="18"/>
      <c r="KA81" s="18"/>
      <c r="KB81" s="18"/>
      <c r="KC81" s="18"/>
      <c r="KD81" s="18"/>
      <c r="KE81" s="18"/>
      <c r="KF81" s="18"/>
      <c r="KG81" s="18"/>
      <c r="KH81" s="18"/>
      <c r="KI81" s="18"/>
      <c r="KJ81" s="18"/>
      <c r="KK81" s="18"/>
      <c r="KL81" s="18"/>
      <c r="KM81" s="18"/>
      <c r="KN81" s="18"/>
      <c r="KO81" s="18"/>
      <c r="KP81" s="18"/>
      <c r="KQ81" s="18"/>
      <c r="KR81" s="18"/>
      <c r="KS81" s="18"/>
      <c r="KT81" s="18"/>
      <c r="KU81" s="18"/>
      <c r="KV81" s="18"/>
      <c r="KW81" s="18"/>
      <c r="KX81" s="18"/>
      <c r="KY81" s="18"/>
      <c r="KZ81" s="18"/>
      <c r="LA81" s="18"/>
      <c r="LB81" s="18"/>
      <c r="LC81" s="18"/>
      <c r="LD81" s="18"/>
      <c r="LE81" s="18"/>
      <c r="LF81" s="18"/>
      <c r="LG81" s="18"/>
      <c r="LH81" s="18"/>
      <c r="LI81" s="18"/>
      <c r="LJ81" s="18"/>
      <c r="LK81" s="18"/>
      <c r="LL81" s="18"/>
      <c r="LM81" s="18"/>
      <c r="LN81" s="18"/>
      <c r="LO81" s="18"/>
      <c r="LP81" s="18"/>
      <c r="LQ81" s="18"/>
      <c r="LR81" s="18"/>
      <c r="LS81" s="18"/>
      <c r="LT81" s="18"/>
      <c r="LU81" s="18"/>
      <c r="LV81" s="18"/>
      <c r="LW81" s="18"/>
      <c r="LX81" s="18"/>
      <c r="LY81" s="18"/>
      <c r="LZ81" s="18"/>
      <c r="MA81" s="18"/>
      <c r="MB81" s="18"/>
      <c r="MC81" s="18"/>
      <c r="MD81" s="18"/>
      <c r="ME81" s="18"/>
      <c r="MF81" s="18"/>
      <c r="MG81" s="18"/>
      <c r="MH81" s="18"/>
      <c r="MI81" s="18"/>
      <c r="MJ81" s="18"/>
      <c r="MK81" s="18"/>
      <c r="ML81" s="18"/>
      <c r="MM81" s="18"/>
      <c r="MN81" s="18"/>
      <c r="MO81" s="18"/>
      <c r="MP81" s="18"/>
      <c r="MQ81" s="18"/>
      <c r="MR81" s="18"/>
      <c r="MS81" s="18"/>
      <c r="MT81" s="18"/>
      <c r="MU81" s="18"/>
      <c r="MV81" s="18"/>
      <c r="MW81" s="18"/>
      <c r="MX81" s="18"/>
      <c r="MY81" s="18"/>
      <c r="MZ81" s="18"/>
      <c r="NA81" s="18"/>
      <c r="NB81" s="18"/>
      <c r="NC81" s="18"/>
      <c r="ND81" s="18"/>
      <c r="NE81" s="18"/>
      <c r="NF81" s="18"/>
      <c r="NG81" s="18"/>
      <c r="NH81" s="18"/>
      <c r="NI81" s="18"/>
      <c r="NJ81" s="18"/>
      <c r="NK81" s="18"/>
      <c r="NL81" s="18"/>
      <c r="NM81" s="18"/>
      <c r="NN81" s="18"/>
      <c r="NO81" s="18"/>
      <c r="NP81" s="18"/>
      <c r="NQ81" s="18"/>
      <c r="NR81" s="18"/>
      <c r="NS81" s="18"/>
      <c r="NT81" s="18"/>
      <c r="NU81" s="18"/>
      <c r="NV81" s="18"/>
      <c r="NW81" s="18"/>
      <c r="NX81" s="18"/>
      <c r="NY81" s="18"/>
      <c r="NZ81" s="18"/>
      <c r="OA81" s="18"/>
      <c r="OB81" s="18"/>
      <c r="OC81" s="18"/>
      <c r="OD81" s="18"/>
      <c r="OE81" s="18"/>
      <c r="OF81" s="18"/>
      <c r="OG81" s="18"/>
      <c r="OH81" s="18"/>
      <c r="OI81" s="18"/>
      <c r="OJ81" s="18"/>
      <c r="OK81" s="18"/>
      <c r="OL81" s="18"/>
      <c r="OM81" s="18"/>
      <c r="ON81" s="18"/>
      <c r="OO81" s="18"/>
      <c r="OP81" s="18"/>
      <c r="OQ81" s="18"/>
      <c r="OR81" s="18"/>
      <c r="OS81" s="18"/>
      <c r="OT81" s="18"/>
      <c r="OU81" s="18"/>
      <c r="OV81" s="18"/>
      <c r="OW81" s="18"/>
      <c r="OX81" s="18"/>
      <c r="OY81" s="18"/>
      <c r="OZ81" s="18"/>
      <c r="PA81" s="18"/>
      <c r="PB81" s="18"/>
      <c r="PC81" s="18"/>
      <c r="PD81" s="18"/>
      <c r="PE81" s="18"/>
      <c r="PF81" s="18"/>
      <c r="PG81" s="18"/>
      <c r="PH81" s="18"/>
      <c r="PI81" s="18"/>
      <c r="PJ81" s="18"/>
      <c r="PK81" s="18"/>
      <c r="PL81" s="18"/>
      <c r="PM81" s="18"/>
      <c r="PN81" s="18"/>
      <c r="PO81" s="18"/>
      <c r="PP81" s="18"/>
      <c r="PQ81" s="18"/>
      <c r="PR81" s="18"/>
      <c r="PS81" s="18"/>
      <c r="PT81" s="18"/>
      <c r="PU81" s="18"/>
      <c r="PV81" s="18"/>
      <c r="PW81" s="18"/>
      <c r="PX81" s="18"/>
      <c r="PY81" s="18"/>
      <c r="PZ81" s="18"/>
      <c r="QA81" s="18"/>
      <c r="QB81" s="18"/>
      <c r="QC81" s="18"/>
      <c r="QD81" s="18"/>
      <c r="QE81" s="18"/>
      <c r="QF81" s="18"/>
      <c r="QG81" s="18"/>
      <c r="QH81" s="18"/>
      <c r="QI81" s="18"/>
      <c r="QJ81" s="18"/>
      <c r="QK81" s="18"/>
      <c r="QL81" s="18"/>
      <c r="QM81" s="18"/>
      <c r="QN81" s="18"/>
      <c r="QO81" s="18"/>
      <c r="QP81" s="18"/>
      <c r="QQ81" s="18"/>
      <c r="QR81" s="18"/>
      <c r="QS81" s="18"/>
      <c r="QT81" s="18"/>
      <c r="QU81" s="18"/>
      <c r="QV81" s="18"/>
      <c r="QW81" s="18"/>
      <c r="QX81" s="18"/>
      <c r="QY81" s="18"/>
      <c r="QZ81" s="18"/>
      <c r="RA81" s="18"/>
      <c r="RB81" s="18"/>
      <c r="RC81" s="18"/>
      <c r="RD81" s="18"/>
      <c r="RE81" s="18"/>
      <c r="RF81" s="18"/>
      <c r="RG81" s="18"/>
      <c r="RH81" s="18"/>
      <c r="RI81" s="18"/>
      <c r="RJ81" s="18"/>
      <c r="RK81" s="18"/>
      <c r="RL81" s="18"/>
      <c r="RM81" s="18"/>
      <c r="RN81" s="18"/>
      <c r="RO81" s="18"/>
      <c r="RP81" s="18"/>
      <c r="RQ81" s="18"/>
      <c r="RR81" s="18"/>
      <c r="RS81" s="18"/>
      <c r="RT81" s="18"/>
      <c r="RU81" s="18"/>
      <c r="RV81" s="18"/>
      <c r="RW81" s="18"/>
      <c r="RX81" s="18"/>
      <c r="RY81" s="18"/>
      <c r="RZ81" s="18"/>
      <c r="SA81" s="18"/>
      <c r="SB81" s="18"/>
      <c r="SC81" s="18"/>
      <c r="SD81" s="18"/>
      <c r="SE81" s="18"/>
      <c r="SF81" s="18"/>
      <c r="SG81" s="18"/>
      <c r="SH81" s="18"/>
      <c r="SI81" s="18"/>
      <c r="SJ81" s="18"/>
      <c r="SK81" s="18"/>
      <c r="SL81" s="18"/>
      <c r="SM81" s="18"/>
      <c r="SN81" s="18"/>
      <c r="SO81" s="18"/>
      <c r="SP81" s="18"/>
      <c r="SQ81" s="18"/>
      <c r="SR81" s="18"/>
      <c r="SS81" s="18"/>
      <c r="ST81" s="18"/>
      <c r="SU81" s="18"/>
      <c r="SV81" s="18"/>
      <c r="SW81" s="18"/>
      <c r="SX81" s="18"/>
      <c r="SY81" s="18"/>
      <c r="SZ81" s="18"/>
      <c r="TA81" s="18"/>
      <c r="TB81" s="18"/>
      <c r="TC81" s="18"/>
      <c r="TD81" s="18"/>
      <c r="TE81" s="18"/>
      <c r="TF81" s="18"/>
      <c r="TG81" s="18"/>
      <c r="TH81" s="18"/>
      <c r="TI81" s="18"/>
      <c r="TJ81" s="18"/>
      <c r="TK81" s="18"/>
      <c r="TL81" s="18"/>
      <c r="TM81" s="18"/>
      <c r="TN81" s="18"/>
      <c r="TO81" s="18"/>
      <c r="TP81" s="18"/>
      <c r="TQ81" s="18"/>
      <c r="TR81" s="18"/>
      <c r="TS81" s="18"/>
      <c r="TT81" s="18"/>
      <c r="TU81" s="18"/>
      <c r="TV81" s="18"/>
      <c r="TW81" s="18"/>
      <c r="TX81" s="18"/>
      <c r="TY81" s="18"/>
      <c r="TZ81" s="18"/>
      <c r="UA81" s="18"/>
      <c r="UB81" s="18"/>
      <c r="UC81" s="18"/>
      <c r="UD81" s="18"/>
      <c r="UE81" s="18"/>
      <c r="UF81" s="18"/>
      <c r="UG81" s="18"/>
      <c r="UH81" s="18"/>
      <c r="UI81" s="18"/>
      <c r="UJ81" s="18"/>
      <c r="UK81" s="18"/>
      <c r="UL81" s="18"/>
      <c r="UM81" s="18"/>
      <c r="UN81" s="18"/>
      <c r="UO81" s="18"/>
      <c r="UP81" s="18"/>
      <c r="UQ81" s="18"/>
      <c r="UR81" s="18"/>
      <c r="US81" s="18"/>
      <c r="UT81" s="18"/>
      <c r="UU81" s="18"/>
      <c r="UV81" s="18"/>
      <c r="UW81" s="18"/>
      <c r="UX81" s="18"/>
      <c r="UY81" s="18"/>
      <c r="UZ81" s="18"/>
      <c r="VA81" s="18"/>
      <c r="VB81" s="18"/>
      <c r="VC81" s="18"/>
      <c r="VD81" s="18"/>
      <c r="VE81" s="18"/>
      <c r="VF81" s="18"/>
      <c r="VG81" s="18"/>
      <c r="VH81" s="18"/>
      <c r="VI81" s="18"/>
      <c r="VJ81" s="18"/>
      <c r="VK81" s="18"/>
      <c r="VL81" s="18"/>
      <c r="VM81" s="18"/>
      <c r="VN81" s="18"/>
      <c r="VO81" s="18"/>
      <c r="VP81" s="18"/>
      <c r="VQ81" s="18"/>
      <c r="VR81" s="18"/>
      <c r="VS81" s="18"/>
      <c r="VT81" s="18"/>
      <c r="VU81" s="18"/>
      <c r="VV81" s="18"/>
      <c r="VW81" s="18"/>
      <c r="VX81" s="18"/>
      <c r="VY81" s="18"/>
      <c r="VZ81" s="18"/>
      <c r="WA81" s="18"/>
      <c r="WB81" s="18"/>
      <c r="WC81" s="18"/>
      <c r="WD81" s="18"/>
      <c r="WE81" s="18"/>
      <c r="WF81" s="18"/>
      <c r="WG81" s="18"/>
      <c r="WH81" s="18"/>
      <c r="WI81" s="18"/>
      <c r="WJ81" s="18"/>
      <c r="WK81" s="18"/>
      <c r="WL81" s="18"/>
      <c r="WM81" s="18"/>
      <c r="WN81" s="18"/>
      <c r="WO81" s="18"/>
      <c r="WP81" s="18"/>
      <c r="WQ81" s="18"/>
      <c r="WR81" s="18"/>
      <c r="WS81" s="18"/>
      <c r="WT81" s="18"/>
      <c r="WU81" s="18"/>
      <c r="WV81" s="18"/>
      <c r="WW81" s="18"/>
      <c r="WX81" s="18"/>
      <c r="WY81" s="18"/>
      <c r="WZ81" s="18"/>
      <c r="XA81" s="18"/>
      <c r="XB81" s="18"/>
      <c r="XC81" s="18"/>
      <c r="XD81" s="18"/>
      <c r="XE81" s="18"/>
      <c r="XF81" s="18"/>
      <c r="XG81" s="18"/>
      <c r="XH81" s="18"/>
      <c r="XI81" s="18"/>
      <c r="XJ81" s="18"/>
      <c r="XK81" s="18"/>
      <c r="XL81" s="18"/>
      <c r="XM81" s="18"/>
      <c r="XN81" s="18"/>
      <c r="XO81" s="18"/>
      <c r="XP81" s="18"/>
      <c r="XQ81" s="18"/>
      <c r="XR81" s="18"/>
      <c r="XS81" s="18"/>
      <c r="XT81" s="18"/>
      <c r="XU81" s="18"/>
      <c r="XV81" s="18"/>
      <c r="XW81" s="18"/>
      <c r="XX81" s="18"/>
      <c r="XY81" s="18"/>
      <c r="XZ81" s="18"/>
      <c r="YA81" s="18"/>
      <c r="YB81" s="18"/>
      <c r="YC81" s="18"/>
      <c r="YD81" s="18"/>
      <c r="YE81" s="18"/>
      <c r="YF81" s="18"/>
      <c r="YG81" s="18"/>
      <c r="YH81" s="18"/>
      <c r="YI81" s="18"/>
      <c r="YJ81" s="18"/>
      <c r="YK81" s="18"/>
      <c r="YL81" s="18"/>
      <c r="YM81" s="18"/>
      <c r="YN81" s="18"/>
      <c r="YO81" s="18"/>
      <c r="YP81" s="18"/>
      <c r="YQ81" s="18"/>
      <c r="YR81" s="18"/>
      <c r="YS81" s="18"/>
      <c r="YT81" s="18"/>
      <c r="YU81" s="18"/>
      <c r="YV81" s="18"/>
      <c r="YW81" s="18"/>
      <c r="YX81" s="18"/>
      <c r="YY81" s="18"/>
      <c r="YZ81" s="18"/>
      <c r="ZA81" s="18"/>
      <c r="ZB81" s="18"/>
      <c r="ZC81" s="18"/>
      <c r="ZD81" s="18"/>
      <c r="ZE81" s="18"/>
      <c r="ZF81" s="18"/>
      <c r="ZG81" s="18"/>
      <c r="ZH81" s="18"/>
      <c r="ZI81" s="18"/>
      <c r="ZJ81" s="18"/>
      <c r="ZK81" s="18"/>
      <c r="ZL81" s="18"/>
      <c r="ZM81" s="18"/>
      <c r="ZN81" s="18"/>
      <c r="ZO81" s="18"/>
      <c r="ZP81" s="18"/>
      <c r="ZQ81" s="18"/>
      <c r="ZR81" s="18"/>
      <c r="ZS81" s="18"/>
      <c r="ZT81" s="18"/>
      <c r="ZU81" s="18"/>
      <c r="ZV81" s="18"/>
      <c r="ZW81" s="18"/>
      <c r="ZX81" s="18"/>
      <c r="ZY81" s="18"/>
      <c r="ZZ81" s="18"/>
      <c r="AAA81" s="18"/>
      <c r="AAB81" s="18"/>
      <c r="AAC81" s="18"/>
      <c r="AAD81" s="18"/>
      <c r="AAE81" s="18"/>
      <c r="AAF81" s="18"/>
      <c r="AAG81" s="18"/>
      <c r="AAH81" s="18"/>
      <c r="AAI81" s="18"/>
      <c r="AAJ81" s="18"/>
      <c r="AAK81" s="18"/>
      <c r="AAL81" s="18"/>
      <c r="AAM81" s="18"/>
      <c r="AAN81" s="18"/>
      <c r="AAO81" s="18"/>
      <c r="AAP81" s="18"/>
      <c r="AAQ81" s="18"/>
      <c r="AAR81" s="18"/>
      <c r="AAS81" s="18"/>
      <c r="AAT81" s="18"/>
      <c r="AAU81" s="18"/>
      <c r="AAV81" s="18"/>
      <c r="AAW81" s="18"/>
      <c r="AAX81" s="18"/>
      <c r="AAY81" s="18"/>
      <c r="AAZ81" s="18"/>
      <c r="ABA81" s="18"/>
      <c r="ABB81" s="18"/>
      <c r="ABC81" s="18"/>
      <c r="ABD81" s="18"/>
      <c r="ABE81" s="18"/>
      <c r="ABF81" s="18"/>
      <c r="ABG81" s="18"/>
      <c r="ABH81" s="18"/>
      <c r="ABI81" s="18"/>
      <c r="ABJ81" s="18"/>
      <c r="ABK81" s="18"/>
      <c r="ABL81" s="18"/>
      <c r="ABM81" s="18"/>
      <c r="ABN81" s="18"/>
      <c r="ABO81" s="18"/>
      <c r="ABP81" s="18"/>
      <c r="ABQ81" s="18"/>
      <c r="ABR81" s="18"/>
      <c r="ABS81" s="18"/>
      <c r="ABT81" s="18"/>
      <c r="ABU81" s="18"/>
      <c r="ABV81" s="18"/>
      <c r="ABW81" s="18"/>
      <c r="ABX81" s="18"/>
      <c r="ABY81" s="18"/>
      <c r="ABZ81" s="18"/>
      <c r="ACA81" s="18"/>
      <c r="ACB81" s="18"/>
      <c r="ACC81" s="18"/>
      <c r="ACD81" s="18"/>
      <c r="ACE81" s="18"/>
      <c r="ACF81" s="18"/>
      <c r="ACG81" s="18"/>
      <c r="ACH81" s="18"/>
      <c r="ACI81" s="18"/>
      <c r="ACJ81" s="18"/>
      <c r="ACK81" s="18"/>
      <c r="ACL81" s="18"/>
      <c r="ACM81" s="18"/>
      <c r="ACN81" s="18"/>
      <c r="ACO81" s="18"/>
      <c r="ACP81" s="18"/>
      <c r="ACQ81" s="18"/>
      <c r="ACR81" s="18"/>
      <c r="ACS81" s="18"/>
      <c r="ACT81" s="18"/>
      <c r="ACU81" s="18"/>
      <c r="ACV81" s="18"/>
      <c r="ACW81" s="18"/>
      <c r="ACX81" s="18"/>
      <c r="ACY81" s="18"/>
      <c r="ACZ81" s="18"/>
      <c r="ADA81" s="18"/>
      <c r="ADB81" s="18"/>
      <c r="ADC81" s="18"/>
      <c r="ADD81" s="18"/>
      <c r="ADE81" s="18"/>
      <c r="ADF81" s="18"/>
      <c r="ADG81" s="18"/>
      <c r="ADH81" s="18"/>
      <c r="ADI81" s="18"/>
      <c r="ADJ81" s="18"/>
      <c r="ADK81" s="18"/>
      <c r="ADL81" s="18"/>
      <c r="ADM81" s="18"/>
      <c r="ADN81" s="18"/>
      <c r="ADO81" s="18"/>
      <c r="ADP81" s="18"/>
      <c r="ADQ81" s="18"/>
      <c r="ADR81" s="18"/>
      <c r="ADS81" s="18"/>
      <c r="ADT81" s="18"/>
      <c r="ADU81" s="18"/>
      <c r="ADV81" s="18"/>
      <c r="ADW81" s="18"/>
      <c r="ADX81" s="18"/>
      <c r="ADY81" s="18"/>
      <c r="ADZ81" s="18"/>
      <c r="AEA81" s="18"/>
      <c r="AEB81" s="18"/>
      <c r="AEC81" s="18"/>
      <c r="AED81" s="18"/>
      <c r="AEE81" s="18"/>
      <c r="AEF81" s="18"/>
      <c r="AEG81" s="18"/>
      <c r="AEH81" s="18"/>
      <c r="AEI81" s="18"/>
      <c r="AEJ81" s="18"/>
      <c r="AEK81" s="18"/>
      <c r="AEL81" s="18"/>
      <c r="AEM81" s="18"/>
      <c r="AEN81" s="18"/>
      <c r="AEO81" s="18"/>
      <c r="AEP81" s="18"/>
      <c r="AEQ81" s="18"/>
      <c r="AER81" s="18"/>
      <c r="AES81" s="18"/>
      <c r="AET81" s="18"/>
      <c r="AEU81" s="18"/>
      <c r="AEV81" s="18"/>
      <c r="AEW81" s="18"/>
      <c r="AEX81" s="18"/>
    </row>
    <row r="82" spans="1:830" s="33" customFormat="1" ht="30">
      <c r="A82" s="34">
        <v>78</v>
      </c>
      <c r="B82" s="34" t="s">
        <v>165</v>
      </c>
      <c r="C82" s="8" t="s">
        <v>166</v>
      </c>
      <c r="D82" s="49" t="s">
        <v>20</v>
      </c>
      <c r="E82" s="50">
        <v>22500</v>
      </c>
      <c r="F82" s="51">
        <v>18</v>
      </c>
      <c r="G82" s="52">
        <v>19067.796610169491</v>
      </c>
      <c r="H82" s="38">
        <f t="shared" si="27"/>
        <v>405000</v>
      </c>
      <c r="I82" s="39">
        <f t="shared" si="19"/>
        <v>18</v>
      </c>
      <c r="J82" s="38">
        <f t="shared" si="28"/>
        <v>405000</v>
      </c>
      <c r="K82" s="38">
        <f t="shared" si="29"/>
        <v>0</v>
      </c>
      <c r="L82" s="38">
        <f t="shared" si="30"/>
        <v>0</v>
      </c>
      <c r="M82" s="40"/>
      <c r="N82" s="99">
        <f t="shared" si="31"/>
        <v>0</v>
      </c>
      <c r="O82" s="42"/>
      <c r="P82" s="43">
        <f t="shared" si="32"/>
        <v>0</v>
      </c>
      <c r="Q82" s="43">
        <f t="shared" si="33"/>
        <v>0</v>
      </c>
      <c r="R82" s="43">
        <f t="shared" si="34"/>
        <v>0</v>
      </c>
      <c r="S82" s="44">
        <f t="shared" si="35"/>
        <v>18</v>
      </c>
      <c r="T82" s="98">
        <f t="shared" si="36"/>
        <v>405000</v>
      </c>
      <c r="U82" s="45">
        <f t="shared" si="20"/>
        <v>18</v>
      </c>
      <c r="V82" s="46">
        <f t="shared" si="21"/>
        <v>405000</v>
      </c>
      <c r="W82" s="46">
        <f t="shared" si="22"/>
        <v>0</v>
      </c>
      <c r="X82" s="47">
        <f t="shared" si="23"/>
        <v>0</v>
      </c>
      <c r="Y82" s="97">
        <v>18</v>
      </c>
      <c r="Z82" s="96">
        <f t="shared" si="24"/>
        <v>405000</v>
      </c>
      <c r="AA82" s="96">
        <f t="shared" si="25"/>
        <v>0</v>
      </c>
      <c r="AB82" s="70">
        <f t="shared" si="26"/>
        <v>0</v>
      </c>
      <c r="AC82" s="157"/>
      <c r="AD82" s="162">
        <v>7875</v>
      </c>
      <c r="AE82" s="166">
        <f t="shared" si="37"/>
        <v>141750</v>
      </c>
      <c r="AF82" s="166">
        <f t="shared" si="38"/>
        <v>141750</v>
      </c>
      <c r="AT82" s="136"/>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18"/>
      <c r="HK82" s="18"/>
      <c r="HL82" s="18"/>
      <c r="HM82" s="18"/>
      <c r="HN82" s="18"/>
      <c r="HO82" s="18"/>
      <c r="HP82" s="18"/>
      <c r="HQ82" s="18"/>
      <c r="HR82" s="18"/>
      <c r="HS82" s="18"/>
      <c r="HT82" s="18"/>
      <c r="HU82" s="18"/>
      <c r="HV82" s="18"/>
      <c r="HW82" s="18"/>
      <c r="HX82" s="18"/>
      <c r="HY82" s="18"/>
      <c r="HZ82" s="18"/>
      <c r="IA82" s="18"/>
      <c r="IB82" s="18"/>
      <c r="IC82" s="18"/>
      <c r="ID82" s="18"/>
      <c r="IE82" s="18"/>
      <c r="IF82" s="18"/>
      <c r="IG82" s="18"/>
      <c r="IH82" s="18"/>
      <c r="II82" s="18"/>
      <c r="IJ82" s="18"/>
      <c r="IK82" s="18"/>
      <c r="IL82" s="18"/>
      <c r="IM82" s="18"/>
      <c r="IN82" s="18"/>
      <c r="IO82" s="18"/>
      <c r="IP82" s="18"/>
      <c r="IQ82" s="18"/>
      <c r="IR82" s="18"/>
      <c r="IS82" s="18"/>
      <c r="IT82" s="18"/>
      <c r="IU82" s="18"/>
      <c r="IV82" s="18"/>
      <c r="IW82" s="18"/>
      <c r="IX82" s="18"/>
      <c r="IY82" s="18"/>
      <c r="IZ82" s="18"/>
      <c r="JA82" s="18"/>
      <c r="JB82" s="18"/>
      <c r="JC82" s="18"/>
      <c r="JD82" s="18"/>
      <c r="JE82" s="18"/>
      <c r="JF82" s="18"/>
      <c r="JG82" s="18"/>
      <c r="JH82" s="18"/>
      <c r="JI82" s="18"/>
      <c r="JJ82" s="18"/>
      <c r="JK82" s="18"/>
      <c r="JL82" s="18"/>
      <c r="JM82" s="18"/>
      <c r="JN82" s="18"/>
      <c r="JO82" s="18"/>
      <c r="JP82" s="18"/>
      <c r="JQ82" s="18"/>
      <c r="JR82" s="18"/>
      <c r="JS82" s="18"/>
      <c r="JT82" s="18"/>
      <c r="JU82" s="18"/>
      <c r="JV82" s="18"/>
      <c r="JW82" s="18"/>
      <c r="JX82" s="18"/>
      <c r="JY82" s="18"/>
      <c r="JZ82" s="18"/>
      <c r="KA82" s="18"/>
      <c r="KB82" s="18"/>
      <c r="KC82" s="18"/>
      <c r="KD82" s="18"/>
      <c r="KE82" s="18"/>
      <c r="KF82" s="18"/>
      <c r="KG82" s="18"/>
      <c r="KH82" s="18"/>
      <c r="KI82" s="18"/>
      <c r="KJ82" s="18"/>
      <c r="KK82" s="18"/>
      <c r="KL82" s="18"/>
      <c r="KM82" s="18"/>
      <c r="KN82" s="18"/>
      <c r="KO82" s="18"/>
      <c r="KP82" s="18"/>
      <c r="KQ82" s="18"/>
      <c r="KR82" s="18"/>
      <c r="KS82" s="18"/>
      <c r="KT82" s="18"/>
      <c r="KU82" s="18"/>
      <c r="KV82" s="18"/>
      <c r="KW82" s="18"/>
      <c r="KX82" s="18"/>
      <c r="KY82" s="18"/>
      <c r="KZ82" s="18"/>
      <c r="LA82" s="18"/>
      <c r="LB82" s="18"/>
      <c r="LC82" s="18"/>
      <c r="LD82" s="18"/>
      <c r="LE82" s="18"/>
      <c r="LF82" s="18"/>
      <c r="LG82" s="18"/>
      <c r="LH82" s="18"/>
      <c r="LI82" s="18"/>
      <c r="LJ82" s="18"/>
      <c r="LK82" s="18"/>
      <c r="LL82" s="18"/>
      <c r="LM82" s="18"/>
      <c r="LN82" s="18"/>
      <c r="LO82" s="18"/>
      <c r="LP82" s="18"/>
      <c r="LQ82" s="18"/>
      <c r="LR82" s="18"/>
      <c r="LS82" s="18"/>
      <c r="LT82" s="18"/>
      <c r="LU82" s="18"/>
      <c r="LV82" s="18"/>
      <c r="LW82" s="18"/>
      <c r="LX82" s="18"/>
      <c r="LY82" s="18"/>
      <c r="LZ82" s="18"/>
      <c r="MA82" s="18"/>
      <c r="MB82" s="18"/>
      <c r="MC82" s="18"/>
      <c r="MD82" s="18"/>
      <c r="ME82" s="18"/>
      <c r="MF82" s="18"/>
      <c r="MG82" s="18"/>
      <c r="MH82" s="18"/>
      <c r="MI82" s="18"/>
      <c r="MJ82" s="18"/>
      <c r="MK82" s="18"/>
      <c r="ML82" s="18"/>
      <c r="MM82" s="18"/>
      <c r="MN82" s="18"/>
      <c r="MO82" s="18"/>
      <c r="MP82" s="18"/>
      <c r="MQ82" s="18"/>
      <c r="MR82" s="18"/>
      <c r="MS82" s="18"/>
      <c r="MT82" s="18"/>
      <c r="MU82" s="18"/>
      <c r="MV82" s="18"/>
      <c r="MW82" s="18"/>
      <c r="MX82" s="18"/>
      <c r="MY82" s="18"/>
      <c r="MZ82" s="18"/>
      <c r="NA82" s="18"/>
      <c r="NB82" s="18"/>
      <c r="NC82" s="18"/>
      <c r="ND82" s="18"/>
      <c r="NE82" s="18"/>
      <c r="NF82" s="18"/>
      <c r="NG82" s="18"/>
      <c r="NH82" s="18"/>
      <c r="NI82" s="18"/>
      <c r="NJ82" s="18"/>
      <c r="NK82" s="18"/>
      <c r="NL82" s="18"/>
      <c r="NM82" s="18"/>
      <c r="NN82" s="18"/>
      <c r="NO82" s="18"/>
      <c r="NP82" s="18"/>
      <c r="NQ82" s="18"/>
      <c r="NR82" s="18"/>
      <c r="NS82" s="18"/>
      <c r="NT82" s="18"/>
      <c r="NU82" s="18"/>
      <c r="NV82" s="18"/>
      <c r="NW82" s="18"/>
      <c r="NX82" s="18"/>
      <c r="NY82" s="18"/>
      <c r="NZ82" s="18"/>
      <c r="OA82" s="18"/>
      <c r="OB82" s="18"/>
      <c r="OC82" s="18"/>
      <c r="OD82" s="18"/>
      <c r="OE82" s="18"/>
      <c r="OF82" s="18"/>
      <c r="OG82" s="18"/>
      <c r="OH82" s="18"/>
      <c r="OI82" s="18"/>
      <c r="OJ82" s="18"/>
      <c r="OK82" s="18"/>
      <c r="OL82" s="18"/>
      <c r="OM82" s="18"/>
      <c r="ON82" s="18"/>
      <c r="OO82" s="18"/>
      <c r="OP82" s="18"/>
      <c r="OQ82" s="18"/>
      <c r="OR82" s="18"/>
      <c r="OS82" s="18"/>
      <c r="OT82" s="18"/>
      <c r="OU82" s="18"/>
      <c r="OV82" s="18"/>
      <c r="OW82" s="18"/>
      <c r="OX82" s="18"/>
      <c r="OY82" s="18"/>
      <c r="OZ82" s="18"/>
      <c r="PA82" s="18"/>
      <c r="PB82" s="18"/>
      <c r="PC82" s="18"/>
      <c r="PD82" s="18"/>
      <c r="PE82" s="18"/>
      <c r="PF82" s="18"/>
      <c r="PG82" s="18"/>
      <c r="PH82" s="18"/>
      <c r="PI82" s="18"/>
      <c r="PJ82" s="18"/>
      <c r="PK82" s="18"/>
      <c r="PL82" s="18"/>
      <c r="PM82" s="18"/>
      <c r="PN82" s="18"/>
      <c r="PO82" s="18"/>
      <c r="PP82" s="18"/>
      <c r="PQ82" s="18"/>
      <c r="PR82" s="18"/>
      <c r="PS82" s="18"/>
      <c r="PT82" s="18"/>
      <c r="PU82" s="18"/>
      <c r="PV82" s="18"/>
      <c r="PW82" s="18"/>
      <c r="PX82" s="18"/>
      <c r="PY82" s="18"/>
      <c r="PZ82" s="18"/>
      <c r="QA82" s="18"/>
      <c r="QB82" s="18"/>
      <c r="QC82" s="18"/>
      <c r="QD82" s="18"/>
      <c r="QE82" s="18"/>
      <c r="QF82" s="18"/>
      <c r="QG82" s="18"/>
      <c r="QH82" s="18"/>
      <c r="QI82" s="18"/>
      <c r="QJ82" s="18"/>
      <c r="QK82" s="18"/>
      <c r="QL82" s="18"/>
      <c r="QM82" s="18"/>
      <c r="QN82" s="18"/>
      <c r="QO82" s="18"/>
      <c r="QP82" s="18"/>
      <c r="QQ82" s="18"/>
      <c r="QR82" s="18"/>
      <c r="QS82" s="18"/>
      <c r="QT82" s="18"/>
      <c r="QU82" s="18"/>
      <c r="QV82" s="18"/>
      <c r="QW82" s="18"/>
      <c r="QX82" s="18"/>
      <c r="QY82" s="18"/>
      <c r="QZ82" s="18"/>
      <c r="RA82" s="18"/>
      <c r="RB82" s="18"/>
      <c r="RC82" s="18"/>
      <c r="RD82" s="18"/>
      <c r="RE82" s="18"/>
      <c r="RF82" s="18"/>
      <c r="RG82" s="18"/>
      <c r="RH82" s="18"/>
      <c r="RI82" s="18"/>
      <c r="RJ82" s="18"/>
      <c r="RK82" s="18"/>
      <c r="RL82" s="18"/>
      <c r="RM82" s="18"/>
      <c r="RN82" s="18"/>
      <c r="RO82" s="18"/>
      <c r="RP82" s="18"/>
      <c r="RQ82" s="18"/>
      <c r="RR82" s="18"/>
      <c r="RS82" s="18"/>
      <c r="RT82" s="18"/>
      <c r="RU82" s="18"/>
      <c r="RV82" s="18"/>
      <c r="RW82" s="18"/>
      <c r="RX82" s="18"/>
      <c r="RY82" s="18"/>
      <c r="RZ82" s="18"/>
      <c r="SA82" s="18"/>
      <c r="SB82" s="18"/>
      <c r="SC82" s="18"/>
      <c r="SD82" s="18"/>
      <c r="SE82" s="18"/>
      <c r="SF82" s="18"/>
      <c r="SG82" s="18"/>
      <c r="SH82" s="18"/>
      <c r="SI82" s="18"/>
      <c r="SJ82" s="18"/>
      <c r="SK82" s="18"/>
      <c r="SL82" s="18"/>
      <c r="SM82" s="18"/>
      <c r="SN82" s="18"/>
      <c r="SO82" s="18"/>
      <c r="SP82" s="18"/>
      <c r="SQ82" s="18"/>
      <c r="SR82" s="18"/>
      <c r="SS82" s="18"/>
      <c r="ST82" s="18"/>
      <c r="SU82" s="18"/>
      <c r="SV82" s="18"/>
      <c r="SW82" s="18"/>
      <c r="SX82" s="18"/>
      <c r="SY82" s="18"/>
      <c r="SZ82" s="18"/>
      <c r="TA82" s="18"/>
      <c r="TB82" s="18"/>
      <c r="TC82" s="18"/>
      <c r="TD82" s="18"/>
      <c r="TE82" s="18"/>
      <c r="TF82" s="18"/>
      <c r="TG82" s="18"/>
      <c r="TH82" s="18"/>
      <c r="TI82" s="18"/>
      <c r="TJ82" s="18"/>
      <c r="TK82" s="18"/>
      <c r="TL82" s="18"/>
      <c r="TM82" s="18"/>
      <c r="TN82" s="18"/>
      <c r="TO82" s="18"/>
      <c r="TP82" s="18"/>
      <c r="TQ82" s="18"/>
      <c r="TR82" s="18"/>
      <c r="TS82" s="18"/>
      <c r="TT82" s="18"/>
      <c r="TU82" s="18"/>
      <c r="TV82" s="18"/>
      <c r="TW82" s="18"/>
      <c r="TX82" s="18"/>
      <c r="TY82" s="18"/>
      <c r="TZ82" s="18"/>
      <c r="UA82" s="18"/>
      <c r="UB82" s="18"/>
      <c r="UC82" s="18"/>
      <c r="UD82" s="18"/>
      <c r="UE82" s="18"/>
      <c r="UF82" s="18"/>
      <c r="UG82" s="18"/>
      <c r="UH82" s="18"/>
      <c r="UI82" s="18"/>
      <c r="UJ82" s="18"/>
      <c r="UK82" s="18"/>
      <c r="UL82" s="18"/>
      <c r="UM82" s="18"/>
      <c r="UN82" s="18"/>
      <c r="UO82" s="18"/>
      <c r="UP82" s="18"/>
      <c r="UQ82" s="18"/>
      <c r="UR82" s="18"/>
      <c r="US82" s="18"/>
      <c r="UT82" s="18"/>
      <c r="UU82" s="18"/>
      <c r="UV82" s="18"/>
      <c r="UW82" s="18"/>
      <c r="UX82" s="18"/>
      <c r="UY82" s="18"/>
      <c r="UZ82" s="18"/>
      <c r="VA82" s="18"/>
      <c r="VB82" s="18"/>
      <c r="VC82" s="18"/>
      <c r="VD82" s="18"/>
      <c r="VE82" s="18"/>
      <c r="VF82" s="18"/>
      <c r="VG82" s="18"/>
      <c r="VH82" s="18"/>
      <c r="VI82" s="18"/>
      <c r="VJ82" s="18"/>
      <c r="VK82" s="18"/>
      <c r="VL82" s="18"/>
      <c r="VM82" s="18"/>
      <c r="VN82" s="18"/>
      <c r="VO82" s="18"/>
      <c r="VP82" s="18"/>
      <c r="VQ82" s="18"/>
      <c r="VR82" s="18"/>
      <c r="VS82" s="18"/>
      <c r="VT82" s="18"/>
      <c r="VU82" s="18"/>
      <c r="VV82" s="18"/>
      <c r="VW82" s="18"/>
      <c r="VX82" s="18"/>
      <c r="VY82" s="18"/>
      <c r="VZ82" s="18"/>
      <c r="WA82" s="18"/>
      <c r="WB82" s="18"/>
      <c r="WC82" s="18"/>
      <c r="WD82" s="18"/>
      <c r="WE82" s="18"/>
      <c r="WF82" s="18"/>
      <c r="WG82" s="18"/>
      <c r="WH82" s="18"/>
      <c r="WI82" s="18"/>
      <c r="WJ82" s="18"/>
      <c r="WK82" s="18"/>
      <c r="WL82" s="18"/>
      <c r="WM82" s="18"/>
      <c r="WN82" s="18"/>
      <c r="WO82" s="18"/>
      <c r="WP82" s="18"/>
      <c r="WQ82" s="18"/>
      <c r="WR82" s="18"/>
      <c r="WS82" s="18"/>
      <c r="WT82" s="18"/>
      <c r="WU82" s="18"/>
      <c r="WV82" s="18"/>
      <c r="WW82" s="18"/>
      <c r="WX82" s="18"/>
      <c r="WY82" s="18"/>
      <c r="WZ82" s="18"/>
      <c r="XA82" s="18"/>
      <c r="XB82" s="18"/>
      <c r="XC82" s="18"/>
      <c r="XD82" s="18"/>
      <c r="XE82" s="18"/>
      <c r="XF82" s="18"/>
      <c r="XG82" s="18"/>
      <c r="XH82" s="18"/>
      <c r="XI82" s="18"/>
      <c r="XJ82" s="18"/>
      <c r="XK82" s="18"/>
      <c r="XL82" s="18"/>
      <c r="XM82" s="18"/>
      <c r="XN82" s="18"/>
      <c r="XO82" s="18"/>
      <c r="XP82" s="18"/>
      <c r="XQ82" s="18"/>
      <c r="XR82" s="18"/>
      <c r="XS82" s="18"/>
      <c r="XT82" s="18"/>
      <c r="XU82" s="18"/>
      <c r="XV82" s="18"/>
      <c r="XW82" s="18"/>
      <c r="XX82" s="18"/>
      <c r="XY82" s="18"/>
      <c r="XZ82" s="18"/>
      <c r="YA82" s="18"/>
      <c r="YB82" s="18"/>
      <c r="YC82" s="18"/>
      <c r="YD82" s="18"/>
      <c r="YE82" s="18"/>
      <c r="YF82" s="18"/>
      <c r="YG82" s="18"/>
      <c r="YH82" s="18"/>
      <c r="YI82" s="18"/>
      <c r="YJ82" s="18"/>
      <c r="YK82" s="18"/>
      <c r="YL82" s="18"/>
      <c r="YM82" s="18"/>
      <c r="YN82" s="18"/>
      <c r="YO82" s="18"/>
      <c r="YP82" s="18"/>
      <c r="YQ82" s="18"/>
      <c r="YR82" s="18"/>
      <c r="YS82" s="18"/>
      <c r="YT82" s="18"/>
      <c r="YU82" s="18"/>
      <c r="YV82" s="18"/>
      <c r="YW82" s="18"/>
      <c r="YX82" s="18"/>
      <c r="YY82" s="18"/>
      <c r="YZ82" s="18"/>
      <c r="ZA82" s="18"/>
      <c r="ZB82" s="18"/>
      <c r="ZC82" s="18"/>
      <c r="ZD82" s="18"/>
      <c r="ZE82" s="18"/>
      <c r="ZF82" s="18"/>
      <c r="ZG82" s="18"/>
      <c r="ZH82" s="18"/>
      <c r="ZI82" s="18"/>
      <c r="ZJ82" s="18"/>
      <c r="ZK82" s="18"/>
      <c r="ZL82" s="18"/>
      <c r="ZM82" s="18"/>
      <c r="ZN82" s="18"/>
      <c r="ZO82" s="18"/>
      <c r="ZP82" s="18"/>
      <c r="ZQ82" s="18"/>
      <c r="ZR82" s="18"/>
      <c r="ZS82" s="18"/>
      <c r="ZT82" s="18"/>
      <c r="ZU82" s="18"/>
      <c r="ZV82" s="18"/>
      <c r="ZW82" s="18"/>
      <c r="ZX82" s="18"/>
      <c r="ZY82" s="18"/>
      <c r="ZZ82" s="18"/>
      <c r="AAA82" s="18"/>
      <c r="AAB82" s="18"/>
      <c r="AAC82" s="18"/>
      <c r="AAD82" s="18"/>
      <c r="AAE82" s="18"/>
      <c r="AAF82" s="18"/>
      <c r="AAG82" s="18"/>
      <c r="AAH82" s="18"/>
      <c r="AAI82" s="18"/>
      <c r="AAJ82" s="18"/>
      <c r="AAK82" s="18"/>
      <c r="AAL82" s="18"/>
      <c r="AAM82" s="18"/>
      <c r="AAN82" s="18"/>
      <c r="AAO82" s="18"/>
      <c r="AAP82" s="18"/>
      <c r="AAQ82" s="18"/>
      <c r="AAR82" s="18"/>
      <c r="AAS82" s="18"/>
      <c r="AAT82" s="18"/>
      <c r="AAU82" s="18"/>
      <c r="AAV82" s="18"/>
      <c r="AAW82" s="18"/>
      <c r="AAX82" s="18"/>
      <c r="AAY82" s="18"/>
      <c r="AAZ82" s="18"/>
      <c r="ABA82" s="18"/>
      <c r="ABB82" s="18"/>
      <c r="ABC82" s="18"/>
      <c r="ABD82" s="18"/>
      <c r="ABE82" s="18"/>
      <c r="ABF82" s="18"/>
      <c r="ABG82" s="18"/>
      <c r="ABH82" s="18"/>
      <c r="ABI82" s="18"/>
      <c r="ABJ82" s="18"/>
      <c r="ABK82" s="18"/>
      <c r="ABL82" s="18"/>
      <c r="ABM82" s="18"/>
      <c r="ABN82" s="18"/>
      <c r="ABO82" s="18"/>
      <c r="ABP82" s="18"/>
      <c r="ABQ82" s="18"/>
      <c r="ABR82" s="18"/>
      <c r="ABS82" s="18"/>
      <c r="ABT82" s="18"/>
      <c r="ABU82" s="18"/>
      <c r="ABV82" s="18"/>
      <c r="ABW82" s="18"/>
      <c r="ABX82" s="18"/>
      <c r="ABY82" s="18"/>
      <c r="ABZ82" s="18"/>
      <c r="ACA82" s="18"/>
      <c r="ACB82" s="18"/>
      <c r="ACC82" s="18"/>
      <c r="ACD82" s="18"/>
      <c r="ACE82" s="18"/>
      <c r="ACF82" s="18"/>
      <c r="ACG82" s="18"/>
      <c r="ACH82" s="18"/>
      <c r="ACI82" s="18"/>
      <c r="ACJ82" s="18"/>
      <c r="ACK82" s="18"/>
      <c r="ACL82" s="18"/>
      <c r="ACM82" s="18"/>
      <c r="ACN82" s="18"/>
      <c r="ACO82" s="18"/>
      <c r="ACP82" s="18"/>
      <c r="ACQ82" s="18"/>
      <c r="ACR82" s="18"/>
      <c r="ACS82" s="18"/>
      <c r="ACT82" s="18"/>
      <c r="ACU82" s="18"/>
      <c r="ACV82" s="18"/>
      <c r="ACW82" s="18"/>
      <c r="ACX82" s="18"/>
      <c r="ACY82" s="18"/>
      <c r="ACZ82" s="18"/>
      <c r="ADA82" s="18"/>
      <c r="ADB82" s="18"/>
      <c r="ADC82" s="18"/>
      <c r="ADD82" s="18"/>
      <c r="ADE82" s="18"/>
      <c r="ADF82" s="18"/>
      <c r="ADG82" s="18"/>
      <c r="ADH82" s="18"/>
      <c r="ADI82" s="18"/>
      <c r="ADJ82" s="18"/>
      <c r="ADK82" s="18"/>
      <c r="ADL82" s="18"/>
      <c r="ADM82" s="18"/>
      <c r="ADN82" s="18"/>
      <c r="ADO82" s="18"/>
      <c r="ADP82" s="18"/>
      <c r="ADQ82" s="18"/>
      <c r="ADR82" s="18"/>
      <c r="ADS82" s="18"/>
      <c r="ADT82" s="18"/>
      <c r="ADU82" s="18"/>
      <c r="ADV82" s="18"/>
      <c r="ADW82" s="18"/>
      <c r="ADX82" s="18"/>
      <c r="ADY82" s="18"/>
      <c r="ADZ82" s="18"/>
      <c r="AEA82" s="18"/>
      <c r="AEB82" s="18"/>
      <c r="AEC82" s="18"/>
      <c r="AED82" s="18"/>
      <c r="AEE82" s="18"/>
      <c r="AEF82" s="18"/>
      <c r="AEG82" s="18"/>
      <c r="AEH82" s="18"/>
      <c r="AEI82" s="18"/>
      <c r="AEJ82" s="18"/>
      <c r="AEK82" s="18"/>
      <c r="AEL82" s="18"/>
      <c r="AEM82" s="18"/>
      <c r="AEN82" s="18"/>
      <c r="AEO82" s="18"/>
      <c r="AEP82" s="18"/>
      <c r="AEQ82" s="18"/>
      <c r="AER82" s="18"/>
      <c r="AES82" s="18"/>
      <c r="AET82" s="18"/>
      <c r="AEU82" s="18"/>
      <c r="AEV82" s="18"/>
      <c r="AEW82" s="18"/>
      <c r="AEX82" s="18"/>
    </row>
    <row r="83" spans="1:830" s="33" customFormat="1" ht="60">
      <c r="A83" s="34">
        <v>79</v>
      </c>
      <c r="B83" s="34" t="s">
        <v>167</v>
      </c>
      <c r="C83" s="8" t="s">
        <v>168</v>
      </c>
      <c r="D83" s="35" t="s">
        <v>20</v>
      </c>
      <c r="E83" s="36">
        <v>54000</v>
      </c>
      <c r="F83" s="51">
        <v>18</v>
      </c>
      <c r="G83" s="52">
        <v>45762.711864406781</v>
      </c>
      <c r="H83" s="38">
        <f t="shared" si="27"/>
        <v>972000</v>
      </c>
      <c r="I83" s="39">
        <f t="shared" si="19"/>
        <v>18</v>
      </c>
      <c r="J83" s="38">
        <f t="shared" si="28"/>
        <v>972000</v>
      </c>
      <c r="K83" s="38">
        <f t="shared" si="29"/>
        <v>0</v>
      </c>
      <c r="L83" s="38">
        <f t="shared" si="30"/>
        <v>0</v>
      </c>
      <c r="M83" s="40"/>
      <c r="N83" s="99">
        <f t="shared" si="31"/>
        <v>0</v>
      </c>
      <c r="O83" s="42"/>
      <c r="P83" s="43">
        <f t="shared" si="32"/>
        <v>0</v>
      </c>
      <c r="Q83" s="43">
        <f t="shared" si="33"/>
        <v>0</v>
      </c>
      <c r="R83" s="43">
        <f t="shared" si="34"/>
        <v>0</v>
      </c>
      <c r="S83" s="44">
        <f t="shared" si="35"/>
        <v>18</v>
      </c>
      <c r="T83" s="98">
        <f t="shared" si="36"/>
        <v>972000</v>
      </c>
      <c r="U83" s="45">
        <f t="shared" si="20"/>
        <v>18</v>
      </c>
      <c r="V83" s="46">
        <f t="shared" si="21"/>
        <v>972000</v>
      </c>
      <c r="W83" s="46">
        <f t="shared" si="22"/>
        <v>0</v>
      </c>
      <c r="X83" s="47">
        <f t="shared" si="23"/>
        <v>0</v>
      </c>
      <c r="Y83" s="97">
        <v>18</v>
      </c>
      <c r="Z83" s="96">
        <f t="shared" si="24"/>
        <v>972000</v>
      </c>
      <c r="AA83" s="96">
        <f t="shared" si="25"/>
        <v>0</v>
      </c>
      <c r="AB83" s="70">
        <f t="shared" si="26"/>
        <v>0</v>
      </c>
      <c r="AC83" s="157"/>
      <c r="AD83" s="162">
        <v>18900</v>
      </c>
      <c r="AE83" s="166">
        <f t="shared" si="37"/>
        <v>340200</v>
      </c>
      <c r="AF83" s="166">
        <f t="shared" si="38"/>
        <v>340200</v>
      </c>
      <c r="AT83" s="136"/>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18"/>
      <c r="HK83" s="18"/>
      <c r="HL83" s="18"/>
      <c r="HM83" s="18"/>
      <c r="HN83" s="18"/>
      <c r="HO83" s="18"/>
      <c r="HP83" s="18"/>
      <c r="HQ83" s="18"/>
      <c r="HR83" s="18"/>
      <c r="HS83" s="18"/>
      <c r="HT83" s="18"/>
      <c r="HU83" s="18"/>
      <c r="HV83" s="18"/>
      <c r="HW83" s="18"/>
      <c r="HX83" s="18"/>
      <c r="HY83" s="18"/>
      <c r="HZ83" s="18"/>
      <c r="IA83" s="18"/>
      <c r="IB83" s="18"/>
      <c r="IC83" s="18"/>
      <c r="ID83" s="18"/>
      <c r="IE83" s="18"/>
      <c r="IF83" s="18"/>
      <c r="IG83" s="18"/>
      <c r="IH83" s="18"/>
      <c r="II83" s="18"/>
      <c r="IJ83" s="18"/>
      <c r="IK83" s="18"/>
      <c r="IL83" s="18"/>
      <c r="IM83" s="18"/>
      <c r="IN83" s="18"/>
      <c r="IO83" s="18"/>
      <c r="IP83" s="18"/>
      <c r="IQ83" s="18"/>
      <c r="IR83" s="18"/>
      <c r="IS83" s="18"/>
      <c r="IT83" s="18"/>
      <c r="IU83" s="18"/>
      <c r="IV83" s="18"/>
      <c r="IW83" s="18"/>
      <c r="IX83" s="18"/>
      <c r="IY83" s="18"/>
      <c r="IZ83" s="18"/>
      <c r="JA83" s="18"/>
      <c r="JB83" s="18"/>
      <c r="JC83" s="18"/>
      <c r="JD83" s="18"/>
      <c r="JE83" s="18"/>
      <c r="JF83" s="18"/>
      <c r="JG83" s="18"/>
      <c r="JH83" s="18"/>
      <c r="JI83" s="18"/>
      <c r="JJ83" s="18"/>
      <c r="JK83" s="18"/>
      <c r="JL83" s="18"/>
      <c r="JM83" s="18"/>
      <c r="JN83" s="18"/>
      <c r="JO83" s="18"/>
      <c r="JP83" s="18"/>
      <c r="JQ83" s="18"/>
      <c r="JR83" s="18"/>
      <c r="JS83" s="18"/>
      <c r="JT83" s="18"/>
      <c r="JU83" s="18"/>
      <c r="JV83" s="18"/>
      <c r="JW83" s="18"/>
      <c r="JX83" s="18"/>
      <c r="JY83" s="18"/>
      <c r="JZ83" s="18"/>
      <c r="KA83" s="18"/>
      <c r="KB83" s="18"/>
      <c r="KC83" s="18"/>
      <c r="KD83" s="18"/>
      <c r="KE83" s="18"/>
      <c r="KF83" s="18"/>
      <c r="KG83" s="18"/>
      <c r="KH83" s="18"/>
      <c r="KI83" s="18"/>
      <c r="KJ83" s="18"/>
      <c r="KK83" s="18"/>
      <c r="KL83" s="18"/>
      <c r="KM83" s="18"/>
      <c r="KN83" s="18"/>
      <c r="KO83" s="18"/>
      <c r="KP83" s="18"/>
      <c r="KQ83" s="18"/>
      <c r="KR83" s="18"/>
      <c r="KS83" s="18"/>
      <c r="KT83" s="18"/>
      <c r="KU83" s="18"/>
      <c r="KV83" s="18"/>
      <c r="KW83" s="18"/>
      <c r="KX83" s="18"/>
      <c r="KY83" s="18"/>
      <c r="KZ83" s="18"/>
      <c r="LA83" s="18"/>
      <c r="LB83" s="18"/>
      <c r="LC83" s="18"/>
      <c r="LD83" s="18"/>
      <c r="LE83" s="18"/>
      <c r="LF83" s="18"/>
      <c r="LG83" s="18"/>
      <c r="LH83" s="18"/>
      <c r="LI83" s="18"/>
      <c r="LJ83" s="18"/>
      <c r="LK83" s="18"/>
      <c r="LL83" s="18"/>
      <c r="LM83" s="18"/>
      <c r="LN83" s="18"/>
      <c r="LO83" s="18"/>
      <c r="LP83" s="18"/>
      <c r="LQ83" s="18"/>
      <c r="LR83" s="18"/>
      <c r="LS83" s="18"/>
      <c r="LT83" s="18"/>
      <c r="LU83" s="18"/>
      <c r="LV83" s="18"/>
      <c r="LW83" s="18"/>
      <c r="LX83" s="18"/>
      <c r="LY83" s="18"/>
      <c r="LZ83" s="18"/>
      <c r="MA83" s="18"/>
      <c r="MB83" s="18"/>
      <c r="MC83" s="18"/>
      <c r="MD83" s="18"/>
      <c r="ME83" s="18"/>
      <c r="MF83" s="18"/>
      <c r="MG83" s="18"/>
      <c r="MH83" s="18"/>
      <c r="MI83" s="18"/>
      <c r="MJ83" s="18"/>
      <c r="MK83" s="18"/>
      <c r="ML83" s="18"/>
      <c r="MM83" s="18"/>
      <c r="MN83" s="18"/>
      <c r="MO83" s="18"/>
      <c r="MP83" s="18"/>
      <c r="MQ83" s="18"/>
      <c r="MR83" s="18"/>
      <c r="MS83" s="18"/>
      <c r="MT83" s="18"/>
      <c r="MU83" s="18"/>
      <c r="MV83" s="18"/>
      <c r="MW83" s="18"/>
      <c r="MX83" s="18"/>
      <c r="MY83" s="18"/>
      <c r="MZ83" s="18"/>
      <c r="NA83" s="18"/>
      <c r="NB83" s="18"/>
      <c r="NC83" s="18"/>
      <c r="ND83" s="18"/>
      <c r="NE83" s="18"/>
      <c r="NF83" s="18"/>
      <c r="NG83" s="18"/>
      <c r="NH83" s="18"/>
      <c r="NI83" s="18"/>
      <c r="NJ83" s="18"/>
      <c r="NK83" s="18"/>
      <c r="NL83" s="18"/>
      <c r="NM83" s="18"/>
      <c r="NN83" s="18"/>
      <c r="NO83" s="18"/>
      <c r="NP83" s="18"/>
      <c r="NQ83" s="18"/>
      <c r="NR83" s="18"/>
      <c r="NS83" s="18"/>
      <c r="NT83" s="18"/>
      <c r="NU83" s="18"/>
      <c r="NV83" s="18"/>
      <c r="NW83" s="18"/>
      <c r="NX83" s="18"/>
      <c r="NY83" s="18"/>
      <c r="NZ83" s="18"/>
      <c r="OA83" s="18"/>
      <c r="OB83" s="18"/>
      <c r="OC83" s="18"/>
      <c r="OD83" s="18"/>
      <c r="OE83" s="18"/>
      <c r="OF83" s="18"/>
      <c r="OG83" s="18"/>
      <c r="OH83" s="18"/>
      <c r="OI83" s="18"/>
      <c r="OJ83" s="18"/>
      <c r="OK83" s="18"/>
      <c r="OL83" s="18"/>
      <c r="OM83" s="18"/>
      <c r="ON83" s="18"/>
      <c r="OO83" s="18"/>
      <c r="OP83" s="18"/>
      <c r="OQ83" s="18"/>
      <c r="OR83" s="18"/>
      <c r="OS83" s="18"/>
      <c r="OT83" s="18"/>
      <c r="OU83" s="18"/>
      <c r="OV83" s="18"/>
      <c r="OW83" s="18"/>
      <c r="OX83" s="18"/>
      <c r="OY83" s="18"/>
      <c r="OZ83" s="18"/>
      <c r="PA83" s="18"/>
      <c r="PB83" s="18"/>
      <c r="PC83" s="18"/>
      <c r="PD83" s="18"/>
      <c r="PE83" s="18"/>
      <c r="PF83" s="18"/>
      <c r="PG83" s="18"/>
      <c r="PH83" s="18"/>
      <c r="PI83" s="18"/>
      <c r="PJ83" s="18"/>
      <c r="PK83" s="18"/>
      <c r="PL83" s="18"/>
      <c r="PM83" s="18"/>
      <c r="PN83" s="18"/>
      <c r="PO83" s="18"/>
      <c r="PP83" s="18"/>
      <c r="PQ83" s="18"/>
      <c r="PR83" s="18"/>
      <c r="PS83" s="18"/>
      <c r="PT83" s="18"/>
      <c r="PU83" s="18"/>
      <c r="PV83" s="18"/>
      <c r="PW83" s="18"/>
      <c r="PX83" s="18"/>
      <c r="PY83" s="18"/>
      <c r="PZ83" s="18"/>
      <c r="QA83" s="18"/>
      <c r="QB83" s="18"/>
      <c r="QC83" s="18"/>
      <c r="QD83" s="18"/>
      <c r="QE83" s="18"/>
      <c r="QF83" s="18"/>
      <c r="QG83" s="18"/>
      <c r="QH83" s="18"/>
      <c r="QI83" s="18"/>
      <c r="QJ83" s="18"/>
      <c r="QK83" s="18"/>
      <c r="QL83" s="18"/>
      <c r="QM83" s="18"/>
      <c r="QN83" s="18"/>
      <c r="QO83" s="18"/>
      <c r="QP83" s="18"/>
      <c r="QQ83" s="18"/>
      <c r="QR83" s="18"/>
      <c r="QS83" s="18"/>
      <c r="QT83" s="18"/>
      <c r="QU83" s="18"/>
      <c r="QV83" s="18"/>
      <c r="QW83" s="18"/>
      <c r="QX83" s="18"/>
      <c r="QY83" s="18"/>
      <c r="QZ83" s="18"/>
      <c r="RA83" s="18"/>
      <c r="RB83" s="18"/>
      <c r="RC83" s="18"/>
      <c r="RD83" s="18"/>
      <c r="RE83" s="18"/>
      <c r="RF83" s="18"/>
      <c r="RG83" s="18"/>
      <c r="RH83" s="18"/>
      <c r="RI83" s="18"/>
      <c r="RJ83" s="18"/>
      <c r="RK83" s="18"/>
      <c r="RL83" s="18"/>
      <c r="RM83" s="18"/>
      <c r="RN83" s="18"/>
      <c r="RO83" s="18"/>
      <c r="RP83" s="18"/>
      <c r="RQ83" s="18"/>
      <c r="RR83" s="18"/>
      <c r="RS83" s="18"/>
      <c r="RT83" s="18"/>
      <c r="RU83" s="18"/>
      <c r="RV83" s="18"/>
      <c r="RW83" s="18"/>
      <c r="RX83" s="18"/>
      <c r="RY83" s="18"/>
      <c r="RZ83" s="18"/>
      <c r="SA83" s="18"/>
      <c r="SB83" s="18"/>
      <c r="SC83" s="18"/>
      <c r="SD83" s="18"/>
      <c r="SE83" s="18"/>
      <c r="SF83" s="18"/>
      <c r="SG83" s="18"/>
      <c r="SH83" s="18"/>
      <c r="SI83" s="18"/>
      <c r="SJ83" s="18"/>
      <c r="SK83" s="18"/>
      <c r="SL83" s="18"/>
      <c r="SM83" s="18"/>
      <c r="SN83" s="18"/>
      <c r="SO83" s="18"/>
      <c r="SP83" s="18"/>
      <c r="SQ83" s="18"/>
      <c r="SR83" s="18"/>
      <c r="SS83" s="18"/>
      <c r="ST83" s="18"/>
      <c r="SU83" s="18"/>
      <c r="SV83" s="18"/>
      <c r="SW83" s="18"/>
      <c r="SX83" s="18"/>
      <c r="SY83" s="18"/>
      <c r="SZ83" s="18"/>
      <c r="TA83" s="18"/>
      <c r="TB83" s="18"/>
      <c r="TC83" s="18"/>
      <c r="TD83" s="18"/>
      <c r="TE83" s="18"/>
      <c r="TF83" s="18"/>
      <c r="TG83" s="18"/>
      <c r="TH83" s="18"/>
      <c r="TI83" s="18"/>
      <c r="TJ83" s="18"/>
      <c r="TK83" s="18"/>
      <c r="TL83" s="18"/>
      <c r="TM83" s="18"/>
      <c r="TN83" s="18"/>
      <c r="TO83" s="18"/>
      <c r="TP83" s="18"/>
      <c r="TQ83" s="18"/>
      <c r="TR83" s="18"/>
      <c r="TS83" s="18"/>
      <c r="TT83" s="18"/>
      <c r="TU83" s="18"/>
      <c r="TV83" s="18"/>
      <c r="TW83" s="18"/>
      <c r="TX83" s="18"/>
      <c r="TY83" s="18"/>
      <c r="TZ83" s="18"/>
      <c r="UA83" s="18"/>
      <c r="UB83" s="18"/>
      <c r="UC83" s="18"/>
      <c r="UD83" s="18"/>
      <c r="UE83" s="18"/>
      <c r="UF83" s="18"/>
      <c r="UG83" s="18"/>
      <c r="UH83" s="18"/>
      <c r="UI83" s="18"/>
      <c r="UJ83" s="18"/>
      <c r="UK83" s="18"/>
      <c r="UL83" s="18"/>
      <c r="UM83" s="18"/>
      <c r="UN83" s="18"/>
      <c r="UO83" s="18"/>
      <c r="UP83" s="18"/>
      <c r="UQ83" s="18"/>
      <c r="UR83" s="18"/>
      <c r="US83" s="18"/>
      <c r="UT83" s="18"/>
      <c r="UU83" s="18"/>
      <c r="UV83" s="18"/>
      <c r="UW83" s="18"/>
      <c r="UX83" s="18"/>
      <c r="UY83" s="18"/>
      <c r="UZ83" s="18"/>
      <c r="VA83" s="18"/>
      <c r="VB83" s="18"/>
      <c r="VC83" s="18"/>
      <c r="VD83" s="18"/>
      <c r="VE83" s="18"/>
      <c r="VF83" s="18"/>
      <c r="VG83" s="18"/>
      <c r="VH83" s="18"/>
      <c r="VI83" s="18"/>
      <c r="VJ83" s="18"/>
      <c r="VK83" s="18"/>
      <c r="VL83" s="18"/>
      <c r="VM83" s="18"/>
      <c r="VN83" s="18"/>
      <c r="VO83" s="18"/>
      <c r="VP83" s="18"/>
      <c r="VQ83" s="18"/>
      <c r="VR83" s="18"/>
      <c r="VS83" s="18"/>
      <c r="VT83" s="18"/>
      <c r="VU83" s="18"/>
      <c r="VV83" s="18"/>
      <c r="VW83" s="18"/>
      <c r="VX83" s="18"/>
      <c r="VY83" s="18"/>
      <c r="VZ83" s="18"/>
      <c r="WA83" s="18"/>
      <c r="WB83" s="18"/>
      <c r="WC83" s="18"/>
      <c r="WD83" s="18"/>
      <c r="WE83" s="18"/>
      <c r="WF83" s="18"/>
      <c r="WG83" s="18"/>
      <c r="WH83" s="18"/>
      <c r="WI83" s="18"/>
      <c r="WJ83" s="18"/>
      <c r="WK83" s="18"/>
      <c r="WL83" s="18"/>
      <c r="WM83" s="18"/>
      <c r="WN83" s="18"/>
      <c r="WO83" s="18"/>
      <c r="WP83" s="18"/>
      <c r="WQ83" s="18"/>
      <c r="WR83" s="18"/>
      <c r="WS83" s="18"/>
      <c r="WT83" s="18"/>
      <c r="WU83" s="18"/>
      <c r="WV83" s="18"/>
      <c r="WW83" s="18"/>
      <c r="WX83" s="18"/>
      <c r="WY83" s="18"/>
      <c r="WZ83" s="18"/>
      <c r="XA83" s="18"/>
      <c r="XB83" s="18"/>
      <c r="XC83" s="18"/>
      <c r="XD83" s="18"/>
      <c r="XE83" s="18"/>
      <c r="XF83" s="18"/>
      <c r="XG83" s="18"/>
      <c r="XH83" s="18"/>
      <c r="XI83" s="18"/>
      <c r="XJ83" s="18"/>
      <c r="XK83" s="18"/>
      <c r="XL83" s="18"/>
      <c r="XM83" s="18"/>
      <c r="XN83" s="18"/>
      <c r="XO83" s="18"/>
      <c r="XP83" s="18"/>
      <c r="XQ83" s="18"/>
      <c r="XR83" s="18"/>
      <c r="XS83" s="18"/>
      <c r="XT83" s="18"/>
      <c r="XU83" s="18"/>
      <c r="XV83" s="18"/>
      <c r="XW83" s="18"/>
      <c r="XX83" s="18"/>
      <c r="XY83" s="18"/>
      <c r="XZ83" s="18"/>
      <c r="YA83" s="18"/>
      <c r="YB83" s="18"/>
      <c r="YC83" s="18"/>
      <c r="YD83" s="18"/>
      <c r="YE83" s="18"/>
      <c r="YF83" s="18"/>
      <c r="YG83" s="18"/>
      <c r="YH83" s="18"/>
      <c r="YI83" s="18"/>
      <c r="YJ83" s="18"/>
      <c r="YK83" s="18"/>
      <c r="YL83" s="18"/>
      <c r="YM83" s="18"/>
      <c r="YN83" s="18"/>
      <c r="YO83" s="18"/>
      <c r="YP83" s="18"/>
      <c r="YQ83" s="18"/>
      <c r="YR83" s="18"/>
      <c r="YS83" s="18"/>
      <c r="YT83" s="18"/>
      <c r="YU83" s="18"/>
      <c r="YV83" s="18"/>
      <c r="YW83" s="18"/>
      <c r="YX83" s="18"/>
      <c r="YY83" s="18"/>
      <c r="YZ83" s="18"/>
      <c r="ZA83" s="18"/>
      <c r="ZB83" s="18"/>
      <c r="ZC83" s="18"/>
      <c r="ZD83" s="18"/>
      <c r="ZE83" s="18"/>
      <c r="ZF83" s="18"/>
      <c r="ZG83" s="18"/>
      <c r="ZH83" s="18"/>
      <c r="ZI83" s="18"/>
      <c r="ZJ83" s="18"/>
      <c r="ZK83" s="18"/>
      <c r="ZL83" s="18"/>
      <c r="ZM83" s="18"/>
      <c r="ZN83" s="18"/>
      <c r="ZO83" s="18"/>
      <c r="ZP83" s="18"/>
      <c r="ZQ83" s="18"/>
      <c r="ZR83" s="18"/>
      <c r="ZS83" s="18"/>
      <c r="ZT83" s="18"/>
      <c r="ZU83" s="18"/>
      <c r="ZV83" s="18"/>
      <c r="ZW83" s="18"/>
      <c r="ZX83" s="18"/>
      <c r="ZY83" s="18"/>
      <c r="ZZ83" s="18"/>
      <c r="AAA83" s="18"/>
      <c r="AAB83" s="18"/>
      <c r="AAC83" s="18"/>
      <c r="AAD83" s="18"/>
      <c r="AAE83" s="18"/>
      <c r="AAF83" s="18"/>
      <c r="AAG83" s="18"/>
      <c r="AAH83" s="18"/>
      <c r="AAI83" s="18"/>
      <c r="AAJ83" s="18"/>
      <c r="AAK83" s="18"/>
      <c r="AAL83" s="18"/>
      <c r="AAM83" s="18"/>
      <c r="AAN83" s="18"/>
      <c r="AAO83" s="18"/>
      <c r="AAP83" s="18"/>
      <c r="AAQ83" s="18"/>
      <c r="AAR83" s="18"/>
      <c r="AAS83" s="18"/>
      <c r="AAT83" s="18"/>
      <c r="AAU83" s="18"/>
      <c r="AAV83" s="18"/>
      <c r="AAW83" s="18"/>
      <c r="AAX83" s="18"/>
      <c r="AAY83" s="18"/>
      <c r="AAZ83" s="18"/>
      <c r="ABA83" s="18"/>
      <c r="ABB83" s="18"/>
      <c r="ABC83" s="18"/>
      <c r="ABD83" s="18"/>
      <c r="ABE83" s="18"/>
      <c r="ABF83" s="18"/>
      <c r="ABG83" s="18"/>
      <c r="ABH83" s="18"/>
      <c r="ABI83" s="18"/>
      <c r="ABJ83" s="18"/>
      <c r="ABK83" s="18"/>
      <c r="ABL83" s="18"/>
      <c r="ABM83" s="18"/>
      <c r="ABN83" s="18"/>
      <c r="ABO83" s="18"/>
      <c r="ABP83" s="18"/>
      <c r="ABQ83" s="18"/>
      <c r="ABR83" s="18"/>
      <c r="ABS83" s="18"/>
      <c r="ABT83" s="18"/>
      <c r="ABU83" s="18"/>
      <c r="ABV83" s="18"/>
      <c r="ABW83" s="18"/>
      <c r="ABX83" s="18"/>
      <c r="ABY83" s="18"/>
      <c r="ABZ83" s="18"/>
      <c r="ACA83" s="18"/>
      <c r="ACB83" s="18"/>
      <c r="ACC83" s="18"/>
      <c r="ACD83" s="18"/>
      <c r="ACE83" s="18"/>
      <c r="ACF83" s="18"/>
      <c r="ACG83" s="18"/>
      <c r="ACH83" s="18"/>
      <c r="ACI83" s="18"/>
      <c r="ACJ83" s="18"/>
      <c r="ACK83" s="18"/>
      <c r="ACL83" s="18"/>
      <c r="ACM83" s="18"/>
      <c r="ACN83" s="18"/>
      <c r="ACO83" s="18"/>
      <c r="ACP83" s="18"/>
      <c r="ACQ83" s="18"/>
      <c r="ACR83" s="18"/>
      <c r="ACS83" s="18"/>
      <c r="ACT83" s="18"/>
      <c r="ACU83" s="18"/>
      <c r="ACV83" s="18"/>
      <c r="ACW83" s="18"/>
      <c r="ACX83" s="18"/>
      <c r="ACY83" s="18"/>
      <c r="ACZ83" s="18"/>
      <c r="ADA83" s="18"/>
      <c r="ADB83" s="18"/>
      <c r="ADC83" s="18"/>
      <c r="ADD83" s="18"/>
      <c r="ADE83" s="18"/>
      <c r="ADF83" s="18"/>
      <c r="ADG83" s="18"/>
      <c r="ADH83" s="18"/>
      <c r="ADI83" s="18"/>
      <c r="ADJ83" s="18"/>
      <c r="ADK83" s="18"/>
      <c r="ADL83" s="18"/>
      <c r="ADM83" s="18"/>
      <c r="ADN83" s="18"/>
      <c r="ADO83" s="18"/>
      <c r="ADP83" s="18"/>
      <c r="ADQ83" s="18"/>
      <c r="ADR83" s="18"/>
      <c r="ADS83" s="18"/>
      <c r="ADT83" s="18"/>
      <c r="ADU83" s="18"/>
      <c r="ADV83" s="18"/>
      <c r="ADW83" s="18"/>
      <c r="ADX83" s="18"/>
      <c r="ADY83" s="18"/>
      <c r="ADZ83" s="18"/>
      <c r="AEA83" s="18"/>
      <c r="AEB83" s="18"/>
      <c r="AEC83" s="18"/>
      <c r="AED83" s="18"/>
      <c r="AEE83" s="18"/>
      <c r="AEF83" s="18"/>
      <c r="AEG83" s="18"/>
      <c r="AEH83" s="18"/>
      <c r="AEI83" s="18"/>
      <c r="AEJ83" s="18"/>
      <c r="AEK83" s="18"/>
      <c r="AEL83" s="18"/>
      <c r="AEM83" s="18"/>
      <c r="AEN83" s="18"/>
      <c r="AEO83" s="18"/>
      <c r="AEP83" s="18"/>
      <c r="AEQ83" s="18"/>
      <c r="AER83" s="18"/>
      <c r="AES83" s="18"/>
      <c r="AET83" s="18"/>
      <c r="AEU83" s="18"/>
      <c r="AEV83" s="18"/>
      <c r="AEW83" s="18"/>
      <c r="AEX83" s="18"/>
    </row>
    <row r="84" spans="1:830" s="33" customFormat="1" ht="30">
      <c r="A84" s="34">
        <v>80</v>
      </c>
      <c r="B84" s="34" t="s">
        <v>169</v>
      </c>
      <c r="C84" s="8" t="s">
        <v>170</v>
      </c>
      <c r="D84" s="35" t="s">
        <v>20</v>
      </c>
      <c r="E84" s="36">
        <v>25000</v>
      </c>
      <c r="F84" s="51">
        <v>6</v>
      </c>
      <c r="G84" s="52">
        <v>21186.440677966104</v>
      </c>
      <c r="H84" s="38">
        <f t="shared" si="27"/>
        <v>150000</v>
      </c>
      <c r="I84" s="39">
        <f t="shared" si="19"/>
        <v>6</v>
      </c>
      <c r="J84" s="38">
        <f t="shared" si="28"/>
        <v>150000</v>
      </c>
      <c r="K84" s="38">
        <f t="shared" si="29"/>
        <v>0</v>
      </c>
      <c r="L84" s="38">
        <f t="shared" si="30"/>
        <v>0</v>
      </c>
      <c r="M84" s="40"/>
      <c r="N84" s="99">
        <f t="shared" si="31"/>
        <v>0</v>
      </c>
      <c r="O84" s="42"/>
      <c r="P84" s="43">
        <f t="shared" si="32"/>
        <v>0</v>
      </c>
      <c r="Q84" s="43">
        <f t="shared" si="33"/>
        <v>0</v>
      </c>
      <c r="R84" s="43">
        <f t="shared" si="34"/>
        <v>0</v>
      </c>
      <c r="S84" s="44">
        <f t="shared" si="35"/>
        <v>6</v>
      </c>
      <c r="T84" s="98">
        <f t="shared" si="36"/>
        <v>150000</v>
      </c>
      <c r="U84" s="45">
        <f t="shared" si="20"/>
        <v>6</v>
      </c>
      <c r="V84" s="46">
        <f t="shared" si="21"/>
        <v>150000</v>
      </c>
      <c r="W84" s="46">
        <f t="shared" si="22"/>
        <v>0</v>
      </c>
      <c r="X84" s="47">
        <f t="shared" si="23"/>
        <v>0</v>
      </c>
      <c r="Y84" s="97">
        <v>6</v>
      </c>
      <c r="Z84" s="96">
        <f t="shared" si="24"/>
        <v>150000</v>
      </c>
      <c r="AA84" s="96">
        <f t="shared" si="25"/>
        <v>0</v>
      </c>
      <c r="AB84" s="70">
        <f t="shared" si="26"/>
        <v>0</v>
      </c>
      <c r="AC84" s="157"/>
      <c r="AD84" s="162">
        <v>8750</v>
      </c>
      <c r="AE84" s="166">
        <f t="shared" si="37"/>
        <v>52500</v>
      </c>
      <c r="AF84" s="166">
        <f t="shared" si="38"/>
        <v>52500</v>
      </c>
      <c r="AT84" s="136"/>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c r="IV84" s="18"/>
      <c r="IW84" s="18"/>
      <c r="IX84" s="18"/>
      <c r="IY84" s="18"/>
      <c r="IZ84" s="18"/>
      <c r="JA84" s="18"/>
      <c r="JB84" s="18"/>
      <c r="JC84" s="18"/>
      <c r="JD84" s="18"/>
      <c r="JE84" s="18"/>
      <c r="JF84" s="18"/>
      <c r="JG84" s="18"/>
      <c r="JH84" s="18"/>
      <c r="JI84" s="18"/>
      <c r="JJ84" s="18"/>
      <c r="JK84" s="18"/>
      <c r="JL84" s="18"/>
      <c r="JM84" s="18"/>
      <c r="JN84" s="18"/>
      <c r="JO84" s="18"/>
      <c r="JP84" s="18"/>
      <c r="JQ84" s="18"/>
      <c r="JR84" s="18"/>
      <c r="JS84" s="18"/>
      <c r="JT84" s="18"/>
      <c r="JU84" s="18"/>
      <c r="JV84" s="18"/>
      <c r="JW84" s="18"/>
      <c r="JX84" s="18"/>
      <c r="JY84" s="18"/>
      <c r="JZ84" s="18"/>
      <c r="KA84" s="18"/>
      <c r="KB84" s="18"/>
      <c r="KC84" s="18"/>
      <c r="KD84" s="18"/>
      <c r="KE84" s="18"/>
      <c r="KF84" s="18"/>
      <c r="KG84" s="18"/>
      <c r="KH84" s="18"/>
      <c r="KI84" s="18"/>
      <c r="KJ84" s="18"/>
      <c r="KK84" s="18"/>
      <c r="KL84" s="18"/>
      <c r="KM84" s="18"/>
      <c r="KN84" s="18"/>
      <c r="KO84" s="18"/>
      <c r="KP84" s="18"/>
      <c r="KQ84" s="18"/>
      <c r="KR84" s="18"/>
      <c r="KS84" s="18"/>
      <c r="KT84" s="18"/>
      <c r="KU84" s="18"/>
      <c r="KV84" s="18"/>
      <c r="KW84" s="18"/>
      <c r="KX84" s="18"/>
      <c r="KY84" s="18"/>
      <c r="KZ84" s="18"/>
      <c r="LA84" s="18"/>
      <c r="LB84" s="18"/>
      <c r="LC84" s="18"/>
      <c r="LD84" s="18"/>
      <c r="LE84" s="18"/>
      <c r="LF84" s="18"/>
      <c r="LG84" s="18"/>
      <c r="LH84" s="18"/>
      <c r="LI84" s="18"/>
      <c r="LJ84" s="18"/>
      <c r="LK84" s="18"/>
      <c r="LL84" s="18"/>
      <c r="LM84" s="18"/>
      <c r="LN84" s="18"/>
      <c r="LO84" s="18"/>
      <c r="LP84" s="18"/>
      <c r="LQ84" s="18"/>
      <c r="LR84" s="18"/>
      <c r="LS84" s="18"/>
      <c r="LT84" s="18"/>
      <c r="LU84" s="18"/>
      <c r="LV84" s="18"/>
      <c r="LW84" s="18"/>
      <c r="LX84" s="18"/>
      <c r="LY84" s="18"/>
      <c r="LZ84" s="18"/>
      <c r="MA84" s="18"/>
      <c r="MB84" s="18"/>
      <c r="MC84" s="18"/>
      <c r="MD84" s="18"/>
      <c r="ME84" s="18"/>
      <c r="MF84" s="18"/>
      <c r="MG84" s="18"/>
      <c r="MH84" s="18"/>
      <c r="MI84" s="18"/>
      <c r="MJ84" s="18"/>
      <c r="MK84" s="18"/>
      <c r="ML84" s="18"/>
      <c r="MM84" s="18"/>
      <c r="MN84" s="18"/>
      <c r="MO84" s="18"/>
      <c r="MP84" s="18"/>
      <c r="MQ84" s="18"/>
      <c r="MR84" s="18"/>
      <c r="MS84" s="18"/>
      <c r="MT84" s="18"/>
      <c r="MU84" s="18"/>
      <c r="MV84" s="18"/>
      <c r="MW84" s="18"/>
      <c r="MX84" s="18"/>
      <c r="MY84" s="18"/>
      <c r="MZ84" s="18"/>
      <c r="NA84" s="18"/>
      <c r="NB84" s="18"/>
      <c r="NC84" s="18"/>
      <c r="ND84" s="18"/>
      <c r="NE84" s="18"/>
      <c r="NF84" s="18"/>
      <c r="NG84" s="18"/>
      <c r="NH84" s="18"/>
      <c r="NI84" s="18"/>
      <c r="NJ84" s="18"/>
      <c r="NK84" s="18"/>
      <c r="NL84" s="18"/>
      <c r="NM84" s="18"/>
      <c r="NN84" s="18"/>
      <c r="NO84" s="18"/>
      <c r="NP84" s="18"/>
      <c r="NQ84" s="18"/>
      <c r="NR84" s="18"/>
      <c r="NS84" s="18"/>
      <c r="NT84" s="18"/>
      <c r="NU84" s="18"/>
      <c r="NV84" s="18"/>
      <c r="NW84" s="18"/>
      <c r="NX84" s="18"/>
      <c r="NY84" s="18"/>
      <c r="NZ84" s="18"/>
      <c r="OA84" s="18"/>
      <c r="OB84" s="18"/>
      <c r="OC84" s="18"/>
      <c r="OD84" s="18"/>
      <c r="OE84" s="18"/>
      <c r="OF84" s="18"/>
      <c r="OG84" s="18"/>
      <c r="OH84" s="18"/>
      <c r="OI84" s="18"/>
      <c r="OJ84" s="18"/>
      <c r="OK84" s="18"/>
      <c r="OL84" s="18"/>
      <c r="OM84" s="18"/>
      <c r="ON84" s="18"/>
      <c r="OO84" s="18"/>
      <c r="OP84" s="18"/>
      <c r="OQ84" s="18"/>
      <c r="OR84" s="18"/>
      <c r="OS84" s="18"/>
      <c r="OT84" s="18"/>
      <c r="OU84" s="18"/>
      <c r="OV84" s="18"/>
      <c r="OW84" s="18"/>
      <c r="OX84" s="18"/>
      <c r="OY84" s="18"/>
      <c r="OZ84" s="18"/>
      <c r="PA84" s="18"/>
      <c r="PB84" s="18"/>
      <c r="PC84" s="18"/>
      <c r="PD84" s="18"/>
      <c r="PE84" s="18"/>
      <c r="PF84" s="18"/>
      <c r="PG84" s="18"/>
      <c r="PH84" s="18"/>
      <c r="PI84" s="18"/>
      <c r="PJ84" s="18"/>
      <c r="PK84" s="18"/>
      <c r="PL84" s="18"/>
      <c r="PM84" s="18"/>
      <c r="PN84" s="18"/>
      <c r="PO84" s="18"/>
      <c r="PP84" s="18"/>
      <c r="PQ84" s="18"/>
      <c r="PR84" s="18"/>
      <c r="PS84" s="18"/>
      <c r="PT84" s="18"/>
      <c r="PU84" s="18"/>
      <c r="PV84" s="18"/>
      <c r="PW84" s="18"/>
      <c r="PX84" s="18"/>
      <c r="PY84" s="18"/>
      <c r="PZ84" s="18"/>
      <c r="QA84" s="18"/>
      <c r="QB84" s="18"/>
      <c r="QC84" s="18"/>
      <c r="QD84" s="18"/>
      <c r="QE84" s="18"/>
      <c r="QF84" s="18"/>
      <c r="QG84" s="18"/>
      <c r="QH84" s="18"/>
      <c r="QI84" s="18"/>
      <c r="QJ84" s="18"/>
      <c r="QK84" s="18"/>
      <c r="QL84" s="18"/>
      <c r="QM84" s="18"/>
      <c r="QN84" s="18"/>
      <c r="QO84" s="18"/>
      <c r="QP84" s="18"/>
      <c r="QQ84" s="18"/>
      <c r="QR84" s="18"/>
      <c r="QS84" s="18"/>
      <c r="QT84" s="18"/>
      <c r="QU84" s="18"/>
      <c r="QV84" s="18"/>
      <c r="QW84" s="18"/>
      <c r="QX84" s="18"/>
      <c r="QY84" s="18"/>
      <c r="QZ84" s="18"/>
      <c r="RA84" s="18"/>
      <c r="RB84" s="18"/>
      <c r="RC84" s="18"/>
      <c r="RD84" s="18"/>
      <c r="RE84" s="18"/>
      <c r="RF84" s="18"/>
      <c r="RG84" s="18"/>
      <c r="RH84" s="18"/>
      <c r="RI84" s="18"/>
      <c r="RJ84" s="18"/>
      <c r="RK84" s="18"/>
      <c r="RL84" s="18"/>
      <c r="RM84" s="18"/>
      <c r="RN84" s="18"/>
      <c r="RO84" s="18"/>
      <c r="RP84" s="18"/>
      <c r="RQ84" s="18"/>
      <c r="RR84" s="18"/>
      <c r="RS84" s="18"/>
      <c r="RT84" s="18"/>
      <c r="RU84" s="18"/>
      <c r="RV84" s="18"/>
      <c r="RW84" s="18"/>
      <c r="RX84" s="18"/>
      <c r="RY84" s="18"/>
      <c r="RZ84" s="18"/>
      <c r="SA84" s="18"/>
      <c r="SB84" s="18"/>
      <c r="SC84" s="18"/>
      <c r="SD84" s="18"/>
      <c r="SE84" s="18"/>
      <c r="SF84" s="18"/>
      <c r="SG84" s="18"/>
      <c r="SH84" s="18"/>
      <c r="SI84" s="18"/>
      <c r="SJ84" s="18"/>
      <c r="SK84" s="18"/>
      <c r="SL84" s="18"/>
      <c r="SM84" s="18"/>
      <c r="SN84" s="18"/>
      <c r="SO84" s="18"/>
      <c r="SP84" s="18"/>
      <c r="SQ84" s="18"/>
      <c r="SR84" s="18"/>
      <c r="SS84" s="18"/>
      <c r="ST84" s="18"/>
      <c r="SU84" s="18"/>
      <c r="SV84" s="18"/>
      <c r="SW84" s="18"/>
      <c r="SX84" s="18"/>
      <c r="SY84" s="18"/>
      <c r="SZ84" s="18"/>
      <c r="TA84" s="18"/>
      <c r="TB84" s="18"/>
      <c r="TC84" s="18"/>
      <c r="TD84" s="18"/>
      <c r="TE84" s="18"/>
      <c r="TF84" s="18"/>
      <c r="TG84" s="18"/>
      <c r="TH84" s="18"/>
      <c r="TI84" s="18"/>
      <c r="TJ84" s="18"/>
      <c r="TK84" s="18"/>
      <c r="TL84" s="18"/>
      <c r="TM84" s="18"/>
      <c r="TN84" s="18"/>
      <c r="TO84" s="18"/>
      <c r="TP84" s="18"/>
      <c r="TQ84" s="18"/>
      <c r="TR84" s="18"/>
      <c r="TS84" s="18"/>
      <c r="TT84" s="18"/>
      <c r="TU84" s="18"/>
      <c r="TV84" s="18"/>
      <c r="TW84" s="18"/>
      <c r="TX84" s="18"/>
      <c r="TY84" s="18"/>
      <c r="TZ84" s="18"/>
      <c r="UA84" s="18"/>
      <c r="UB84" s="18"/>
      <c r="UC84" s="18"/>
      <c r="UD84" s="18"/>
      <c r="UE84" s="18"/>
      <c r="UF84" s="18"/>
      <c r="UG84" s="18"/>
      <c r="UH84" s="18"/>
      <c r="UI84" s="18"/>
      <c r="UJ84" s="18"/>
      <c r="UK84" s="18"/>
      <c r="UL84" s="18"/>
      <c r="UM84" s="18"/>
      <c r="UN84" s="18"/>
      <c r="UO84" s="18"/>
      <c r="UP84" s="18"/>
      <c r="UQ84" s="18"/>
      <c r="UR84" s="18"/>
      <c r="US84" s="18"/>
      <c r="UT84" s="18"/>
      <c r="UU84" s="18"/>
      <c r="UV84" s="18"/>
      <c r="UW84" s="18"/>
      <c r="UX84" s="18"/>
      <c r="UY84" s="18"/>
      <c r="UZ84" s="18"/>
      <c r="VA84" s="18"/>
      <c r="VB84" s="18"/>
      <c r="VC84" s="18"/>
      <c r="VD84" s="18"/>
      <c r="VE84" s="18"/>
      <c r="VF84" s="18"/>
      <c r="VG84" s="18"/>
      <c r="VH84" s="18"/>
      <c r="VI84" s="18"/>
      <c r="VJ84" s="18"/>
      <c r="VK84" s="18"/>
      <c r="VL84" s="18"/>
      <c r="VM84" s="18"/>
      <c r="VN84" s="18"/>
      <c r="VO84" s="18"/>
      <c r="VP84" s="18"/>
      <c r="VQ84" s="18"/>
      <c r="VR84" s="18"/>
      <c r="VS84" s="18"/>
      <c r="VT84" s="18"/>
      <c r="VU84" s="18"/>
      <c r="VV84" s="18"/>
      <c r="VW84" s="18"/>
      <c r="VX84" s="18"/>
      <c r="VY84" s="18"/>
      <c r="VZ84" s="18"/>
      <c r="WA84" s="18"/>
      <c r="WB84" s="18"/>
      <c r="WC84" s="18"/>
      <c r="WD84" s="18"/>
      <c r="WE84" s="18"/>
      <c r="WF84" s="18"/>
      <c r="WG84" s="18"/>
      <c r="WH84" s="18"/>
      <c r="WI84" s="18"/>
      <c r="WJ84" s="18"/>
      <c r="WK84" s="18"/>
      <c r="WL84" s="18"/>
      <c r="WM84" s="18"/>
      <c r="WN84" s="18"/>
      <c r="WO84" s="18"/>
      <c r="WP84" s="18"/>
      <c r="WQ84" s="18"/>
      <c r="WR84" s="18"/>
      <c r="WS84" s="18"/>
      <c r="WT84" s="18"/>
      <c r="WU84" s="18"/>
      <c r="WV84" s="18"/>
      <c r="WW84" s="18"/>
      <c r="WX84" s="18"/>
      <c r="WY84" s="18"/>
      <c r="WZ84" s="18"/>
      <c r="XA84" s="18"/>
      <c r="XB84" s="18"/>
      <c r="XC84" s="18"/>
      <c r="XD84" s="18"/>
      <c r="XE84" s="18"/>
      <c r="XF84" s="18"/>
      <c r="XG84" s="18"/>
      <c r="XH84" s="18"/>
      <c r="XI84" s="18"/>
      <c r="XJ84" s="18"/>
      <c r="XK84" s="18"/>
      <c r="XL84" s="18"/>
      <c r="XM84" s="18"/>
      <c r="XN84" s="18"/>
      <c r="XO84" s="18"/>
      <c r="XP84" s="18"/>
      <c r="XQ84" s="18"/>
      <c r="XR84" s="18"/>
      <c r="XS84" s="18"/>
      <c r="XT84" s="18"/>
      <c r="XU84" s="18"/>
      <c r="XV84" s="18"/>
      <c r="XW84" s="18"/>
      <c r="XX84" s="18"/>
      <c r="XY84" s="18"/>
      <c r="XZ84" s="18"/>
      <c r="YA84" s="18"/>
      <c r="YB84" s="18"/>
      <c r="YC84" s="18"/>
      <c r="YD84" s="18"/>
      <c r="YE84" s="18"/>
      <c r="YF84" s="18"/>
      <c r="YG84" s="18"/>
      <c r="YH84" s="18"/>
      <c r="YI84" s="18"/>
      <c r="YJ84" s="18"/>
      <c r="YK84" s="18"/>
      <c r="YL84" s="18"/>
      <c r="YM84" s="18"/>
      <c r="YN84" s="18"/>
      <c r="YO84" s="18"/>
      <c r="YP84" s="18"/>
      <c r="YQ84" s="18"/>
      <c r="YR84" s="18"/>
      <c r="YS84" s="18"/>
      <c r="YT84" s="18"/>
      <c r="YU84" s="18"/>
      <c r="YV84" s="18"/>
      <c r="YW84" s="18"/>
      <c r="YX84" s="18"/>
      <c r="YY84" s="18"/>
      <c r="YZ84" s="18"/>
      <c r="ZA84" s="18"/>
      <c r="ZB84" s="18"/>
      <c r="ZC84" s="18"/>
      <c r="ZD84" s="18"/>
      <c r="ZE84" s="18"/>
      <c r="ZF84" s="18"/>
      <c r="ZG84" s="18"/>
      <c r="ZH84" s="18"/>
      <c r="ZI84" s="18"/>
      <c r="ZJ84" s="18"/>
      <c r="ZK84" s="18"/>
      <c r="ZL84" s="18"/>
      <c r="ZM84" s="18"/>
      <c r="ZN84" s="18"/>
      <c r="ZO84" s="18"/>
      <c r="ZP84" s="18"/>
      <c r="ZQ84" s="18"/>
      <c r="ZR84" s="18"/>
      <c r="ZS84" s="18"/>
      <c r="ZT84" s="18"/>
      <c r="ZU84" s="18"/>
      <c r="ZV84" s="18"/>
      <c r="ZW84" s="18"/>
      <c r="ZX84" s="18"/>
      <c r="ZY84" s="18"/>
      <c r="ZZ84" s="18"/>
      <c r="AAA84" s="18"/>
      <c r="AAB84" s="18"/>
      <c r="AAC84" s="18"/>
      <c r="AAD84" s="18"/>
      <c r="AAE84" s="18"/>
      <c r="AAF84" s="18"/>
      <c r="AAG84" s="18"/>
      <c r="AAH84" s="18"/>
      <c r="AAI84" s="18"/>
      <c r="AAJ84" s="18"/>
      <c r="AAK84" s="18"/>
      <c r="AAL84" s="18"/>
      <c r="AAM84" s="18"/>
      <c r="AAN84" s="18"/>
      <c r="AAO84" s="18"/>
      <c r="AAP84" s="18"/>
      <c r="AAQ84" s="18"/>
      <c r="AAR84" s="18"/>
      <c r="AAS84" s="18"/>
      <c r="AAT84" s="18"/>
      <c r="AAU84" s="18"/>
      <c r="AAV84" s="18"/>
      <c r="AAW84" s="18"/>
      <c r="AAX84" s="18"/>
      <c r="AAY84" s="18"/>
      <c r="AAZ84" s="18"/>
      <c r="ABA84" s="18"/>
      <c r="ABB84" s="18"/>
      <c r="ABC84" s="18"/>
      <c r="ABD84" s="18"/>
      <c r="ABE84" s="18"/>
      <c r="ABF84" s="18"/>
      <c r="ABG84" s="18"/>
      <c r="ABH84" s="18"/>
      <c r="ABI84" s="18"/>
      <c r="ABJ84" s="18"/>
      <c r="ABK84" s="18"/>
      <c r="ABL84" s="18"/>
      <c r="ABM84" s="18"/>
      <c r="ABN84" s="18"/>
      <c r="ABO84" s="18"/>
      <c r="ABP84" s="18"/>
      <c r="ABQ84" s="18"/>
      <c r="ABR84" s="18"/>
      <c r="ABS84" s="18"/>
      <c r="ABT84" s="18"/>
      <c r="ABU84" s="18"/>
      <c r="ABV84" s="18"/>
      <c r="ABW84" s="18"/>
      <c r="ABX84" s="18"/>
      <c r="ABY84" s="18"/>
      <c r="ABZ84" s="18"/>
      <c r="ACA84" s="18"/>
      <c r="ACB84" s="18"/>
      <c r="ACC84" s="18"/>
      <c r="ACD84" s="18"/>
      <c r="ACE84" s="18"/>
      <c r="ACF84" s="18"/>
      <c r="ACG84" s="18"/>
      <c r="ACH84" s="18"/>
      <c r="ACI84" s="18"/>
      <c r="ACJ84" s="18"/>
      <c r="ACK84" s="18"/>
      <c r="ACL84" s="18"/>
      <c r="ACM84" s="18"/>
      <c r="ACN84" s="18"/>
      <c r="ACO84" s="18"/>
      <c r="ACP84" s="18"/>
      <c r="ACQ84" s="18"/>
      <c r="ACR84" s="18"/>
      <c r="ACS84" s="18"/>
      <c r="ACT84" s="18"/>
      <c r="ACU84" s="18"/>
      <c r="ACV84" s="18"/>
      <c r="ACW84" s="18"/>
      <c r="ACX84" s="18"/>
      <c r="ACY84" s="18"/>
      <c r="ACZ84" s="18"/>
      <c r="ADA84" s="18"/>
      <c r="ADB84" s="18"/>
      <c r="ADC84" s="18"/>
      <c r="ADD84" s="18"/>
      <c r="ADE84" s="18"/>
      <c r="ADF84" s="18"/>
      <c r="ADG84" s="18"/>
      <c r="ADH84" s="18"/>
      <c r="ADI84" s="18"/>
      <c r="ADJ84" s="18"/>
      <c r="ADK84" s="18"/>
      <c r="ADL84" s="18"/>
      <c r="ADM84" s="18"/>
      <c r="ADN84" s="18"/>
      <c r="ADO84" s="18"/>
      <c r="ADP84" s="18"/>
      <c r="ADQ84" s="18"/>
      <c r="ADR84" s="18"/>
      <c r="ADS84" s="18"/>
      <c r="ADT84" s="18"/>
      <c r="ADU84" s="18"/>
      <c r="ADV84" s="18"/>
      <c r="ADW84" s="18"/>
      <c r="ADX84" s="18"/>
      <c r="ADY84" s="18"/>
      <c r="ADZ84" s="18"/>
      <c r="AEA84" s="18"/>
      <c r="AEB84" s="18"/>
      <c r="AEC84" s="18"/>
      <c r="AED84" s="18"/>
      <c r="AEE84" s="18"/>
      <c r="AEF84" s="18"/>
      <c r="AEG84" s="18"/>
      <c r="AEH84" s="18"/>
      <c r="AEI84" s="18"/>
      <c r="AEJ84" s="18"/>
      <c r="AEK84" s="18"/>
      <c r="AEL84" s="18"/>
      <c r="AEM84" s="18"/>
      <c r="AEN84" s="18"/>
      <c r="AEO84" s="18"/>
      <c r="AEP84" s="18"/>
      <c r="AEQ84" s="18"/>
      <c r="AER84" s="18"/>
      <c r="AES84" s="18"/>
      <c r="AET84" s="18"/>
      <c r="AEU84" s="18"/>
      <c r="AEV84" s="18"/>
      <c r="AEW84" s="18"/>
      <c r="AEX84" s="18"/>
    </row>
    <row r="85" spans="1:830" s="33" customFormat="1">
      <c r="A85" s="34">
        <v>81</v>
      </c>
      <c r="B85" s="34" t="s">
        <v>171</v>
      </c>
      <c r="C85" s="8" t="s">
        <v>172</v>
      </c>
      <c r="D85" s="49" t="s">
        <v>121</v>
      </c>
      <c r="E85" s="50">
        <v>450</v>
      </c>
      <c r="F85" s="37">
        <v>400</v>
      </c>
      <c r="G85" s="52">
        <v>381.35593220338984</v>
      </c>
      <c r="H85" s="38">
        <f t="shared" si="27"/>
        <v>180000</v>
      </c>
      <c r="I85" s="39">
        <f t="shared" si="19"/>
        <v>400</v>
      </c>
      <c r="J85" s="38">
        <f t="shared" si="28"/>
        <v>180000</v>
      </c>
      <c r="K85" s="38">
        <f t="shared" si="29"/>
        <v>0</v>
      </c>
      <c r="L85" s="38">
        <f t="shared" si="30"/>
        <v>0</v>
      </c>
      <c r="M85" s="40"/>
      <c r="N85" s="99">
        <f t="shared" si="31"/>
        <v>0</v>
      </c>
      <c r="O85" s="42"/>
      <c r="P85" s="43">
        <f t="shared" si="32"/>
        <v>0</v>
      </c>
      <c r="Q85" s="43">
        <f t="shared" si="33"/>
        <v>0</v>
      </c>
      <c r="R85" s="43">
        <f t="shared" si="34"/>
        <v>0</v>
      </c>
      <c r="S85" s="44">
        <f t="shared" si="35"/>
        <v>400</v>
      </c>
      <c r="T85" s="98">
        <f t="shared" si="36"/>
        <v>180000</v>
      </c>
      <c r="U85" s="45">
        <f t="shared" si="20"/>
        <v>400</v>
      </c>
      <c r="V85" s="46">
        <f t="shared" si="21"/>
        <v>180000</v>
      </c>
      <c r="W85" s="46">
        <f t="shared" si="22"/>
        <v>0</v>
      </c>
      <c r="X85" s="47">
        <f t="shared" si="23"/>
        <v>0</v>
      </c>
      <c r="Y85" s="97">
        <v>400</v>
      </c>
      <c r="Z85" s="96">
        <f t="shared" si="24"/>
        <v>180000</v>
      </c>
      <c r="AA85" s="96">
        <f t="shared" si="25"/>
        <v>0</v>
      </c>
      <c r="AB85" s="70">
        <f t="shared" si="26"/>
        <v>0</v>
      </c>
      <c r="AC85" s="157"/>
      <c r="AD85" s="162">
        <v>157.5</v>
      </c>
      <c r="AE85" s="166">
        <f t="shared" si="37"/>
        <v>63000</v>
      </c>
      <c r="AF85" s="166">
        <f t="shared" si="38"/>
        <v>63000</v>
      </c>
      <c r="AT85" s="136"/>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c r="HJ85" s="18"/>
      <c r="HK85" s="18"/>
      <c r="HL85" s="18"/>
      <c r="HM85" s="18"/>
      <c r="HN85" s="18"/>
      <c r="HO85" s="18"/>
      <c r="HP85" s="18"/>
      <c r="HQ85" s="18"/>
      <c r="HR85" s="18"/>
      <c r="HS85" s="18"/>
      <c r="HT85" s="18"/>
      <c r="HU85" s="18"/>
      <c r="HV85" s="18"/>
      <c r="HW85" s="18"/>
      <c r="HX85" s="18"/>
      <c r="HY85" s="18"/>
      <c r="HZ85" s="18"/>
      <c r="IA85" s="18"/>
      <c r="IB85" s="18"/>
      <c r="IC85" s="18"/>
      <c r="ID85" s="18"/>
      <c r="IE85" s="18"/>
      <c r="IF85" s="18"/>
      <c r="IG85" s="18"/>
      <c r="IH85" s="18"/>
      <c r="II85" s="18"/>
      <c r="IJ85" s="18"/>
      <c r="IK85" s="18"/>
      <c r="IL85" s="18"/>
      <c r="IM85" s="18"/>
      <c r="IN85" s="18"/>
      <c r="IO85" s="18"/>
      <c r="IP85" s="18"/>
      <c r="IQ85" s="18"/>
      <c r="IR85" s="18"/>
      <c r="IS85" s="18"/>
      <c r="IT85" s="18"/>
      <c r="IU85" s="18"/>
      <c r="IV85" s="18"/>
      <c r="IW85" s="18"/>
      <c r="IX85" s="18"/>
      <c r="IY85" s="18"/>
      <c r="IZ85" s="18"/>
      <c r="JA85" s="18"/>
      <c r="JB85" s="18"/>
      <c r="JC85" s="18"/>
      <c r="JD85" s="18"/>
      <c r="JE85" s="18"/>
      <c r="JF85" s="18"/>
      <c r="JG85" s="18"/>
      <c r="JH85" s="18"/>
      <c r="JI85" s="18"/>
      <c r="JJ85" s="18"/>
      <c r="JK85" s="18"/>
      <c r="JL85" s="18"/>
      <c r="JM85" s="18"/>
      <c r="JN85" s="18"/>
      <c r="JO85" s="18"/>
      <c r="JP85" s="18"/>
      <c r="JQ85" s="18"/>
      <c r="JR85" s="18"/>
      <c r="JS85" s="18"/>
      <c r="JT85" s="18"/>
      <c r="JU85" s="18"/>
      <c r="JV85" s="18"/>
      <c r="JW85" s="18"/>
      <c r="JX85" s="18"/>
      <c r="JY85" s="18"/>
      <c r="JZ85" s="18"/>
      <c r="KA85" s="18"/>
      <c r="KB85" s="18"/>
      <c r="KC85" s="18"/>
      <c r="KD85" s="18"/>
      <c r="KE85" s="18"/>
      <c r="KF85" s="18"/>
      <c r="KG85" s="18"/>
      <c r="KH85" s="18"/>
      <c r="KI85" s="18"/>
      <c r="KJ85" s="18"/>
      <c r="KK85" s="18"/>
      <c r="KL85" s="18"/>
      <c r="KM85" s="18"/>
      <c r="KN85" s="18"/>
      <c r="KO85" s="18"/>
      <c r="KP85" s="18"/>
      <c r="KQ85" s="18"/>
      <c r="KR85" s="18"/>
      <c r="KS85" s="18"/>
      <c r="KT85" s="18"/>
      <c r="KU85" s="18"/>
      <c r="KV85" s="18"/>
      <c r="KW85" s="18"/>
      <c r="KX85" s="18"/>
      <c r="KY85" s="18"/>
      <c r="KZ85" s="18"/>
      <c r="LA85" s="18"/>
      <c r="LB85" s="18"/>
      <c r="LC85" s="18"/>
      <c r="LD85" s="18"/>
      <c r="LE85" s="18"/>
      <c r="LF85" s="18"/>
      <c r="LG85" s="18"/>
      <c r="LH85" s="18"/>
      <c r="LI85" s="18"/>
      <c r="LJ85" s="18"/>
      <c r="LK85" s="18"/>
      <c r="LL85" s="18"/>
      <c r="LM85" s="18"/>
      <c r="LN85" s="18"/>
      <c r="LO85" s="18"/>
      <c r="LP85" s="18"/>
      <c r="LQ85" s="18"/>
      <c r="LR85" s="18"/>
      <c r="LS85" s="18"/>
      <c r="LT85" s="18"/>
      <c r="LU85" s="18"/>
      <c r="LV85" s="18"/>
      <c r="LW85" s="18"/>
      <c r="LX85" s="18"/>
      <c r="LY85" s="18"/>
      <c r="LZ85" s="18"/>
      <c r="MA85" s="18"/>
      <c r="MB85" s="18"/>
      <c r="MC85" s="18"/>
      <c r="MD85" s="18"/>
      <c r="ME85" s="18"/>
      <c r="MF85" s="18"/>
      <c r="MG85" s="18"/>
      <c r="MH85" s="18"/>
      <c r="MI85" s="18"/>
      <c r="MJ85" s="18"/>
      <c r="MK85" s="18"/>
      <c r="ML85" s="18"/>
      <c r="MM85" s="18"/>
      <c r="MN85" s="18"/>
      <c r="MO85" s="18"/>
      <c r="MP85" s="18"/>
      <c r="MQ85" s="18"/>
      <c r="MR85" s="18"/>
      <c r="MS85" s="18"/>
      <c r="MT85" s="18"/>
      <c r="MU85" s="18"/>
      <c r="MV85" s="18"/>
      <c r="MW85" s="18"/>
      <c r="MX85" s="18"/>
      <c r="MY85" s="18"/>
      <c r="MZ85" s="18"/>
      <c r="NA85" s="18"/>
      <c r="NB85" s="18"/>
      <c r="NC85" s="18"/>
      <c r="ND85" s="18"/>
      <c r="NE85" s="18"/>
      <c r="NF85" s="18"/>
      <c r="NG85" s="18"/>
      <c r="NH85" s="18"/>
      <c r="NI85" s="18"/>
      <c r="NJ85" s="18"/>
      <c r="NK85" s="18"/>
      <c r="NL85" s="18"/>
      <c r="NM85" s="18"/>
      <c r="NN85" s="18"/>
      <c r="NO85" s="18"/>
      <c r="NP85" s="18"/>
      <c r="NQ85" s="18"/>
      <c r="NR85" s="18"/>
      <c r="NS85" s="18"/>
      <c r="NT85" s="18"/>
      <c r="NU85" s="18"/>
      <c r="NV85" s="18"/>
      <c r="NW85" s="18"/>
      <c r="NX85" s="18"/>
      <c r="NY85" s="18"/>
      <c r="NZ85" s="18"/>
      <c r="OA85" s="18"/>
      <c r="OB85" s="18"/>
      <c r="OC85" s="18"/>
      <c r="OD85" s="18"/>
      <c r="OE85" s="18"/>
      <c r="OF85" s="18"/>
      <c r="OG85" s="18"/>
      <c r="OH85" s="18"/>
      <c r="OI85" s="18"/>
      <c r="OJ85" s="18"/>
      <c r="OK85" s="18"/>
      <c r="OL85" s="18"/>
      <c r="OM85" s="18"/>
      <c r="ON85" s="18"/>
      <c r="OO85" s="18"/>
      <c r="OP85" s="18"/>
      <c r="OQ85" s="18"/>
      <c r="OR85" s="18"/>
      <c r="OS85" s="18"/>
      <c r="OT85" s="18"/>
      <c r="OU85" s="18"/>
      <c r="OV85" s="18"/>
      <c r="OW85" s="18"/>
      <c r="OX85" s="18"/>
      <c r="OY85" s="18"/>
      <c r="OZ85" s="18"/>
      <c r="PA85" s="18"/>
      <c r="PB85" s="18"/>
      <c r="PC85" s="18"/>
      <c r="PD85" s="18"/>
      <c r="PE85" s="18"/>
      <c r="PF85" s="18"/>
      <c r="PG85" s="18"/>
      <c r="PH85" s="18"/>
      <c r="PI85" s="18"/>
      <c r="PJ85" s="18"/>
      <c r="PK85" s="18"/>
      <c r="PL85" s="18"/>
      <c r="PM85" s="18"/>
      <c r="PN85" s="18"/>
      <c r="PO85" s="18"/>
      <c r="PP85" s="18"/>
      <c r="PQ85" s="18"/>
      <c r="PR85" s="18"/>
      <c r="PS85" s="18"/>
      <c r="PT85" s="18"/>
      <c r="PU85" s="18"/>
      <c r="PV85" s="18"/>
      <c r="PW85" s="18"/>
      <c r="PX85" s="18"/>
      <c r="PY85" s="18"/>
      <c r="PZ85" s="18"/>
      <c r="QA85" s="18"/>
      <c r="QB85" s="18"/>
      <c r="QC85" s="18"/>
      <c r="QD85" s="18"/>
      <c r="QE85" s="18"/>
      <c r="QF85" s="18"/>
      <c r="QG85" s="18"/>
      <c r="QH85" s="18"/>
      <c r="QI85" s="18"/>
      <c r="QJ85" s="18"/>
      <c r="QK85" s="18"/>
      <c r="QL85" s="18"/>
      <c r="QM85" s="18"/>
      <c r="QN85" s="18"/>
      <c r="QO85" s="18"/>
      <c r="QP85" s="18"/>
      <c r="QQ85" s="18"/>
      <c r="QR85" s="18"/>
      <c r="QS85" s="18"/>
      <c r="QT85" s="18"/>
      <c r="QU85" s="18"/>
      <c r="QV85" s="18"/>
      <c r="QW85" s="18"/>
      <c r="QX85" s="18"/>
      <c r="QY85" s="18"/>
      <c r="QZ85" s="18"/>
      <c r="RA85" s="18"/>
      <c r="RB85" s="18"/>
      <c r="RC85" s="18"/>
      <c r="RD85" s="18"/>
      <c r="RE85" s="18"/>
      <c r="RF85" s="18"/>
      <c r="RG85" s="18"/>
      <c r="RH85" s="18"/>
      <c r="RI85" s="18"/>
      <c r="RJ85" s="18"/>
      <c r="RK85" s="18"/>
      <c r="RL85" s="18"/>
      <c r="RM85" s="18"/>
      <c r="RN85" s="18"/>
      <c r="RO85" s="18"/>
      <c r="RP85" s="18"/>
      <c r="RQ85" s="18"/>
      <c r="RR85" s="18"/>
      <c r="RS85" s="18"/>
      <c r="RT85" s="18"/>
      <c r="RU85" s="18"/>
      <c r="RV85" s="18"/>
      <c r="RW85" s="18"/>
      <c r="RX85" s="18"/>
      <c r="RY85" s="18"/>
      <c r="RZ85" s="18"/>
      <c r="SA85" s="18"/>
      <c r="SB85" s="18"/>
      <c r="SC85" s="18"/>
      <c r="SD85" s="18"/>
      <c r="SE85" s="18"/>
      <c r="SF85" s="18"/>
      <c r="SG85" s="18"/>
      <c r="SH85" s="18"/>
      <c r="SI85" s="18"/>
      <c r="SJ85" s="18"/>
      <c r="SK85" s="18"/>
      <c r="SL85" s="18"/>
      <c r="SM85" s="18"/>
      <c r="SN85" s="18"/>
      <c r="SO85" s="18"/>
      <c r="SP85" s="18"/>
      <c r="SQ85" s="18"/>
      <c r="SR85" s="18"/>
      <c r="SS85" s="18"/>
      <c r="ST85" s="18"/>
      <c r="SU85" s="18"/>
      <c r="SV85" s="18"/>
      <c r="SW85" s="18"/>
      <c r="SX85" s="18"/>
      <c r="SY85" s="18"/>
      <c r="SZ85" s="18"/>
      <c r="TA85" s="18"/>
      <c r="TB85" s="18"/>
      <c r="TC85" s="18"/>
      <c r="TD85" s="18"/>
      <c r="TE85" s="18"/>
      <c r="TF85" s="18"/>
      <c r="TG85" s="18"/>
      <c r="TH85" s="18"/>
      <c r="TI85" s="18"/>
      <c r="TJ85" s="18"/>
      <c r="TK85" s="18"/>
      <c r="TL85" s="18"/>
      <c r="TM85" s="18"/>
      <c r="TN85" s="18"/>
      <c r="TO85" s="18"/>
      <c r="TP85" s="18"/>
      <c r="TQ85" s="18"/>
      <c r="TR85" s="18"/>
      <c r="TS85" s="18"/>
      <c r="TT85" s="18"/>
      <c r="TU85" s="18"/>
      <c r="TV85" s="18"/>
      <c r="TW85" s="18"/>
      <c r="TX85" s="18"/>
      <c r="TY85" s="18"/>
      <c r="TZ85" s="18"/>
      <c r="UA85" s="18"/>
      <c r="UB85" s="18"/>
      <c r="UC85" s="18"/>
      <c r="UD85" s="18"/>
      <c r="UE85" s="18"/>
      <c r="UF85" s="18"/>
      <c r="UG85" s="18"/>
      <c r="UH85" s="18"/>
      <c r="UI85" s="18"/>
      <c r="UJ85" s="18"/>
      <c r="UK85" s="18"/>
      <c r="UL85" s="18"/>
      <c r="UM85" s="18"/>
      <c r="UN85" s="18"/>
      <c r="UO85" s="18"/>
      <c r="UP85" s="18"/>
      <c r="UQ85" s="18"/>
      <c r="UR85" s="18"/>
      <c r="US85" s="18"/>
      <c r="UT85" s="18"/>
      <c r="UU85" s="18"/>
      <c r="UV85" s="18"/>
      <c r="UW85" s="18"/>
      <c r="UX85" s="18"/>
      <c r="UY85" s="18"/>
      <c r="UZ85" s="18"/>
      <c r="VA85" s="18"/>
      <c r="VB85" s="18"/>
      <c r="VC85" s="18"/>
      <c r="VD85" s="18"/>
      <c r="VE85" s="18"/>
      <c r="VF85" s="18"/>
      <c r="VG85" s="18"/>
      <c r="VH85" s="18"/>
      <c r="VI85" s="18"/>
      <c r="VJ85" s="18"/>
      <c r="VK85" s="18"/>
      <c r="VL85" s="18"/>
      <c r="VM85" s="18"/>
      <c r="VN85" s="18"/>
      <c r="VO85" s="18"/>
      <c r="VP85" s="18"/>
      <c r="VQ85" s="18"/>
      <c r="VR85" s="18"/>
      <c r="VS85" s="18"/>
      <c r="VT85" s="18"/>
      <c r="VU85" s="18"/>
      <c r="VV85" s="18"/>
      <c r="VW85" s="18"/>
      <c r="VX85" s="18"/>
      <c r="VY85" s="18"/>
      <c r="VZ85" s="18"/>
      <c r="WA85" s="18"/>
      <c r="WB85" s="18"/>
      <c r="WC85" s="18"/>
      <c r="WD85" s="18"/>
      <c r="WE85" s="18"/>
      <c r="WF85" s="18"/>
      <c r="WG85" s="18"/>
      <c r="WH85" s="18"/>
      <c r="WI85" s="18"/>
      <c r="WJ85" s="18"/>
      <c r="WK85" s="18"/>
      <c r="WL85" s="18"/>
      <c r="WM85" s="18"/>
      <c r="WN85" s="18"/>
      <c r="WO85" s="18"/>
      <c r="WP85" s="18"/>
      <c r="WQ85" s="18"/>
      <c r="WR85" s="18"/>
      <c r="WS85" s="18"/>
      <c r="WT85" s="18"/>
      <c r="WU85" s="18"/>
      <c r="WV85" s="18"/>
      <c r="WW85" s="18"/>
      <c r="WX85" s="18"/>
      <c r="WY85" s="18"/>
      <c r="WZ85" s="18"/>
      <c r="XA85" s="18"/>
      <c r="XB85" s="18"/>
      <c r="XC85" s="18"/>
      <c r="XD85" s="18"/>
      <c r="XE85" s="18"/>
      <c r="XF85" s="18"/>
      <c r="XG85" s="18"/>
      <c r="XH85" s="18"/>
      <c r="XI85" s="18"/>
      <c r="XJ85" s="18"/>
      <c r="XK85" s="18"/>
      <c r="XL85" s="18"/>
      <c r="XM85" s="18"/>
      <c r="XN85" s="18"/>
      <c r="XO85" s="18"/>
      <c r="XP85" s="18"/>
      <c r="XQ85" s="18"/>
      <c r="XR85" s="18"/>
      <c r="XS85" s="18"/>
      <c r="XT85" s="18"/>
      <c r="XU85" s="18"/>
      <c r="XV85" s="18"/>
      <c r="XW85" s="18"/>
      <c r="XX85" s="18"/>
      <c r="XY85" s="18"/>
      <c r="XZ85" s="18"/>
      <c r="YA85" s="18"/>
      <c r="YB85" s="18"/>
      <c r="YC85" s="18"/>
      <c r="YD85" s="18"/>
      <c r="YE85" s="18"/>
      <c r="YF85" s="18"/>
      <c r="YG85" s="18"/>
      <c r="YH85" s="18"/>
      <c r="YI85" s="18"/>
      <c r="YJ85" s="18"/>
      <c r="YK85" s="18"/>
      <c r="YL85" s="18"/>
      <c r="YM85" s="18"/>
      <c r="YN85" s="18"/>
      <c r="YO85" s="18"/>
      <c r="YP85" s="18"/>
      <c r="YQ85" s="18"/>
      <c r="YR85" s="18"/>
      <c r="YS85" s="18"/>
      <c r="YT85" s="18"/>
      <c r="YU85" s="18"/>
      <c r="YV85" s="18"/>
      <c r="YW85" s="18"/>
      <c r="YX85" s="18"/>
      <c r="YY85" s="18"/>
      <c r="YZ85" s="18"/>
      <c r="ZA85" s="18"/>
      <c r="ZB85" s="18"/>
      <c r="ZC85" s="18"/>
      <c r="ZD85" s="18"/>
      <c r="ZE85" s="18"/>
      <c r="ZF85" s="18"/>
      <c r="ZG85" s="18"/>
      <c r="ZH85" s="18"/>
      <c r="ZI85" s="18"/>
      <c r="ZJ85" s="18"/>
      <c r="ZK85" s="18"/>
      <c r="ZL85" s="18"/>
      <c r="ZM85" s="18"/>
      <c r="ZN85" s="18"/>
      <c r="ZO85" s="18"/>
      <c r="ZP85" s="18"/>
      <c r="ZQ85" s="18"/>
      <c r="ZR85" s="18"/>
      <c r="ZS85" s="18"/>
      <c r="ZT85" s="18"/>
      <c r="ZU85" s="18"/>
      <c r="ZV85" s="18"/>
      <c r="ZW85" s="18"/>
      <c r="ZX85" s="18"/>
      <c r="ZY85" s="18"/>
      <c r="ZZ85" s="18"/>
      <c r="AAA85" s="18"/>
      <c r="AAB85" s="18"/>
      <c r="AAC85" s="18"/>
      <c r="AAD85" s="18"/>
      <c r="AAE85" s="18"/>
      <c r="AAF85" s="18"/>
      <c r="AAG85" s="18"/>
      <c r="AAH85" s="18"/>
      <c r="AAI85" s="18"/>
      <c r="AAJ85" s="18"/>
      <c r="AAK85" s="18"/>
      <c r="AAL85" s="18"/>
      <c r="AAM85" s="18"/>
      <c r="AAN85" s="18"/>
      <c r="AAO85" s="18"/>
      <c r="AAP85" s="18"/>
      <c r="AAQ85" s="18"/>
      <c r="AAR85" s="18"/>
      <c r="AAS85" s="18"/>
      <c r="AAT85" s="18"/>
      <c r="AAU85" s="18"/>
      <c r="AAV85" s="18"/>
      <c r="AAW85" s="18"/>
      <c r="AAX85" s="18"/>
      <c r="AAY85" s="18"/>
      <c r="AAZ85" s="18"/>
      <c r="ABA85" s="18"/>
      <c r="ABB85" s="18"/>
      <c r="ABC85" s="18"/>
      <c r="ABD85" s="18"/>
      <c r="ABE85" s="18"/>
      <c r="ABF85" s="18"/>
      <c r="ABG85" s="18"/>
      <c r="ABH85" s="18"/>
      <c r="ABI85" s="18"/>
      <c r="ABJ85" s="18"/>
      <c r="ABK85" s="18"/>
      <c r="ABL85" s="18"/>
      <c r="ABM85" s="18"/>
      <c r="ABN85" s="18"/>
      <c r="ABO85" s="18"/>
      <c r="ABP85" s="18"/>
      <c r="ABQ85" s="18"/>
      <c r="ABR85" s="18"/>
      <c r="ABS85" s="18"/>
      <c r="ABT85" s="18"/>
      <c r="ABU85" s="18"/>
      <c r="ABV85" s="18"/>
      <c r="ABW85" s="18"/>
      <c r="ABX85" s="18"/>
      <c r="ABY85" s="18"/>
      <c r="ABZ85" s="18"/>
      <c r="ACA85" s="18"/>
      <c r="ACB85" s="18"/>
      <c r="ACC85" s="18"/>
      <c r="ACD85" s="18"/>
      <c r="ACE85" s="18"/>
      <c r="ACF85" s="18"/>
      <c r="ACG85" s="18"/>
      <c r="ACH85" s="18"/>
      <c r="ACI85" s="18"/>
      <c r="ACJ85" s="18"/>
      <c r="ACK85" s="18"/>
      <c r="ACL85" s="18"/>
      <c r="ACM85" s="18"/>
      <c r="ACN85" s="18"/>
      <c r="ACO85" s="18"/>
      <c r="ACP85" s="18"/>
      <c r="ACQ85" s="18"/>
      <c r="ACR85" s="18"/>
      <c r="ACS85" s="18"/>
      <c r="ACT85" s="18"/>
      <c r="ACU85" s="18"/>
      <c r="ACV85" s="18"/>
      <c r="ACW85" s="18"/>
      <c r="ACX85" s="18"/>
      <c r="ACY85" s="18"/>
      <c r="ACZ85" s="18"/>
      <c r="ADA85" s="18"/>
      <c r="ADB85" s="18"/>
      <c r="ADC85" s="18"/>
      <c r="ADD85" s="18"/>
      <c r="ADE85" s="18"/>
      <c r="ADF85" s="18"/>
      <c r="ADG85" s="18"/>
      <c r="ADH85" s="18"/>
      <c r="ADI85" s="18"/>
      <c r="ADJ85" s="18"/>
      <c r="ADK85" s="18"/>
      <c r="ADL85" s="18"/>
      <c r="ADM85" s="18"/>
      <c r="ADN85" s="18"/>
      <c r="ADO85" s="18"/>
      <c r="ADP85" s="18"/>
      <c r="ADQ85" s="18"/>
      <c r="ADR85" s="18"/>
      <c r="ADS85" s="18"/>
      <c r="ADT85" s="18"/>
      <c r="ADU85" s="18"/>
      <c r="ADV85" s="18"/>
      <c r="ADW85" s="18"/>
      <c r="ADX85" s="18"/>
      <c r="ADY85" s="18"/>
      <c r="ADZ85" s="18"/>
      <c r="AEA85" s="18"/>
      <c r="AEB85" s="18"/>
      <c r="AEC85" s="18"/>
      <c r="AED85" s="18"/>
      <c r="AEE85" s="18"/>
      <c r="AEF85" s="18"/>
      <c r="AEG85" s="18"/>
      <c r="AEH85" s="18"/>
      <c r="AEI85" s="18"/>
      <c r="AEJ85" s="18"/>
      <c r="AEK85" s="18"/>
      <c r="AEL85" s="18"/>
      <c r="AEM85" s="18"/>
      <c r="AEN85" s="18"/>
      <c r="AEO85" s="18"/>
      <c r="AEP85" s="18"/>
      <c r="AEQ85" s="18"/>
      <c r="AER85" s="18"/>
      <c r="AES85" s="18"/>
      <c r="AET85" s="18"/>
      <c r="AEU85" s="18"/>
      <c r="AEV85" s="18"/>
      <c r="AEW85" s="18"/>
      <c r="AEX85" s="18"/>
    </row>
    <row r="86" spans="1:830" s="33" customFormat="1">
      <c r="A86" s="34">
        <v>82</v>
      </c>
      <c r="B86" s="34" t="s">
        <v>173</v>
      </c>
      <c r="C86" s="8" t="s">
        <v>174</v>
      </c>
      <c r="D86" s="49" t="s">
        <v>121</v>
      </c>
      <c r="E86" s="50">
        <v>300</v>
      </c>
      <c r="F86" s="37">
        <v>400</v>
      </c>
      <c r="G86" s="52">
        <v>254.23728813559325</v>
      </c>
      <c r="H86" s="38">
        <f t="shared" si="27"/>
        <v>120000</v>
      </c>
      <c r="I86" s="39">
        <f t="shared" si="19"/>
        <v>400</v>
      </c>
      <c r="J86" s="38">
        <f t="shared" si="28"/>
        <v>120000</v>
      </c>
      <c r="K86" s="38">
        <f t="shared" si="29"/>
        <v>0</v>
      </c>
      <c r="L86" s="38">
        <f t="shared" si="30"/>
        <v>0</v>
      </c>
      <c r="M86" s="40"/>
      <c r="N86" s="99">
        <f t="shared" si="31"/>
        <v>0</v>
      </c>
      <c r="O86" s="42"/>
      <c r="P86" s="43">
        <f t="shared" si="32"/>
        <v>0</v>
      </c>
      <c r="Q86" s="43">
        <f t="shared" si="33"/>
        <v>0</v>
      </c>
      <c r="R86" s="43">
        <f t="shared" si="34"/>
        <v>0</v>
      </c>
      <c r="S86" s="44">
        <f t="shared" si="35"/>
        <v>400</v>
      </c>
      <c r="T86" s="98">
        <f t="shared" si="36"/>
        <v>120000</v>
      </c>
      <c r="U86" s="45">
        <f t="shared" si="20"/>
        <v>400</v>
      </c>
      <c r="V86" s="46">
        <f t="shared" si="21"/>
        <v>120000</v>
      </c>
      <c r="W86" s="46">
        <f t="shared" si="22"/>
        <v>0</v>
      </c>
      <c r="X86" s="47">
        <f t="shared" si="23"/>
        <v>0</v>
      </c>
      <c r="Y86" s="97">
        <v>400</v>
      </c>
      <c r="Z86" s="96">
        <f t="shared" si="24"/>
        <v>120000</v>
      </c>
      <c r="AA86" s="96">
        <f t="shared" si="25"/>
        <v>0</v>
      </c>
      <c r="AB86" s="70">
        <f t="shared" si="26"/>
        <v>0</v>
      </c>
      <c r="AC86" s="157"/>
      <c r="AD86" s="162">
        <v>105</v>
      </c>
      <c r="AE86" s="166">
        <f t="shared" si="37"/>
        <v>42000</v>
      </c>
      <c r="AF86" s="166">
        <f t="shared" si="38"/>
        <v>42000</v>
      </c>
      <c r="AT86" s="136"/>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c r="HJ86" s="18"/>
      <c r="HK86" s="18"/>
      <c r="HL86" s="18"/>
      <c r="HM86" s="18"/>
      <c r="HN86" s="18"/>
      <c r="HO86" s="18"/>
      <c r="HP86" s="18"/>
      <c r="HQ86" s="18"/>
      <c r="HR86" s="18"/>
      <c r="HS86" s="18"/>
      <c r="HT86" s="18"/>
      <c r="HU86" s="18"/>
      <c r="HV86" s="18"/>
      <c r="HW86" s="18"/>
      <c r="HX86" s="18"/>
      <c r="HY86" s="18"/>
      <c r="HZ86" s="18"/>
      <c r="IA86" s="18"/>
      <c r="IB86" s="18"/>
      <c r="IC86" s="18"/>
      <c r="ID86" s="18"/>
      <c r="IE86" s="18"/>
      <c r="IF86" s="18"/>
      <c r="IG86" s="18"/>
      <c r="IH86" s="18"/>
      <c r="II86" s="18"/>
      <c r="IJ86" s="18"/>
      <c r="IK86" s="18"/>
      <c r="IL86" s="18"/>
      <c r="IM86" s="18"/>
      <c r="IN86" s="18"/>
      <c r="IO86" s="18"/>
      <c r="IP86" s="18"/>
      <c r="IQ86" s="18"/>
      <c r="IR86" s="18"/>
      <c r="IS86" s="18"/>
      <c r="IT86" s="18"/>
      <c r="IU86" s="18"/>
      <c r="IV86" s="18"/>
      <c r="IW86" s="18"/>
      <c r="IX86" s="18"/>
      <c r="IY86" s="18"/>
      <c r="IZ86" s="18"/>
      <c r="JA86" s="18"/>
      <c r="JB86" s="18"/>
      <c r="JC86" s="18"/>
      <c r="JD86" s="18"/>
      <c r="JE86" s="18"/>
      <c r="JF86" s="18"/>
      <c r="JG86" s="18"/>
      <c r="JH86" s="18"/>
      <c r="JI86" s="18"/>
      <c r="JJ86" s="18"/>
      <c r="JK86" s="18"/>
      <c r="JL86" s="18"/>
      <c r="JM86" s="18"/>
      <c r="JN86" s="18"/>
      <c r="JO86" s="18"/>
      <c r="JP86" s="18"/>
      <c r="JQ86" s="18"/>
      <c r="JR86" s="18"/>
      <c r="JS86" s="18"/>
      <c r="JT86" s="18"/>
      <c r="JU86" s="18"/>
      <c r="JV86" s="18"/>
      <c r="JW86" s="18"/>
      <c r="JX86" s="18"/>
      <c r="JY86" s="18"/>
      <c r="JZ86" s="18"/>
      <c r="KA86" s="18"/>
      <c r="KB86" s="18"/>
      <c r="KC86" s="18"/>
      <c r="KD86" s="18"/>
      <c r="KE86" s="18"/>
      <c r="KF86" s="18"/>
      <c r="KG86" s="18"/>
      <c r="KH86" s="18"/>
      <c r="KI86" s="18"/>
      <c r="KJ86" s="18"/>
      <c r="KK86" s="18"/>
      <c r="KL86" s="18"/>
      <c r="KM86" s="18"/>
      <c r="KN86" s="18"/>
      <c r="KO86" s="18"/>
      <c r="KP86" s="18"/>
      <c r="KQ86" s="18"/>
      <c r="KR86" s="18"/>
      <c r="KS86" s="18"/>
      <c r="KT86" s="18"/>
      <c r="KU86" s="18"/>
      <c r="KV86" s="18"/>
      <c r="KW86" s="18"/>
      <c r="KX86" s="18"/>
      <c r="KY86" s="18"/>
      <c r="KZ86" s="18"/>
      <c r="LA86" s="18"/>
      <c r="LB86" s="18"/>
      <c r="LC86" s="18"/>
      <c r="LD86" s="18"/>
      <c r="LE86" s="18"/>
      <c r="LF86" s="18"/>
      <c r="LG86" s="18"/>
      <c r="LH86" s="18"/>
      <c r="LI86" s="18"/>
      <c r="LJ86" s="18"/>
      <c r="LK86" s="18"/>
      <c r="LL86" s="18"/>
      <c r="LM86" s="18"/>
      <c r="LN86" s="18"/>
      <c r="LO86" s="18"/>
      <c r="LP86" s="18"/>
      <c r="LQ86" s="18"/>
      <c r="LR86" s="18"/>
      <c r="LS86" s="18"/>
      <c r="LT86" s="18"/>
      <c r="LU86" s="18"/>
      <c r="LV86" s="18"/>
      <c r="LW86" s="18"/>
      <c r="LX86" s="18"/>
      <c r="LY86" s="18"/>
      <c r="LZ86" s="18"/>
      <c r="MA86" s="18"/>
      <c r="MB86" s="18"/>
      <c r="MC86" s="18"/>
      <c r="MD86" s="18"/>
      <c r="ME86" s="18"/>
      <c r="MF86" s="18"/>
      <c r="MG86" s="18"/>
      <c r="MH86" s="18"/>
      <c r="MI86" s="18"/>
      <c r="MJ86" s="18"/>
      <c r="MK86" s="18"/>
      <c r="ML86" s="18"/>
      <c r="MM86" s="18"/>
      <c r="MN86" s="18"/>
      <c r="MO86" s="18"/>
      <c r="MP86" s="18"/>
      <c r="MQ86" s="18"/>
      <c r="MR86" s="18"/>
      <c r="MS86" s="18"/>
      <c r="MT86" s="18"/>
      <c r="MU86" s="18"/>
      <c r="MV86" s="18"/>
      <c r="MW86" s="18"/>
      <c r="MX86" s="18"/>
      <c r="MY86" s="18"/>
      <c r="MZ86" s="18"/>
      <c r="NA86" s="18"/>
      <c r="NB86" s="18"/>
      <c r="NC86" s="18"/>
      <c r="ND86" s="18"/>
      <c r="NE86" s="18"/>
      <c r="NF86" s="18"/>
      <c r="NG86" s="18"/>
      <c r="NH86" s="18"/>
      <c r="NI86" s="18"/>
      <c r="NJ86" s="18"/>
      <c r="NK86" s="18"/>
      <c r="NL86" s="18"/>
      <c r="NM86" s="18"/>
      <c r="NN86" s="18"/>
      <c r="NO86" s="18"/>
      <c r="NP86" s="18"/>
      <c r="NQ86" s="18"/>
      <c r="NR86" s="18"/>
      <c r="NS86" s="18"/>
      <c r="NT86" s="18"/>
      <c r="NU86" s="18"/>
      <c r="NV86" s="18"/>
      <c r="NW86" s="18"/>
      <c r="NX86" s="18"/>
      <c r="NY86" s="18"/>
      <c r="NZ86" s="18"/>
      <c r="OA86" s="18"/>
      <c r="OB86" s="18"/>
      <c r="OC86" s="18"/>
      <c r="OD86" s="18"/>
      <c r="OE86" s="18"/>
      <c r="OF86" s="18"/>
      <c r="OG86" s="18"/>
      <c r="OH86" s="18"/>
      <c r="OI86" s="18"/>
      <c r="OJ86" s="18"/>
      <c r="OK86" s="18"/>
      <c r="OL86" s="18"/>
      <c r="OM86" s="18"/>
      <c r="ON86" s="18"/>
      <c r="OO86" s="18"/>
      <c r="OP86" s="18"/>
      <c r="OQ86" s="18"/>
      <c r="OR86" s="18"/>
      <c r="OS86" s="18"/>
      <c r="OT86" s="18"/>
      <c r="OU86" s="18"/>
      <c r="OV86" s="18"/>
      <c r="OW86" s="18"/>
      <c r="OX86" s="18"/>
      <c r="OY86" s="18"/>
      <c r="OZ86" s="18"/>
      <c r="PA86" s="18"/>
      <c r="PB86" s="18"/>
      <c r="PC86" s="18"/>
      <c r="PD86" s="18"/>
      <c r="PE86" s="18"/>
      <c r="PF86" s="18"/>
      <c r="PG86" s="18"/>
      <c r="PH86" s="18"/>
      <c r="PI86" s="18"/>
      <c r="PJ86" s="18"/>
      <c r="PK86" s="18"/>
      <c r="PL86" s="18"/>
      <c r="PM86" s="18"/>
      <c r="PN86" s="18"/>
      <c r="PO86" s="18"/>
      <c r="PP86" s="18"/>
      <c r="PQ86" s="18"/>
      <c r="PR86" s="18"/>
      <c r="PS86" s="18"/>
      <c r="PT86" s="18"/>
      <c r="PU86" s="18"/>
      <c r="PV86" s="18"/>
      <c r="PW86" s="18"/>
      <c r="PX86" s="18"/>
      <c r="PY86" s="18"/>
      <c r="PZ86" s="18"/>
      <c r="QA86" s="18"/>
      <c r="QB86" s="18"/>
      <c r="QC86" s="18"/>
      <c r="QD86" s="18"/>
      <c r="QE86" s="18"/>
      <c r="QF86" s="18"/>
      <c r="QG86" s="18"/>
      <c r="QH86" s="18"/>
      <c r="QI86" s="18"/>
      <c r="QJ86" s="18"/>
      <c r="QK86" s="18"/>
      <c r="QL86" s="18"/>
      <c r="QM86" s="18"/>
      <c r="QN86" s="18"/>
      <c r="QO86" s="18"/>
      <c r="QP86" s="18"/>
      <c r="QQ86" s="18"/>
      <c r="QR86" s="18"/>
      <c r="QS86" s="18"/>
      <c r="QT86" s="18"/>
      <c r="QU86" s="18"/>
      <c r="QV86" s="18"/>
      <c r="QW86" s="18"/>
      <c r="QX86" s="18"/>
      <c r="QY86" s="18"/>
      <c r="QZ86" s="18"/>
      <c r="RA86" s="18"/>
      <c r="RB86" s="18"/>
      <c r="RC86" s="18"/>
      <c r="RD86" s="18"/>
      <c r="RE86" s="18"/>
      <c r="RF86" s="18"/>
      <c r="RG86" s="18"/>
      <c r="RH86" s="18"/>
      <c r="RI86" s="18"/>
      <c r="RJ86" s="18"/>
      <c r="RK86" s="18"/>
      <c r="RL86" s="18"/>
      <c r="RM86" s="18"/>
      <c r="RN86" s="18"/>
      <c r="RO86" s="18"/>
      <c r="RP86" s="18"/>
      <c r="RQ86" s="18"/>
      <c r="RR86" s="18"/>
      <c r="RS86" s="18"/>
      <c r="RT86" s="18"/>
      <c r="RU86" s="18"/>
      <c r="RV86" s="18"/>
      <c r="RW86" s="18"/>
      <c r="RX86" s="18"/>
      <c r="RY86" s="18"/>
      <c r="RZ86" s="18"/>
      <c r="SA86" s="18"/>
      <c r="SB86" s="18"/>
      <c r="SC86" s="18"/>
      <c r="SD86" s="18"/>
      <c r="SE86" s="18"/>
      <c r="SF86" s="18"/>
      <c r="SG86" s="18"/>
      <c r="SH86" s="18"/>
      <c r="SI86" s="18"/>
      <c r="SJ86" s="18"/>
      <c r="SK86" s="18"/>
      <c r="SL86" s="18"/>
      <c r="SM86" s="18"/>
      <c r="SN86" s="18"/>
      <c r="SO86" s="18"/>
      <c r="SP86" s="18"/>
      <c r="SQ86" s="18"/>
      <c r="SR86" s="18"/>
      <c r="SS86" s="18"/>
      <c r="ST86" s="18"/>
      <c r="SU86" s="18"/>
      <c r="SV86" s="18"/>
      <c r="SW86" s="18"/>
      <c r="SX86" s="18"/>
      <c r="SY86" s="18"/>
      <c r="SZ86" s="18"/>
      <c r="TA86" s="18"/>
      <c r="TB86" s="18"/>
      <c r="TC86" s="18"/>
      <c r="TD86" s="18"/>
      <c r="TE86" s="18"/>
      <c r="TF86" s="18"/>
      <c r="TG86" s="18"/>
      <c r="TH86" s="18"/>
      <c r="TI86" s="18"/>
      <c r="TJ86" s="18"/>
      <c r="TK86" s="18"/>
      <c r="TL86" s="18"/>
      <c r="TM86" s="18"/>
      <c r="TN86" s="18"/>
      <c r="TO86" s="18"/>
      <c r="TP86" s="18"/>
      <c r="TQ86" s="18"/>
      <c r="TR86" s="18"/>
      <c r="TS86" s="18"/>
      <c r="TT86" s="18"/>
      <c r="TU86" s="18"/>
      <c r="TV86" s="18"/>
      <c r="TW86" s="18"/>
      <c r="TX86" s="18"/>
      <c r="TY86" s="18"/>
      <c r="TZ86" s="18"/>
      <c r="UA86" s="18"/>
      <c r="UB86" s="18"/>
      <c r="UC86" s="18"/>
      <c r="UD86" s="18"/>
      <c r="UE86" s="18"/>
      <c r="UF86" s="18"/>
      <c r="UG86" s="18"/>
      <c r="UH86" s="18"/>
      <c r="UI86" s="18"/>
      <c r="UJ86" s="18"/>
      <c r="UK86" s="18"/>
      <c r="UL86" s="18"/>
      <c r="UM86" s="18"/>
      <c r="UN86" s="18"/>
      <c r="UO86" s="18"/>
      <c r="UP86" s="18"/>
      <c r="UQ86" s="18"/>
      <c r="UR86" s="18"/>
      <c r="US86" s="18"/>
      <c r="UT86" s="18"/>
      <c r="UU86" s="18"/>
      <c r="UV86" s="18"/>
      <c r="UW86" s="18"/>
      <c r="UX86" s="18"/>
      <c r="UY86" s="18"/>
      <c r="UZ86" s="18"/>
      <c r="VA86" s="18"/>
      <c r="VB86" s="18"/>
      <c r="VC86" s="18"/>
      <c r="VD86" s="18"/>
      <c r="VE86" s="18"/>
      <c r="VF86" s="18"/>
      <c r="VG86" s="18"/>
      <c r="VH86" s="18"/>
      <c r="VI86" s="18"/>
      <c r="VJ86" s="18"/>
      <c r="VK86" s="18"/>
      <c r="VL86" s="18"/>
      <c r="VM86" s="18"/>
      <c r="VN86" s="18"/>
      <c r="VO86" s="18"/>
      <c r="VP86" s="18"/>
      <c r="VQ86" s="18"/>
      <c r="VR86" s="18"/>
      <c r="VS86" s="18"/>
      <c r="VT86" s="18"/>
      <c r="VU86" s="18"/>
      <c r="VV86" s="18"/>
      <c r="VW86" s="18"/>
      <c r="VX86" s="18"/>
      <c r="VY86" s="18"/>
      <c r="VZ86" s="18"/>
      <c r="WA86" s="18"/>
      <c r="WB86" s="18"/>
      <c r="WC86" s="18"/>
      <c r="WD86" s="18"/>
      <c r="WE86" s="18"/>
      <c r="WF86" s="18"/>
      <c r="WG86" s="18"/>
      <c r="WH86" s="18"/>
      <c r="WI86" s="18"/>
      <c r="WJ86" s="18"/>
      <c r="WK86" s="18"/>
      <c r="WL86" s="18"/>
      <c r="WM86" s="18"/>
      <c r="WN86" s="18"/>
      <c r="WO86" s="18"/>
      <c r="WP86" s="18"/>
      <c r="WQ86" s="18"/>
      <c r="WR86" s="18"/>
      <c r="WS86" s="18"/>
      <c r="WT86" s="18"/>
      <c r="WU86" s="18"/>
      <c r="WV86" s="18"/>
      <c r="WW86" s="18"/>
      <c r="WX86" s="18"/>
      <c r="WY86" s="18"/>
      <c r="WZ86" s="18"/>
      <c r="XA86" s="18"/>
      <c r="XB86" s="18"/>
      <c r="XC86" s="18"/>
      <c r="XD86" s="18"/>
      <c r="XE86" s="18"/>
      <c r="XF86" s="18"/>
      <c r="XG86" s="18"/>
      <c r="XH86" s="18"/>
      <c r="XI86" s="18"/>
      <c r="XJ86" s="18"/>
      <c r="XK86" s="18"/>
      <c r="XL86" s="18"/>
      <c r="XM86" s="18"/>
      <c r="XN86" s="18"/>
      <c r="XO86" s="18"/>
      <c r="XP86" s="18"/>
      <c r="XQ86" s="18"/>
      <c r="XR86" s="18"/>
      <c r="XS86" s="18"/>
      <c r="XT86" s="18"/>
      <c r="XU86" s="18"/>
      <c r="XV86" s="18"/>
      <c r="XW86" s="18"/>
      <c r="XX86" s="18"/>
      <c r="XY86" s="18"/>
      <c r="XZ86" s="18"/>
      <c r="YA86" s="18"/>
      <c r="YB86" s="18"/>
      <c r="YC86" s="18"/>
      <c r="YD86" s="18"/>
      <c r="YE86" s="18"/>
      <c r="YF86" s="18"/>
      <c r="YG86" s="18"/>
      <c r="YH86" s="18"/>
      <c r="YI86" s="18"/>
      <c r="YJ86" s="18"/>
      <c r="YK86" s="18"/>
      <c r="YL86" s="18"/>
      <c r="YM86" s="18"/>
      <c r="YN86" s="18"/>
      <c r="YO86" s="18"/>
      <c r="YP86" s="18"/>
      <c r="YQ86" s="18"/>
      <c r="YR86" s="18"/>
      <c r="YS86" s="18"/>
      <c r="YT86" s="18"/>
      <c r="YU86" s="18"/>
      <c r="YV86" s="18"/>
      <c r="YW86" s="18"/>
      <c r="YX86" s="18"/>
      <c r="YY86" s="18"/>
      <c r="YZ86" s="18"/>
      <c r="ZA86" s="18"/>
      <c r="ZB86" s="18"/>
      <c r="ZC86" s="18"/>
      <c r="ZD86" s="18"/>
      <c r="ZE86" s="18"/>
      <c r="ZF86" s="18"/>
      <c r="ZG86" s="18"/>
      <c r="ZH86" s="18"/>
      <c r="ZI86" s="18"/>
      <c r="ZJ86" s="18"/>
      <c r="ZK86" s="18"/>
      <c r="ZL86" s="18"/>
      <c r="ZM86" s="18"/>
      <c r="ZN86" s="18"/>
      <c r="ZO86" s="18"/>
      <c r="ZP86" s="18"/>
      <c r="ZQ86" s="18"/>
      <c r="ZR86" s="18"/>
      <c r="ZS86" s="18"/>
      <c r="ZT86" s="18"/>
      <c r="ZU86" s="18"/>
      <c r="ZV86" s="18"/>
      <c r="ZW86" s="18"/>
      <c r="ZX86" s="18"/>
      <c r="ZY86" s="18"/>
      <c r="ZZ86" s="18"/>
      <c r="AAA86" s="18"/>
      <c r="AAB86" s="18"/>
      <c r="AAC86" s="18"/>
      <c r="AAD86" s="18"/>
      <c r="AAE86" s="18"/>
      <c r="AAF86" s="18"/>
      <c r="AAG86" s="18"/>
      <c r="AAH86" s="18"/>
      <c r="AAI86" s="18"/>
      <c r="AAJ86" s="18"/>
      <c r="AAK86" s="18"/>
      <c r="AAL86" s="18"/>
      <c r="AAM86" s="18"/>
      <c r="AAN86" s="18"/>
      <c r="AAO86" s="18"/>
      <c r="AAP86" s="18"/>
      <c r="AAQ86" s="18"/>
      <c r="AAR86" s="18"/>
      <c r="AAS86" s="18"/>
      <c r="AAT86" s="18"/>
      <c r="AAU86" s="18"/>
      <c r="AAV86" s="18"/>
      <c r="AAW86" s="18"/>
      <c r="AAX86" s="18"/>
      <c r="AAY86" s="18"/>
      <c r="AAZ86" s="18"/>
      <c r="ABA86" s="18"/>
      <c r="ABB86" s="18"/>
      <c r="ABC86" s="18"/>
      <c r="ABD86" s="18"/>
      <c r="ABE86" s="18"/>
      <c r="ABF86" s="18"/>
      <c r="ABG86" s="18"/>
      <c r="ABH86" s="18"/>
      <c r="ABI86" s="18"/>
      <c r="ABJ86" s="18"/>
      <c r="ABK86" s="18"/>
      <c r="ABL86" s="18"/>
      <c r="ABM86" s="18"/>
      <c r="ABN86" s="18"/>
      <c r="ABO86" s="18"/>
      <c r="ABP86" s="18"/>
      <c r="ABQ86" s="18"/>
      <c r="ABR86" s="18"/>
      <c r="ABS86" s="18"/>
      <c r="ABT86" s="18"/>
      <c r="ABU86" s="18"/>
      <c r="ABV86" s="18"/>
      <c r="ABW86" s="18"/>
      <c r="ABX86" s="18"/>
      <c r="ABY86" s="18"/>
      <c r="ABZ86" s="18"/>
      <c r="ACA86" s="18"/>
      <c r="ACB86" s="18"/>
      <c r="ACC86" s="18"/>
      <c r="ACD86" s="18"/>
      <c r="ACE86" s="18"/>
      <c r="ACF86" s="18"/>
      <c r="ACG86" s="18"/>
      <c r="ACH86" s="18"/>
      <c r="ACI86" s="18"/>
      <c r="ACJ86" s="18"/>
      <c r="ACK86" s="18"/>
      <c r="ACL86" s="18"/>
      <c r="ACM86" s="18"/>
      <c r="ACN86" s="18"/>
      <c r="ACO86" s="18"/>
      <c r="ACP86" s="18"/>
      <c r="ACQ86" s="18"/>
      <c r="ACR86" s="18"/>
      <c r="ACS86" s="18"/>
      <c r="ACT86" s="18"/>
      <c r="ACU86" s="18"/>
      <c r="ACV86" s="18"/>
      <c r="ACW86" s="18"/>
      <c r="ACX86" s="18"/>
      <c r="ACY86" s="18"/>
      <c r="ACZ86" s="18"/>
      <c r="ADA86" s="18"/>
      <c r="ADB86" s="18"/>
      <c r="ADC86" s="18"/>
      <c r="ADD86" s="18"/>
      <c r="ADE86" s="18"/>
      <c r="ADF86" s="18"/>
      <c r="ADG86" s="18"/>
      <c r="ADH86" s="18"/>
      <c r="ADI86" s="18"/>
      <c r="ADJ86" s="18"/>
      <c r="ADK86" s="18"/>
      <c r="ADL86" s="18"/>
      <c r="ADM86" s="18"/>
      <c r="ADN86" s="18"/>
      <c r="ADO86" s="18"/>
      <c r="ADP86" s="18"/>
      <c r="ADQ86" s="18"/>
      <c r="ADR86" s="18"/>
      <c r="ADS86" s="18"/>
      <c r="ADT86" s="18"/>
      <c r="ADU86" s="18"/>
      <c r="ADV86" s="18"/>
      <c r="ADW86" s="18"/>
      <c r="ADX86" s="18"/>
      <c r="ADY86" s="18"/>
      <c r="ADZ86" s="18"/>
      <c r="AEA86" s="18"/>
      <c r="AEB86" s="18"/>
      <c r="AEC86" s="18"/>
      <c r="AED86" s="18"/>
      <c r="AEE86" s="18"/>
      <c r="AEF86" s="18"/>
      <c r="AEG86" s="18"/>
      <c r="AEH86" s="18"/>
      <c r="AEI86" s="18"/>
      <c r="AEJ86" s="18"/>
      <c r="AEK86" s="18"/>
      <c r="AEL86" s="18"/>
      <c r="AEM86" s="18"/>
      <c r="AEN86" s="18"/>
      <c r="AEO86" s="18"/>
      <c r="AEP86" s="18"/>
      <c r="AEQ86" s="18"/>
      <c r="AER86" s="18"/>
      <c r="AES86" s="18"/>
      <c r="AET86" s="18"/>
      <c r="AEU86" s="18"/>
      <c r="AEV86" s="18"/>
      <c r="AEW86" s="18"/>
      <c r="AEX86" s="18"/>
    </row>
    <row r="87" spans="1:830" s="33" customFormat="1" ht="30">
      <c r="A87" s="34">
        <v>83</v>
      </c>
      <c r="B87" s="34" t="s">
        <v>175</v>
      </c>
      <c r="C87" s="8" t="s">
        <v>176</v>
      </c>
      <c r="D87" s="49" t="s">
        <v>20</v>
      </c>
      <c r="E87" s="50">
        <v>4800</v>
      </c>
      <c r="F87" s="51">
        <v>20</v>
      </c>
      <c r="G87" s="52">
        <v>4067.7966101694919</v>
      </c>
      <c r="H87" s="38">
        <f t="shared" si="27"/>
        <v>96000</v>
      </c>
      <c r="I87" s="39">
        <f t="shared" si="19"/>
        <v>20</v>
      </c>
      <c r="J87" s="38">
        <f t="shared" si="28"/>
        <v>96000</v>
      </c>
      <c r="K87" s="38">
        <f t="shared" si="29"/>
        <v>0</v>
      </c>
      <c r="L87" s="38">
        <f t="shared" si="30"/>
        <v>0</v>
      </c>
      <c r="M87" s="40"/>
      <c r="N87" s="99">
        <f t="shared" si="31"/>
        <v>0</v>
      </c>
      <c r="O87" s="42"/>
      <c r="P87" s="43">
        <f t="shared" si="32"/>
        <v>0</v>
      </c>
      <c r="Q87" s="43">
        <f t="shared" si="33"/>
        <v>0</v>
      </c>
      <c r="R87" s="43">
        <f t="shared" si="34"/>
        <v>0</v>
      </c>
      <c r="S87" s="44">
        <f t="shared" si="35"/>
        <v>20</v>
      </c>
      <c r="T87" s="98">
        <f t="shared" si="36"/>
        <v>96000</v>
      </c>
      <c r="U87" s="45">
        <f t="shared" si="20"/>
        <v>20</v>
      </c>
      <c r="V87" s="46">
        <f t="shared" si="21"/>
        <v>96000</v>
      </c>
      <c r="W87" s="46">
        <f t="shared" si="22"/>
        <v>0</v>
      </c>
      <c r="X87" s="47">
        <f t="shared" si="23"/>
        <v>0</v>
      </c>
      <c r="Y87" s="97">
        <v>20</v>
      </c>
      <c r="Z87" s="96">
        <f t="shared" si="24"/>
        <v>96000</v>
      </c>
      <c r="AA87" s="96">
        <f t="shared" si="25"/>
        <v>0</v>
      </c>
      <c r="AB87" s="70">
        <f t="shared" si="26"/>
        <v>0</v>
      </c>
      <c r="AC87" s="157"/>
      <c r="AD87" s="162">
        <v>1680</v>
      </c>
      <c r="AE87" s="166">
        <f t="shared" si="37"/>
        <v>33600</v>
      </c>
      <c r="AF87" s="166">
        <f t="shared" si="38"/>
        <v>33600</v>
      </c>
      <c r="AT87" s="136"/>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c r="HJ87" s="18"/>
      <c r="HK87" s="18"/>
      <c r="HL87" s="18"/>
      <c r="HM87" s="18"/>
      <c r="HN87" s="18"/>
      <c r="HO87" s="18"/>
      <c r="HP87" s="18"/>
      <c r="HQ87" s="18"/>
      <c r="HR87" s="18"/>
      <c r="HS87" s="18"/>
      <c r="HT87" s="18"/>
      <c r="HU87" s="18"/>
      <c r="HV87" s="18"/>
      <c r="HW87" s="18"/>
      <c r="HX87" s="18"/>
      <c r="HY87" s="18"/>
      <c r="HZ87" s="18"/>
      <c r="IA87" s="18"/>
      <c r="IB87" s="18"/>
      <c r="IC87" s="18"/>
      <c r="ID87" s="18"/>
      <c r="IE87" s="18"/>
      <c r="IF87" s="18"/>
      <c r="IG87" s="18"/>
      <c r="IH87" s="18"/>
      <c r="II87" s="18"/>
      <c r="IJ87" s="18"/>
      <c r="IK87" s="18"/>
      <c r="IL87" s="18"/>
      <c r="IM87" s="18"/>
      <c r="IN87" s="18"/>
      <c r="IO87" s="18"/>
      <c r="IP87" s="18"/>
      <c r="IQ87" s="18"/>
      <c r="IR87" s="18"/>
      <c r="IS87" s="18"/>
      <c r="IT87" s="18"/>
      <c r="IU87" s="18"/>
      <c r="IV87" s="18"/>
      <c r="IW87" s="18"/>
      <c r="IX87" s="18"/>
      <c r="IY87" s="18"/>
      <c r="IZ87" s="18"/>
      <c r="JA87" s="18"/>
      <c r="JB87" s="18"/>
      <c r="JC87" s="18"/>
      <c r="JD87" s="18"/>
      <c r="JE87" s="18"/>
      <c r="JF87" s="18"/>
      <c r="JG87" s="18"/>
      <c r="JH87" s="18"/>
      <c r="JI87" s="18"/>
      <c r="JJ87" s="18"/>
      <c r="JK87" s="18"/>
      <c r="JL87" s="18"/>
      <c r="JM87" s="18"/>
      <c r="JN87" s="18"/>
      <c r="JO87" s="18"/>
      <c r="JP87" s="18"/>
      <c r="JQ87" s="18"/>
      <c r="JR87" s="18"/>
      <c r="JS87" s="18"/>
      <c r="JT87" s="18"/>
      <c r="JU87" s="18"/>
      <c r="JV87" s="18"/>
      <c r="JW87" s="18"/>
      <c r="JX87" s="18"/>
      <c r="JY87" s="18"/>
      <c r="JZ87" s="18"/>
      <c r="KA87" s="18"/>
      <c r="KB87" s="18"/>
      <c r="KC87" s="18"/>
      <c r="KD87" s="18"/>
      <c r="KE87" s="18"/>
      <c r="KF87" s="18"/>
      <c r="KG87" s="18"/>
      <c r="KH87" s="18"/>
      <c r="KI87" s="18"/>
      <c r="KJ87" s="18"/>
      <c r="KK87" s="18"/>
      <c r="KL87" s="18"/>
      <c r="KM87" s="18"/>
      <c r="KN87" s="18"/>
      <c r="KO87" s="18"/>
      <c r="KP87" s="18"/>
      <c r="KQ87" s="18"/>
      <c r="KR87" s="18"/>
      <c r="KS87" s="18"/>
      <c r="KT87" s="18"/>
      <c r="KU87" s="18"/>
      <c r="KV87" s="18"/>
      <c r="KW87" s="18"/>
      <c r="KX87" s="18"/>
      <c r="KY87" s="18"/>
      <c r="KZ87" s="18"/>
      <c r="LA87" s="18"/>
      <c r="LB87" s="18"/>
      <c r="LC87" s="18"/>
      <c r="LD87" s="18"/>
      <c r="LE87" s="18"/>
      <c r="LF87" s="18"/>
      <c r="LG87" s="18"/>
      <c r="LH87" s="18"/>
      <c r="LI87" s="18"/>
      <c r="LJ87" s="18"/>
      <c r="LK87" s="18"/>
      <c r="LL87" s="18"/>
      <c r="LM87" s="18"/>
      <c r="LN87" s="18"/>
      <c r="LO87" s="18"/>
      <c r="LP87" s="18"/>
      <c r="LQ87" s="18"/>
      <c r="LR87" s="18"/>
      <c r="LS87" s="18"/>
      <c r="LT87" s="18"/>
      <c r="LU87" s="18"/>
      <c r="LV87" s="18"/>
      <c r="LW87" s="18"/>
      <c r="LX87" s="18"/>
      <c r="LY87" s="18"/>
      <c r="LZ87" s="18"/>
      <c r="MA87" s="18"/>
      <c r="MB87" s="18"/>
      <c r="MC87" s="18"/>
      <c r="MD87" s="18"/>
      <c r="ME87" s="18"/>
      <c r="MF87" s="18"/>
      <c r="MG87" s="18"/>
      <c r="MH87" s="18"/>
      <c r="MI87" s="18"/>
      <c r="MJ87" s="18"/>
      <c r="MK87" s="18"/>
      <c r="ML87" s="18"/>
      <c r="MM87" s="18"/>
      <c r="MN87" s="18"/>
      <c r="MO87" s="18"/>
      <c r="MP87" s="18"/>
      <c r="MQ87" s="18"/>
      <c r="MR87" s="18"/>
      <c r="MS87" s="18"/>
      <c r="MT87" s="18"/>
      <c r="MU87" s="18"/>
      <c r="MV87" s="18"/>
      <c r="MW87" s="18"/>
      <c r="MX87" s="18"/>
      <c r="MY87" s="18"/>
      <c r="MZ87" s="18"/>
      <c r="NA87" s="18"/>
      <c r="NB87" s="18"/>
      <c r="NC87" s="18"/>
      <c r="ND87" s="18"/>
      <c r="NE87" s="18"/>
      <c r="NF87" s="18"/>
      <c r="NG87" s="18"/>
      <c r="NH87" s="18"/>
      <c r="NI87" s="18"/>
      <c r="NJ87" s="18"/>
      <c r="NK87" s="18"/>
      <c r="NL87" s="18"/>
      <c r="NM87" s="18"/>
      <c r="NN87" s="18"/>
      <c r="NO87" s="18"/>
      <c r="NP87" s="18"/>
      <c r="NQ87" s="18"/>
      <c r="NR87" s="18"/>
      <c r="NS87" s="18"/>
      <c r="NT87" s="18"/>
      <c r="NU87" s="18"/>
      <c r="NV87" s="18"/>
      <c r="NW87" s="18"/>
      <c r="NX87" s="18"/>
      <c r="NY87" s="18"/>
      <c r="NZ87" s="18"/>
      <c r="OA87" s="18"/>
      <c r="OB87" s="18"/>
      <c r="OC87" s="18"/>
      <c r="OD87" s="18"/>
      <c r="OE87" s="18"/>
      <c r="OF87" s="18"/>
      <c r="OG87" s="18"/>
      <c r="OH87" s="18"/>
      <c r="OI87" s="18"/>
      <c r="OJ87" s="18"/>
      <c r="OK87" s="18"/>
      <c r="OL87" s="18"/>
      <c r="OM87" s="18"/>
      <c r="ON87" s="18"/>
      <c r="OO87" s="18"/>
      <c r="OP87" s="18"/>
      <c r="OQ87" s="18"/>
      <c r="OR87" s="18"/>
      <c r="OS87" s="18"/>
      <c r="OT87" s="18"/>
      <c r="OU87" s="18"/>
      <c r="OV87" s="18"/>
      <c r="OW87" s="18"/>
      <c r="OX87" s="18"/>
      <c r="OY87" s="18"/>
      <c r="OZ87" s="18"/>
      <c r="PA87" s="18"/>
      <c r="PB87" s="18"/>
      <c r="PC87" s="18"/>
      <c r="PD87" s="18"/>
      <c r="PE87" s="18"/>
      <c r="PF87" s="18"/>
      <c r="PG87" s="18"/>
      <c r="PH87" s="18"/>
      <c r="PI87" s="18"/>
      <c r="PJ87" s="18"/>
      <c r="PK87" s="18"/>
      <c r="PL87" s="18"/>
      <c r="PM87" s="18"/>
      <c r="PN87" s="18"/>
      <c r="PO87" s="18"/>
      <c r="PP87" s="18"/>
      <c r="PQ87" s="18"/>
      <c r="PR87" s="18"/>
      <c r="PS87" s="18"/>
      <c r="PT87" s="18"/>
      <c r="PU87" s="18"/>
      <c r="PV87" s="18"/>
      <c r="PW87" s="18"/>
      <c r="PX87" s="18"/>
      <c r="PY87" s="18"/>
      <c r="PZ87" s="18"/>
      <c r="QA87" s="18"/>
      <c r="QB87" s="18"/>
      <c r="QC87" s="18"/>
      <c r="QD87" s="18"/>
      <c r="QE87" s="18"/>
      <c r="QF87" s="18"/>
      <c r="QG87" s="18"/>
      <c r="QH87" s="18"/>
      <c r="QI87" s="18"/>
      <c r="QJ87" s="18"/>
      <c r="QK87" s="18"/>
      <c r="QL87" s="18"/>
      <c r="QM87" s="18"/>
      <c r="QN87" s="18"/>
      <c r="QO87" s="18"/>
      <c r="QP87" s="18"/>
      <c r="QQ87" s="18"/>
      <c r="QR87" s="18"/>
      <c r="QS87" s="18"/>
      <c r="QT87" s="18"/>
      <c r="QU87" s="18"/>
      <c r="QV87" s="18"/>
      <c r="QW87" s="18"/>
      <c r="QX87" s="18"/>
      <c r="QY87" s="18"/>
      <c r="QZ87" s="18"/>
      <c r="RA87" s="18"/>
      <c r="RB87" s="18"/>
      <c r="RC87" s="18"/>
      <c r="RD87" s="18"/>
      <c r="RE87" s="18"/>
      <c r="RF87" s="18"/>
      <c r="RG87" s="18"/>
      <c r="RH87" s="18"/>
      <c r="RI87" s="18"/>
      <c r="RJ87" s="18"/>
      <c r="RK87" s="18"/>
      <c r="RL87" s="18"/>
      <c r="RM87" s="18"/>
      <c r="RN87" s="18"/>
      <c r="RO87" s="18"/>
      <c r="RP87" s="18"/>
      <c r="RQ87" s="18"/>
      <c r="RR87" s="18"/>
      <c r="RS87" s="18"/>
      <c r="RT87" s="18"/>
      <c r="RU87" s="18"/>
      <c r="RV87" s="18"/>
      <c r="RW87" s="18"/>
      <c r="RX87" s="18"/>
      <c r="RY87" s="18"/>
      <c r="RZ87" s="18"/>
      <c r="SA87" s="18"/>
      <c r="SB87" s="18"/>
      <c r="SC87" s="18"/>
      <c r="SD87" s="18"/>
      <c r="SE87" s="18"/>
      <c r="SF87" s="18"/>
      <c r="SG87" s="18"/>
      <c r="SH87" s="18"/>
      <c r="SI87" s="18"/>
      <c r="SJ87" s="18"/>
      <c r="SK87" s="18"/>
      <c r="SL87" s="18"/>
      <c r="SM87" s="18"/>
      <c r="SN87" s="18"/>
      <c r="SO87" s="18"/>
      <c r="SP87" s="18"/>
      <c r="SQ87" s="18"/>
      <c r="SR87" s="18"/>
      <c r="SS87" s="18"/>
      <c r="ST87" s="18"/>
      <c r="SU87" s="18"/>
      <c r="SV87" s="18"/>
      <c r="SW87" s="18"/>
      <c r="SX87" s="18"/>
      <c r="SY87" s="18"/>
      <c r="SZ87" s="18"/>
      <c r="TA87" s="18"/>
      <c r="TB87" s="18"/>
      <c r="TC87" s="18"/>
      <c r="TD87" s="18"/>
      <c r="TE87" s="18"/>
      <c r="TF87" s="18"/>
      <c r="TG87" s="18"/>
      <c r="TH87" s="18"/>
      <c r="TI87" s="18"/>
      <c r="TJ87" s="18"/>
      <c r="TK87" s="18"/>
      <c r="TL87" s="18"/>
      <c r="TM87" s="18"/>
      <c r="TN87" s="18"/>
      <c r="TO87" s="18"/>
      <c r="TP87" s="18"/>
      <c r="TQ87" s="18"/>
      <c r="TR87" s="18"/>
      <c r="TS87" s="18"/>
      <c r="TT87" s="18"/>
      <c r="TU87" s="18"/>
      <c r="TV87" s="18"/>
      <c r="TW87" s="18"/>
      <c r="TX87" s="18"/>
      <c r="TY87" s="18"/>
      <c r="TZ87" s="18"/>
      <c r="UA87" s="18"/>
      <c r="UB87" s="18"/>
      <c r="UC87" s="18"/>
      <c r="UD87" s="18"/>
      <c r="UE87" s="18"/>
      <c r="UF87" s="18"/>
      <c r="UG87" s="18"/>
      <c r="UH87" s="18"/>
      <c r="UI87" s="18"/>
      <c r="UJ87" s="18"/>
      <c r="UK87" s="18"/>
      <c r="UL87" s="18"/>
      <c r="UM87" s="18"/>
      <c r="UN87" s="18"/>
      <c r="UO87" s="18"/>
      <c r="UP87" s="18"/>
      <c r="UQ87" s="18"/>
      <c r="UR87" s="18"/>
      <c r="US87" s="18"/>
      <c r="UT87" s="18"/>
      <c r="UU87" s="18"/>
      <c r="UV87" s="18"/>
      <c r="UW87" s="18"/>
      <c r="UX87" s="18"/>
      <c r="UY87" s="18"/>
      <c r="UZ87" s="18"/>
      <c r="VA87" s="18"/>
      <c r="VB87" s="18"/>
      <c r="VC87" s="18"/>
      <c r="VD87" s="18"/>
      <c r="VE87" s="18"/>
      <c r="VF87" s="18"/>
      <c r="VG87" s="18"/>
      <c r="VH87" s="18"/>
      <c r="VI87" s="18"/>
      <c r="VJ87" s="18"/>
      <c r="VK87" s="18"/>
      <c r="VL87" s="18"/>
      <c r="VM87" s="18"/>
      <c r="VN87" s="18"/>
      <c r="VO87" s="18"/>
      <c r="VP87" s="18"/>
      <c r="VQ87" s="18"/>
      <c r="VR87" s="18"/>
      <c r="VS87" s="18"/>
      <c r="VT87" s="18"/>
      <c r="VU87" s="18"/>
      <c r="VV87" s="18"/>
      <c r="VW87" s="18"/>
      <c r="VX87" s="18"/>
      <c r="VY87" s="18"/>
      <c r="VZ87" s="18"/>
      <c r="WA87" s="18"/>
      <c r="WB87" s="18"/>
      <c r="WC87" s="18"/>
      <c r="WD87" s="18"/>
      <c r="WE87" s="18"/>
      <c r="WF87" s="18"/>
      <c r="WG87" s="18"/>
      <c r="WH87" s="18"/>
      <c r="WI87" s="18"/>
      <c r="WJ87" s="18"/>
      <c r="WK87" s="18"/>
      <c r="WL87" s="18"/>
      <c r="WM87" s="18"/>
      <c r="WN87" s="18"/>
      <c r="WO87" s="18"/>
      <c r="WP87" s="18"/>
      <c r="WQ87" s="18"/>
      <c r="WR87" s="18"/>
      <c r="WS87" s="18"/>
      <c r="WT87" s="18"/>
      <c r="WU87" s="18"/>
      <c r="WV87" s="18"/>
      <c r="WW87" s="18"/>
      <c r="WX87" s="18"/>
      <c r="WY87" s="18"/>
      <c r="WZ87" s="18"/>
      <c r="XA87" s="18"/>
      <c r="XB87" s="18"/>
      <c r="XC87" s="18"/>
      <c r="XD87" s="18"/>
      <c r="XE87" s="18"/>
      <c r="XF87" s="18"/>
      <c r="XG87" s="18"/>
      <c r="XH87" s="18"/>
      <c r="XI87" s="18"/>
      <c r="XJ87" s="18"/>
      <c r="XK87" s="18"/>
      <c r="XL87" s="18"/>
      <c r="XM87" s="18"/>
      <c r="XN87" s="18"/>
      <c r="XO87" s="18"/>
      <c r="XP87" s="18"/>
      <c r="XQ87" s="18"/>
      <c r="XR87" s="18"/>
      <c r="XS87" s="18"/>
      <c r="XT87" s="18"/>
      <c r="XU87" s="18"/>
      <c r="XV87" s="18"/>
      <c r="XW87" s="18"/>
      <c r="XX87" s="18"/>
      <c r="XY87" s="18"/>
      <c r="XZ87" s="18"/>
      <c r="YA87" s="18"/>
      <c r="YB87" s="18"/>
      <c r="YC87" s="18"/>
      <c r="YD87" s="18"/>
      <c r="YE87" s="18"/>
      <c r="YF87" s="18"/>
      <c r="YG87" s="18"/>
      <c r="YH87" s="18"/>
      <c r="YI87" s="18"/>
      <c r="YJ87" s="18"/>
      <c r="YK87" s="18"/>
      <c r="YL87" s="18"/>
      <c r="YM87" s="18"/>
      <c r="YN87" s="18"/>
      <c r="YO87" s="18"/>
      <c r="YP87" s="18"/>
      <c r="YQ87" s="18"/>
      <c r="YR87" s="18"/>
      <c r="YS87" s="18"/>
      <c r="YT87" s="18"/>
      <c r="YU87" s="18"/>
      <c r="YV87" s="18"/>
      <c r="YW87" s="18"/>
      <c r="YX87" s="18"/>
      <c r="YY87" s="18"/>
      <c r="YZ87" s="18"/>
      <c r="ZA87" s="18"/>
      <c r="ZB87" s="18"/>
      <c r="ZC87" s="18"/>
      <c r="ZD87" s="18"/>
      <c r="ZE87" s="18"/>
      <c r="ZF87" s="18"/>
      <c r="ZG87" s="18"/>
      <c r="ZH87" s="18"/>
      <c r="ZI87" s="18"/>
      <c r="ZJ87" s="18"/>
      <c r="ZK87" s="18"/>
      <c r="ZL87" s="18"/>
      <c r="ZM87" s="18"/>
      <c r="ZN87" s="18"/>
      <c r="ZO87" s="18"/>
      <c r="ZP87" s="18"/>
      <c r="ZQ87" s="18"/>
      <c r="ZR87" s="18"/>
      <c r="ZS87" s="18"/>
      <c r="ZT87" s="18"/>
      <c r="ZU87" s="18"/>
      <c r="ZV87" s="18"/>
      <c r="ZW87" s="18"/>
      <c r="ZX87" s="18"/>
      <c r="ZY87" s="18"/>
      <c r="ZZ87" s="18"/>
      <c r="AAA87" s="18"/>
      <c r="AAB87" s="18"/>
      <c r="AAC87" s="18"/>
      <c r="AAD87" s="18"/>
      <c r="AAE87" s="18"/>
      <c r="AAF87" s="18"/>
      <c r="AAG87" s="18"/>
      <c r="AAH87" s="18"/>
      <c r="AAI87" s="18"/>
      <c r="AAJ87" s="18"/>
      <c r="AAK87" s="18"/>
      <c r="AAL87" s="18"/>
      <c r="AAM87" s="18"/>
      <c r="AAN87" s="18"/>
      <c r="AAO87" s="18"/>
      <c r="AAP87" s="18"/>
      <c r="AAQ87" s="18"/>
      <c r="AAR87" s="18"/>
      <c r="AAS87" s="18"/>
      <c r="AAT87" s="18"/>
      <c r="AAU87" s="18"/>
      <c r="AAV87" s="18"/>
      <c r="AAW87" s="18"/>
      <c r="AAX87" s="18"/>
      <c r="AAY87" s="18"/>
      <c r="AAZ87" s="18"/>
      <c r="ABA87" s="18"/>
      <c r="ABB87" s="18"/>
      <c r="ABC87" s="18"/>
      <c r="ABD87" s="18"/>
      <c r="ABE87" s="18"/>
      <c r="ABF87" s="18"/>
      <c r="ABG87" s="18"/>
      <c r="ABH87" s="18"/>
      <c r="ABI87" s="18"/>
      <c r="ABJ87" s="18"/>
      <c r="ABK87" s="18"/>
      <c r="ABL87" s="18"/>
      <c r="ABM87" s="18"/>
      <c r="ABN87" s="18"/>
      <c r="ABO87" s="18"/>
      <c r="ABP87" s="18"/>
      <c r="ABQ87" s="18"/>
      <c r="ABR87" s="18"/>
      <c r="ABS87" s="18"/>
      <c r="ABT87" s="18"/>
      <c r="ABU87" s="18"/>
      <c r="ABV87" s="18"/>
      <c r="ABW87" s="18"/>
      <c r="ABX87" s="18"/>
      <c r="ABY87" s="18"/>
      <c r="ABZ87" s="18"/>
      <c r="ACA87" s="18"/>
      <c r="ACB87" s="18"/>
      <c r="ACC87" s="18"/>
      <c r="ACD87" s="18"/>
      <c r="ACE87" s="18"/>
      <c r="ACF87" s="18"/>
      <c r="ACG87" s="18"/>
      <c r="ACH87" s="18"/>
      <c r="ACI87" s="18"/>
      <c r="ACJ87" s="18"/>
      <c r="ACK87" s="18"/>
      <c r="ACL87" s="18"/>
      <c r="ACM87" s="18"/>
      <c r="ACN87" s="18"/>
      <c r="ACO87" s="18"/>
      <c r="ACP87" s="18"/>
      <c r="ACQ87" s="18"/>
      <c r="ACR87" s="18"/>
      <c r="ACS87" s="18"/>
      <c r="ACT87" s="18"/>
      <c r="ACU87" s="18"/>
      <c r="ACV87" s="18"/>
      <c r="ACW87" s="18"/>
      <c r="ACX87" s="18"/>
      <c r="ACY87" s="18"/>
      <c r="ACZ87" s="18"/>
      <c r="ADA87" s="18"/>
      <c r="ADB87" s="18"/>
      <c r="ADC87" s="18"/>
      <c r="ADD87" s="18"/>
      <c r="ADE87" s="18"/>
      <c r="ADF87" s="18"/>
      <c r="ADG87" s="18"/>
      <c r="ADH87" s="18"/>
      <c r="ADI87" s="18"/>
      <c r="ADJ87" s="18"/>
      <c r="ADK87" s="18"/>
      <c r="ADL87" s="18"/>
      <c r="ADM87" s="18"/>
      <c r="ADN87" s="18"/>
      <c r="ADO87" s="18"/>
      <c r="ADP87" s="18"/>
      <c r="ADQ87" s="18"/>
      <c r="ADR87" s="18"/>
      <c r="ADS87" s="18"/>
      <c r="ADT87" s="18"/>
      <c r="ADU87" s="18"/>
      <c r="ADV87" s="18"/>
      <c r="ADW87" s="18"/>
      <c r="ADX87" s="18"/>
      <c r="ADY87" s="18"/>
      <c r="ADZ87" s="18"/>
      <c r="AEA87" s="18"/>
      <c r="AEB87" s="18"/>
      <c r="AEC87" s="18"/>
      <c r="AED87" s="18"/>
      <c r="AEE87" s="18"/>
      <c r="AEF87" s="18"/>
      <c r="AEG87" s="18"/>
      <c r="AEH87" s="18"/>
      <c r="AEI87" s="18"/>
      <c r="AEJ87" s="18"/>
      <c r="AEK87" s="18"/>
      <c r="AEL87" s="18"/>
      <c r="AEM87" s="18"/>
      <c r="AEN87" s="18"/>
      <c r="AEO87" s="18"/>
      <c r="AEP87" s="18"/>
      <c r="AEQ87" s="18"/>
      <c r="AER87" s="18"/>
      <c r="AES87" s="18"/>
      <c r="AET87" s="18"/>
      <c r="AEU87" s="18"/>
      <c r="AEV87" s="18"/>
      <c r="AEW87" s="18"/>
      <c r="AEX87" s="18"/>
    </row>
    <row r="88" spans="1:830" s="33" customFormat="1" ht="45">
      <c r="A88" s="34">
        <v>84</v>
      </c>
      <c r="B88" s="34" t="s">
        <v>177</v>
      </c>
      <c r="C88" s="8" t="s">
        <v>178</v>
      </c>
      <c r="D88" s="49" t="s">
        <v>20</v>
      </c>
      <c r="E88" s="50">
        <v>4000</v>
      </c>
      <c r="F88" s="51">
        <v>60</v>
      </c>
      <c r="G88" s="52">
        <v>3389.8305084745766</v>
      </c>
      <c r="H88" s="38">
        <f t="shared" si="27"/>
        <v>240000</v>
      </c>
      <c r="I88" s="39">
        <f t="shared" si="19"/>
        <v>60</v>
      </c>
      <c r="J88" s="38">
        <f t="shared" si="28"/>
        <v>240000</v>
      </c>
      <c r="K88" s="38">
        <f t="shared" si="29"/>
        <v>0</v>
      </c>
      <c r="L88" s="38">
        <f t="shared" si="30"/>
        <v>0</v>
      </c>
      <c r="M88" s="40"/>
      <c r="N88" s="99">
        <f t="shared" si="31"/>
        <v>0</v>
      </c>
      <c r="O88" s="42"/>
      <c r="P88" s="43">
        <f t="shared" si="32"/>
        <v>0</v>
      </c>
      <c r="Q88" s="43">
        <f t="shared" si="33"/>
        <v>0</v>
      </c>
      <c r="R88" s="43">
        <f t="shared" si="34"/>
        <v>0</v>
      </c>
      <c r="S88" s="44">
        <f t="shared" si="35"/>
        <v>60</v>
      </c>
      <c r="T88" s="98">
        <f t="shared" si="36"/>
        <v>240000</v>
      </c>
      <c r="U88" s="45">
        <f t="shared" si="20"/>
        <v>60</v>
      </c>
      <c r="V88" s="46">
        <f t="shared" si="21"/>
        <v>240000</v>
      </c>
      <c r="W88" s="46">
        <f t="shared" si="22"/>
        <v>0</v>
      </c>
      <c r="X88" s="47">
        <f t="shared" si="23"/>
        <v>0</v>
      </c>
      <c r="Y88" s="97">
        <v>60</v>
      </c>
      <c r="Z88" s="96">
        <f t="shared" si="24"/>
        <v>240000</v>
      </c>
      <c r="AA88" s="96">
        <f t="shared" si="25"/>
        <v>0</v>
      </c>
      <c r="AB88" s="70">
        <f t="shared" si="26"/>
        <v>0</v>
      </c>
      <c r="AC88" s="157"/>
      <c r="AD88" s="162">
        <v>1400</v>
      </c>
      <c r="AE88" s="166">
        <f t="shared" si="37"/>
        <v>84000</v>
      </c>
      <c r="AF88" s="166">
        <f t="shared" si="38"/>
        <v>84000</v>
      </c>
      <c r="AT88" s="136"/>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c r="GA88" s="18"/>
      <c r="GB88" s="18"/>
      <c r="GC88" s="18"/>
      <c r="GD88" s="18"/>
      <c r="GE88" s="18"/>
      <c r="GF88" s="18"/>
      <c r="GG88" s="18"/>
      <c r="GH88" s="18"/>
      <c r="GI88" s="18"/>
      <c r="GJ88" s="18"/>
      <c r="GK88" s="18"/>
      <c r="GL88" s="18"/>
      <c r="GM88" s="18"/>
      <c r="GN88" s="18"/>
      <c r="GO88" s="18"/>
      <c r="GP88" s="18"/>
      <c r="GQ88" s="18"/>
      <c r="GR88" s="18"/>
      <c r="GS88" s="18"/>
      <c r="GT88" s="18"/>
      <c r="GU88" s="18"/>
      <c r="GV88" s="18"/>
      <c r="GW88" s="18"/>
      <c r="GX88" s="18"/>
      <c r="GY88" s="18"/>
      <c r="GZ88" s="18"/>
      <c r="HA88" s="18"/>
      <c r="HB88" s="18"/>
      <c r="HC88" s="18"/>
      <c r="HD88" s="18"/>
      <c r="HE88" s="18"/>
      <c r="HF88" s="18"/>
      <c r="HG88" s="18"/>
      <c r="HH88" s="18"/>
      <c r="HI88" s="18"/>
      <c r="HJ88" s="18"/>
      <c r="HK88" s="18"/>
      <c r="HL88" s="18"/>
      <c r="HM88" s="18"/>
      <c r="HN88" s="18"/>
      <c r="HO88" s="18"/>
      <c r="HP88" s="18"/>
      <c r="HQ88" s="18"/>
      <c r="HR88" s="18"/>
      <c r="HS88" s="18"/>
      <c r="HT88" s="18"/>
      <c r="HU88" s="18"/>
      <c r="HV88" s="18"/>
      <c r="HW88" s="18"/>
      <c r="HX88" s="18"/>
      <c r="HY88" s="18"/>
      <c r="HZ88" s="18"/>
      <c r="IA88" s="18"/>
      <c r="IB88" s="18"/>
      <c r="IC88" s="18"/>
      <c r="ID88" s="18"/>
      <c r="IE88" s="18"/>
      <c r="IF88" s="18"/>
      <c r="IG88" s="18"/>
      <c r="IH88" s="18"/>
      <c r="II88" s="18"/>
      <c r="IJ88" s="18"/>
      <c r="IK88" s="18"/>
      <c r="IL88" s="18"/>
      <c r="IM88" s="18"/>
      <c r="IN88" s="18"/>
      <c r="IO88" s="18"/>
      <c r="IP88" s="18"/>
      <c r="IQ88" s="18"/>
      <c r="IR88" s="18"/>
      <c r="IS88" s="18"/>
      <c r="IT88" s="18"/>
      <c r="IU88" s="18"/>
      <c r="IV88" s="18"/>
      <c r="IW88" s="18"/>
      <c r="IX88" s="18"/>
      <c r="IY88" s="18"/>
      <c r="IZ88" s="18"/>
      <c r="JA88" s="18"/>
      <c r="JB88" s="18"/>
      <c r="JC88" s="18"/>
      <c r="JD88" s="18"/>
      <c r="JE88" s="18"/>
      <c r="JF88" s="18"/>
      <c r="JG88" s="18"/>
      <c r="JH88" s="18"/>
      <c r="JI88" s="18"/>
      <c r="JJ88" s="18"/>
      <c r="JK88" s="18"/>
      <c r="JL88" s="18"/>
      <c r="JM88" s="18"/>
      <c r="JN88" s="18"/>
      <c r="JO88" s="18"/>
      <c r="JP88" s="18"/>
      <c r="JQ88" s="18"/>
      <c r="JR88" s="18"/>
      <c r="JS88" s="18"/>
      <c r="JT88" s="18"/>
      <c r="JU88" s="18"/>
      <c r="JV88" s="18"/>
      <c r="JW88" s="18"/>
      <c r="JX88" s="18"/>
      <c r="JY88" s="18"/>
      <c r="JZ88" s="18"/>
      <c r="KA88" s="18"/>
      <c r="KB88" s="18"/>
      <c r="KC88" s="18"/>
      <c r="KD88" s="18"/>
      <c r="KE88" s="18"/>
      <c r="KF88" s="18"/>
      <c r="KG88" s="18"/>
      <c r="KH88" s="18"/>
      <c r="KI88" s="18"/>
      <c r="KJ88" s="18"/>
      <c r="KK88" s="18"/>
      <c r="KL88" s="18"/>
      <c r="KM88" s="18"/>
      <c r="KN88" s="18"/>
      <c r="KO88" s="18"/>
      <c r="KP88" s="18"/>
      <c r="KQ88" s="18"/>
      <c r="KR88" s="18"/>
      <c r="KS88" s="18"/>
      <c r="KT88" s="18"/>
      <c r="KU88" s="18"/>
      <c r="KV88" s="18"/>
      <c r="KW88" s="18"/>
      <c r="KX88" s="18"/>
      <c r="KY88" s="18"/>
      <c r="KZ88" s="18"/>
      <c r="LA88" s="18"/>
      <c r="LB88" s="18"/>
      <c r="LC88" s="18"/>
      <c r="LD88" s="18"/>
      <c r="LE88" s="18"/>
      <c r="LF88" s="18"/>
      <c r="LG88" s="18"/>
      <c r="LH88" s="18"/>
      <c r="LI88" s="18"/>
      <c r="LJ88" s="18"/>
      <c r="LK88" s="18"/>
      <c r="LL88" s="18"/>
      <c r="LM88" s="18"/>
      <c r="LN88" s="18"/>
      <c r="LO88" s="18"/>
      <c r="LP88" s="18"/>
      <c r="LQ88" s="18"/>
      <c r="LR88" s="18"/>
      <c r="LS88" s="18"/>
      <c r="LT88" s="18"/>
      <c r="LU88" s="18"/>
      <c r="LV88" s="18"/>
      <c r="LW88" s="18"/>
      <c r="LX88" s="18"/>
      <c r="LY88" s="18"/>
      <c r="LZ88" s="18"/>
      <c r="MA88" s="18"/>
      <c r="MB88" s="18"/>
      <c r="MC88" s="18"/>
      <c r="MD88" s="18"/>
      <c r="ME88" s="18"/>
      <c r="MF88" s="18"/>
      <c r="MG88" s="18"/>
      <c r="MH88" s="18"/>
      <c r="MI88" s="18"/>
      <c r="MJ88" s="18"/>
      <c r="MK88" s="18"/>
      <c r="ML88" s="18"/>
      <c r="MM88" s="18"/>
      <c r="MN88" s="18"/>
      <c r="MO88" s="18"/>
      <c r="MP88" s="18"/>
      <c r="MQ88" s="18"/>
      <c r="MR88" s="18"/>
      <c r="MS88" s="18"/>
      <c r="MT88" s="18"/>
      <c r="MU88" s="18"/>
      <c r="MV88" s="18"/>
      <c r="MW88" s="18"/>
      <c r="MX88" s="18"/>
      <c r="MY88" s="18"/>
      <c r="MZ88" s="18"/>
      <c r="NA88" s="18"/>
      <c r="NB88" s="18"/>
      <c r="NC88" s="18"/>
      <c r="ND88" s="18"/>
      <c r="NE88" s="18"/>
      <c r="NF88" s="18"/>
      <c r="NG88" s="18"/>
      <c r="NH88" s="18"/>
      <c r="NI88" s="18"/>
      <c r="NJ88" s="18"/>
      <c r="NK88" s="18"/>
      <c r="NL88" s="18"/>
      <c r="NM88" s="18"/>
      <c r="NN88" s="18"/>
      <c r="NO88" s="18"/>
      <c r="NP88" s="18"/>
      <c r="NQ88" s="18"/>
      <c r="NR88" s="18"/>
      <c r="NS88" s="18"/>
      <c r="NT88" s="18"/>
      <c r="NU88" s="18"/>
      <c r="NV88" s="18"/>
      <c r="NW88" s="18"/>
      <c r="NX88" s="18"/>
      <c r="NY88" s="18"/>
      <c r="NZ88" s="18"/>
      <c r="OA88" s="18"/>
      <c r="OB88" s="18"/>
      <c r="OC88" s="18"/>
      <c r="OD88" s="18"/>
      <c r="OE88" s="18"/>
      <c r="OF88" s="18"/>
      <c r="OG88" s="18"/>
      <c r="OH88" s="18"/>
      <c r="OI88" s="18"/>
      <c r="OJ88" s="18"/>
      <c r="OK88" s="18"/>
      <c r="OL88" s="18"/>
      <c r="OM88" s="18"/>
      <c r="ON88" s="18"/>
      <c r="OO88" s="18"/>
      <c r="OP88" s="18"/>
      <c r="OQ88" s="18"/>
      <c r="OR88" s="18"/>
      <c r="OS88" s="18"/>
      <c r="OT88" s="18"/>
      <c r="OU88" s="18"/>
      <c r="OV88" s="18"/>
      <c r="OW88" s="18"/>
      <c r="OX88" s="18"/>
      <c r="OY88" s="18"/>
      <c r="OZ88" s="18"/>
      <c r="PA88" s="18"/>
      <c r="PB88" s="18"/>
      <c r="PC88" s="18"/>
      <c r="PD88" s="18"/>
      <c r="PE88" s="18"/>
      <c r="PF88" s="18"/>
      <c r="PG88" s="18"/>
      <c r="PH88" s="18"/>
      <c r="PI88" s="18"/>
      <c r="PJ88" s="18"/>
      <c r="PK88" s="18"/>
      <c r="PL88" s="18"/>
      <c r="PM88" s="18"/>
      <c r="PN88" s="18"/>
      <c r="PO88" s="18"/>
      <c r="PP88" s="18"/>
      <c r="PQ88" s="18"/>
      <c r="PR88" s="18"/>
      <c r="PS88" s="18"/>
      <c r="PT88" s="18"/>
      <c r="PU88" s="18"/>
      <c r="PV88" s="18"/>
      <c r="PW88" s="18"/>
      <c r="PX88" s="18"/>
      <c r="PY88" s="18"/>
      <c r="PZ88" s="18"/>
      <c r="QA88" s="18"/>
      <c r="QB88" s="18"/>
      <c r="QC88" s="18"/>
      <c r="QD88" s="18"/>
      <c r="QE88" s="18"/>
      <c r="QF88" s="18"/>
      <c r="QG88" s="18"/>
      <c r="QH88" s="18"/>
      <c r="QI88" s="18"/>
      <c r="QJ88" s="18"/>
      <c r="QK88" s="18"/>
      <c r="QL88" s="18"/>
      <c r="QM88" s="18"/>
      <c r="QN88" s="18"/>
      <c r="QO88" s="18"/>
      <c r="QP88" s="18"/>
      <c r="QQ88" s="18"/>
      <c r="QR88" s="18"/>
      <c r="QS88" s="18"/>
      <c r="QT88" s="18"/>
      <c r="QU88" s="18"/>
      <c r="QV88" s="18"/>
      <c r="QW88" s="18"/>
      <c r="QX88" s="18"/>
      <c r="QY88" s="18"/>
      <c r="QZ88" s="18"/>
      <c r="RA88" s="18"/>
      <c r="RB88" s="18"/>
      <c r="RC88" s="18"/>
      <c r="RD88" s="18"/>
      <c r="RE88" s="18"/>
      <c r="RF88" s="18"/>
      <c r="RG88" s="18"/>
      <c r="RH88" s="18"/>
      <c r="RI88" s="18"/>
      <c r="RJ88" s="18"/>
      <c r="RK88" s="18"/>
      <c r="RL88" s="18"/>
      <c r="RM88" s="18"/>
      <c r="RN88" s="18"/>
      <c r="RO88" s="18"/>
      <c r="RP88" s="18"/>
      <c r="RQ88" s="18"/>
      <c r="RR88" s="18"/>
      <c r="RS88" s="18"/>
      <c r="RT88" s="18"/>
      <c r="RU88" s="18"/>
      <c r="RV88" s="18"/>
      <c r="RW88" s="18"/>
      <c r="RX88" s="18"/>
      <c r="RY88" s="18"/>
      <c r="RZ88" s="18"/>
      <c r="SA88" s="18"/>
      <c r="SB88" s="18"/>
      <c r="SC88" s="18"/>
      <c r="SD88" s="18"/>
      <c r="SE88" s="18"/>
      <c r="SF88" s="18"/>
      <c r="SG88" s="18"/>
      <c r="SH88" s="18"/>
      <c r="SI88" s="18"/>
      <c r="SJ88" s="18"/>
      <c r="SK88" s="18"/>
      <c r="SL88" s="18"/>
      <c r="SM88" s="18"/>
      <c r="SN88" s="18"/>
      <c r="SO88" s="18"/>
      <c r="SP88" s="18"/>
      <c r="SQ88" s="18"/>
      <c r="SR88" s="18"/>
      <c r="SS88" s="18"/>
      <c r="ST88" s="18"/>
      <c r="SU88" s="18"/>
      <c r="SV88" s="18"/>
      <c r="SW88" s="18"/>
      <c r="SX88" s="18"/>
      <c r="SY88" s="18"/>
      <c r="SZ88" s="18"/>
      <c r="TA88" s="18"/>
      <c r="TB88" s="18"/>
      <c r="TC88" s="18"/>
      <c r="TD88" s="18"/>
      <c r="TE88" s="18"/>
      <c r="TF88" s="18"/>
      <c r="TG88" s="18"/>
      <c r="TH88" s="18"/>
      <c r="TI88" s="18"/>
      <c r="TJ88" s="18"/>
      <c r="TK88" s="18"/>
      <c r="TL88" s="18"/>
      <c r="TM88" s="18"/>
      <c r="TN88" s="18"/>
      <c r="TO88" s="18"/>
      <c r="TP88" s="18"/>
      <c r="TQ88" s="18"/>
      <c r="TR88" s="18"/>
      <c r="TS88" s="18"/>
      <c r="TT88" s="18"/>
      <c r="TU88" s="18"/>
      <c r="TV88" s="18"/>
      <c r="TW88" s="18"/>
      <c r="TX88" s="18"/>
      <c r="TY88" s="18"/>
      <c r="TZ88" s="18"/>
      <c r="UA88" s="18"/>
      <c r="UB88" s="18"/>
      <c r="UC88" s="18"/>
      <c r="UD88" s="18"/>
      <c r="UE88" s="18"/>
      <c r="UF88" s="18"/>
      <c r="UG88" s="18"/>
      <c r="UH88" s="18"/>
      <c r="UI88" s="18"/>
      <c r="UJ88" s="18"/>
      <c r="UK88" s="18"/>
      <c r="UL88" s="18"/>
      <c r="UM88" s="18"/>
      <c r="UN88" s="18"/>
      <c r="UO88" s="18"/>
      <c r="UP88" s="18"/>
      <c r="UQ88" s="18"/>
      <c r="UR88" s="18"/>
      <c r="US88" s="18"/>
      <c r="UT88" s="18"/>
      <c r="UU88" s="18"/>
      <c r="UV88" s="18"/>
      <c r="UW88" s="18"/>
      <c r="UX88" s="18"/>
      <c r="UY88" s="18"/>
      <c r="UZ88" s="18"/>
      <c r="VA88" s="18"/>
      <c r="VB88" s="18"/>
      <c r="VC88" s="18"/>
      <c r="VD88" s="18"/>
      <c r="VE88" s="18"/>
      <c r="VF88" s="18"/>
      <c r="VG88" s="18"/>
      <c r="VH88" s="18"/>
      <c r="VI88" s="18"/>
      <c r="VJ88" s="18"/>
      <c r="VK88" s="18"/>
      <c r="VL88" s="18"/>
      <c r="VM88" s="18"/>
      <c r="VN88" s="18"/>
      <c r="VO88" s="18"/>
      <c r="VP88" s="18"/>
      <c r="VQ88" s="18"/>
      <c r="VR88" s="18"/>
      <c r="VS88" s="18"/>
      <c r="VT88" s="18"/>
      <c r="VU88" s="18"/>
      <c r="VV88" s="18"/>
      <c r="VW88" s="18"/>
      <c r="VX88" s="18"/>
      <c r="VY88" s="18"/>
      <c r="VZ88" s="18"/>
      <c r="WA88" s="18"/>
      <c r="WB88" s="18"/>
      <c r="WC88" s="18"/>
      <c r="WD88" s="18"/>
      <c r="WE88" s="18"/>
      <c r="WF88" s="18"/>
      <c r="WG88" s="18"/>
      <c r="WH88" s="18"/>
      <c r="WI88" s="18"/>
      <c r="WJ88" s="18"/>
      <c r="WK88" s="18"/>
      <c r="WL88" s="18"/>
      <c r="WM88" s="18"/>
      <c r="WN88" s="18"/>
      <c r="WO88" s="18"/>
      <c r="WP88" s="18"/>
      <c r="WQ88" s="18"/>
      <c r="WR88" s="18"/>
      <c r="WS88" s="18"/>
      <c r="WT88" s="18"/>
      <c r="WU88" s="18"/>
      <c r="WV88" s="18"/>
      <c r="WW88" s="18"/>
      <c r="WX88" s="18"/>
      <c r="WY88" s="18"/>
      <c r="WZ88" s="18"/>
      <c r="XA88" s="18"/>
      <c r="XB88" s="18"/>
      <c r="XC88" s="18"/>
      <c r="XD88" s="18"/>
      <c r="XE88" s="18"/>
      <c r="XF88" s="18"/>
      <c r="XG88" s="18"/>
      <c r="XH88" s="18"/>
      <c r="XI88" s="18"/>
      <c r="XJ88" s="18"/>
      <c r="XK88" s="18"/>
      <c r="XL88" s="18"/>
      <c r="XM88" s="18"/>
      <c r="XN88" s="18"/>
      <c r="XO88" s="18"/>
      <c r="XP88" s="18"/>
      <c r="XQ88" s="18"/>
      <c r="XR88" s="18"/>
      <c r="XS88" s="18"/>
      <c r="XT88" s="18"/>
      <c r="XU88" s="18"/>
      <c r="XV88" s="18"/>
      <c r="XW88" s="18"/>
      <c r="XX88" s="18"/>
      <c r="XY88" s="18"/>
      <c r="XZ88" s="18"/>
      <c r="YA88" s="18"/>
      <c r="YB88" s="18"/>
      <c r="YC88" s="18"/>
      <c r="YD88" s="18"/>
      <c r="YE88" s="18"/>
      <c r="YF88" s="18"/>
      <c r="YG88" s="18"/>
      <c r="YH88" s="18"/>
      <c r="YI88" s="18"/>
      <c r="YJ88" s="18"/>
      <c r="YK88" s="18"/>
      <c r="YL88" s="18"/>
      <c r="YM88" s="18"/>
      <c r="YN88" s="18"/>
      <c r="YO88" s="18"/>
      <c r="YP88" s="18"/>
      <c r="YQ88" s="18"/>
      <c r="YR88" s="18"/>
      <c r="YS88" s="18"/>
      <c r="YT88" s="18"/>
      <c r="YU88" s="18"/>
      <c r="YV88" s="18"/>
      <c r="YW88" s="18"/>
      <c r="YX88" s="18"/>
      <c r="YY88" s="18"/>
      <c r="YZ88" s="18"/>
      <c r="ZA88" s="18"/>
      <c r="ZB88" s="18"/>
      <c r="ZC88" s="18"/>
      <c r="ZD88" s="18"/>
      <c r="ZE88" s="18"/>
      <c r="ZF88" s="18"/>
      <c r="ZG88" s="18"/>
      <c r="ZH88" s="18"/>
      <c r="ZI88" s="18"/>
      <c r="ZJ88" s="18"/>
      <c r="ZK88" s="18"/>
      <c r="ZL88" s="18"/>
      <c r="ZM88" s="18"/>
      <c r="ZN88" s="18"/>
      <c r="ZO88" s="18"/>
      <c r="ZP88" s="18"/>
      <c r="ZQ88" s="18"/>
      <c r="ZR88" s="18"/>
      <c r="ZS88" s="18"/>
      <c r="ZT88" s="18"/>
      <c r="ZU88" s="18"/>
      <c r="ZV88" s="18"/>
      <c r="ZW88" s="18"/>
      <c r="ZX88" s="18"/>
      <c r="ZY88" s="18"/>
      <c r="ZZ88" s="18"/>
      <c r="AAA88" s="18"/>
      <c r="AAB88" s="18"/>
      <c r="AAC88" s="18"/>
      <c r="AAD88" s="18"/>
      <c r="AAE88" s="18"/>
      <c r="AAF88" s="18"/>
      <c r="AAG88" s="18"/>
      <c r="AAH88" s="18"/>
      <c r="AAI88" s="18"/>
      <c r="AAJ88" s="18"/>
      <c r="AAK88" s="18"/>
      <c r="AAL88" s="18"/>
      <c r="AAM88" s="18"/>
      <c r="AAN88" s="18"/>
      <c r="AAO88" s="18"/>
      <c r="AAP88" s="18"/>
      <c r="AAQ88" s="18"/>
      <c r="AAR88" s="18"/>
      <c r="AAS88" s="18"/>
      <c r="AAT88" s="18"/>
      <c r="AAU88" s="18"/>
      <c r="AAV88" s="18"/>
      <c r="AAW88" s="18"/>
      <c r="AAX88" s="18"/>
      <c r="AAY88" s="18"/>
      <c r="AAZ88" s="18"/>
      <c r="ABA88" s="18"/>
      <c r="ABB88" s="18"/>
      <c r="ABC88" s="18"/>
      <c r="ABD88" s="18"/>
      <c r="ABE88" s="18"/>
      <c r="ABF88" s="18"/>
      <c r="ABG88" s="18"/>
      <c r="ABH88" s="18"/>
      <c r="ABI88" s="18"/>
      <c r="ABJ88" s="18"/>
      <c r="ABK88" s="18"/>
      <c r="ABL88" s="18"/>
      <c r="ABM88" s="18"/>
      <c r="ABN88" s="18"/>
      <c r="ABO88" s="18"/>
      <c r="ABP88" s="18"/>
      <c r="ABQ88" s="18"/>
      <c r="ABR88" s="18"/>
      <c r="ABS88" s="18"/>
      <c r="ABT88" s="18"/>
      <c r="ABU88" s="18"/>
      <c r="ABV88" s="18"/>
      <c r="ABW88" s="18"/>
      <c r="ABX88" s="18"/>
      <c r="ABY88" s="18"/>
      <c r="ABZ88" s="18"/>
      <c r="ACA88" s="18"/>
      <c r="ACB88" s="18"/>
      <c r="ACC88" s="18"/>
      <c r="ACD88" s="18"/>
      <c r="ACE88" s="18"/>
      <c r="ACF88" s="18"/>
      <c r="ACG88" s="18"/>
      <c r="ACH88" s="18"/>
      <c r="ACI88" s="18"/>
      <c r="ACJ88" s="18"/>
      <c r="ACK88" s="18"/>
      <c r="ACL88" s="18"/>
      <c r="ACM88" s="18"/>
      <c r="ACN88" s="18"/>
      <c r="ACO88" s="18"/>
      <c r="ACP88" s="18"/>
      <c r="ACQ88" s="18"/>
      <c r="ACR88" s="18"/>
      <c r="ACS88" s="18"/>
      <c r="ACT88" s="18"/>
      <c r="ACU88" s="18"/>
      <c r="ACV88" s="18"/>
      <c r="ACW88" s="18"/>
      <c r="ACX88" s="18"/>
      <c r="ACY88" s="18"/>
      <c r="ACZ88" s="18"/>
      <c r="ADA88" s="18"/>
      <c r="ADB88" s="18"/>
      <c r="ADC88" s="18"/>
      <c r="ADD88" s="18"/>
      <c r="ADE88" s="18"/>
      <c r="ADF88" s="18"/>
      <c r="ADG88" s="18"/>
      <c r="ADH88" s="18"/>
      <c r="ADI88" s="18"/>
      <c r="ADJ88" s="18"/>
      <c r="ADK88" s="18"/>
      <c r="ADL88" s="18"/>
      <c r="ADM88" s="18"/>
      <c r="ADN88" s="18"/>
      <c r="ADO88" s="18"/>
      <c r="ADP88" s="18"/>
      <c r="ADQ88" s="18"/>
      <c r="ADR88" s="18"/>
      <c r="ADS88" s="18"/>
      <c r="ADT88" s="18"/>
      <c r="ADU88" s="18"/>
      <c r="ADV88" s="18"/>
      <c r="ADW88" s="18"/>
      <c r="ADX88" s="18"/>
      <c r="ADY88" s="18"/>
      <c r="ADZ88" s="18"/>
      <c r="AEA88" s="18"/>
      <c r="AEB88" s="18"/>
      <c r="AEC88" s="18"/>
      <c r="AED88" s="18"/>
      <c r="AEE88" s="18"/>
      <c r="AEF88" s="18"/>
      <c r="AEG88" s="18"/>
      <c r="AEH88" s="18"/>
      <c r="AEI88" s="18"/>
      <c r="AEJ88" s="18"/>
      <c r="AEK88" s="18"/>
      <c r="AEL88" s="18"/>
      <c r="AEM88" s="18"/>
      <c r="AEN88" s="18"/>
      <c r="AEO88" s="18"/>
      <c r="AEP88" s="18"/>
      <c r="AEQ88" s="18"/>
      <c r="AER88" s="18"/>
      <c r="AES88" s="18"/>
      <c r="AET88" s="18"/>
      <c r="AEU88" s="18"/>
      <c r="AEV88" s="18"/>
      <c r="AEW88" s="18"/>
      <c r="AEX88" s="18"/>
    </row>
    <row r="89" spans="1:830" s="33" customFormat="1" ht="45">
      <c r="A89" s="34">
        <v>85</v>
      </c>
      <c r="B89" s="34" t="s">
        <v>179</v>
      </c>
      <c r="C89" s="8" t="s">
        <v>180</v>
      </c>
      <c r="D89" s="49" t="s">
        <v>20</v>
      </c>
      <c r="E89" s="50">
        <v>1400</v>
      </c>
      <c r="F89" s="51">
        <v>215</v>
      </c>
      <c r="G89" s="52">
        <v>1186.4406779661017</v>
      </c>
      <c r="H89" s="38">
        <f t="shared" si="27"/>
        <v>301000</v>
      </c>
      <c r="I89" s="39">
        <f t="shared" si="19"/>
        <v>215</v>
      </c>
      <c r="J89" s="38">
        <f t="shared" si="28"/>
        <v>301000</v>
      </c>
      <c r="K89" s="38">
        <f t="shared" si="29"/>
        <v>0</v>
      </c>
      <c r="L89" s="38">
        <f t="shared" si="30"/>
        <v>0</v>
      </c>
      <c r="M89" s="40"/>
      <c r="N89" s="99">
        <f t="shared" si="31"/>
        <v>0</v>
      </c>
      <c r="O89" s="42"/>
      <c r="P89" s="43">
        <f t="shared" si="32"/>
        <v>0</v>
      </c>
      <c r="Q89" s="43">
        <f t="shared" si="33"/>
        <v>0</v>
      </c>
      <c r="R89" s="43">
        <f t="shared" si="34"/>
        <v>0</v>
      </c>
      <c r="S89" s="44">
        <f t="shared" si="35"/>
        <v>215</v>
      </c>
      <c r="T89" s="98">
        <f t="shared" si="36"/>
        <v>301000</v>
      </c>
      <c r="U89" s="45">
        <f t="shared" si="20"/>
        <v>215</v>
      </c>
      <c r="V89" s="46">
        <f t="shared" si="21"/>
        <v>301000</v>
      </c>
      <c r="W89" s="46">
        <f t="shared" si="22"/>
        <v>0</v>
      </c>
      <c r="X89" s="47">
        <f t="shared" si="23"/>
        <v>0</v>
      </c>
      <c r="Y89" s="97">
        <v>215</v>
      </c>
      <c r="Z89" s="96">
        <f t="shared" si="24"/>
        <v>301000</v>
      </c>
      <c r="AA89" s="96">
        <f t="shared" si="25"/>
        <v>0</v>
      </c>
      <c r="AB89" s="70">
        <f t="shared" si="26"/>
        <v>0</v>
      </c>
      <c r="AC89" s="157"/>
      <c r="AD89" s="162">
        <v>490</v>
      </c>
      <c r="AE89" s="166">
        <f t="shared" si="37"/>
        <v>105350</v>
      </c>
      <c r="AF89" s="166">
        <f t="shared" si="38"/>
        <v>105350</v>
      </c>
      <c r="AT89" s="136"/>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c r="GA89" s="18"/>
      <c r="GB89" s="18"/>
      <c r="GC89" s="18"/>
      <c r="GD89" s="18"/>
      <c r="GE89" s="18"/>
      <c r="GF89" s="18"/>
      <c r="GG89" s="18"/>
      <c r="GH89" s="18"/>
      <c r="GI89" s="18"/>
      <c r="GJ89" s="18"/>
      <c r="GK89" s="18"/>
      <c r="GL89" s="18"/>
      <c r="GM89" s="18"/>
      <c r="GN89" s="18"/>
      <c r="GO89" s="18"/>
      <c r="GP89" s="18"/>
      <c r="GQ89" s="18"/>
      <c r="GR89" s="18"/>
      <c r="GS89" s="18"/>
      <c r="GT89" s="18"/>
      <c r="GU89" s="18"/>
      <c r="GV89" s="18"/>
      <c r="GW89" s="18"/>
      <c r="GX89" s="18"/>
      <c r="GY89" s="18"/>
      <c r="GZ89" s="18"/>
      <c r="HA89" s="18"/>
      <c r="HB89" s="18"/>
      <c r="HC89" s="18"/>
      <c r="HD89" s="18"/>
      <c r="HE89" s="18"/>
      <c r="HF89" s="18"/>
      <c r="HG89" s="18"/>
      <c r="HH89" s="18"/>
      <c r="HI89" s="18"/>
      <c r="HJ89" s="18"/>
      <c r="HK89" s="18"/>
      <c r="HL89" s="18"/>
      <c r="HM89" s="18"/>
      <c r="HN89" s="18"/>
      <c r="HO89" s="18"/>
      <c r="HP89" s="18"/>
      <c r="HQ89" s="18"/>
      <c r="HR89" s="18"/>
      <c r="HS89" s="18"/>
      <c r="HT89" s="18"/>
      <c r="HU89" s="18"/>
      <c r="HV89" s="18"/>
      <c r="HW89" s="18"/>
      <c r="HX89" s="18"/>
      <c r="HY89" s="18"/>
      <c r="HZ89" s="18"/>
      <c r="IA89" s="18"/>
      <c r="IB89" s="18"/>
      <c r="IC89" s="18"/>
      <c r="ID89" s="18"/>
      <c r="IE89" s="18"/>
      <c r="IF89" s="18"/>
      <c r="IG89" s="18"/>
      <c r="IH89" s="18"/>
      <c r="II89" s="18"/>
      <c r="IJ89" s="18"/>
      <c r="IK89" s="18"/>
      <c r="IL89" s="18"/>
      <c r="IM89" s="18"/>
      <c r="IN89" s="18"/>
      <c r="IO89" s="18"/>
      <c r="IP89" s="18"/>
      <c r="IQ89" s="18"/>
      <c r="IR89" s="18"/>
      <c r="IS89" s="18"/>
      <c r="IT89" s="18"/>
      <c r="IU89" s="18"/>
      <c r="IV89" s="18"/>
      <c r="IW89" s="18"/>
      <c r="IX89" s="18"/>
      <c r="IY89" s="18"/>
      <c r="IZ89" s="18"/>
      <c r="JA89" s="18"/>
      <c r="JB89" s="18"/>
      <c r="JC89" s="18"/>
      <c r="JD89" s="18"/>
      <c r="JE89" s="18"/>
      <c r="JF89" s="18"/>
      <c r="JG89" s="18"/>
      <c r="JH89" s="18"/>
      <c r="JI89" s="18"/>
      <c r="JJ89" s="18"/>
      <c r="JK89" s="18"/>
      <c r="JL89" s="18"/>
      <c r="JM89" s="18"/>
      <c r="JN89" s="18"/>
      <c r="JO89" s="18"/>
      <c r="JP89" s="18"/>
      <c r="JQ89" s="18"/>
      <c r="JR89" s="18"/>
      <c r="JS89" s="18"/>
      <c r="JT89" s="18"/>
      <c r="JU89" s="18"/>
      <c r="JV89" s="18"/>
      <c r="JW89" s="18"/>
      <c r="JX89" s="18"/>
      <c r="JY89" s="18"/>
      <c r="JZ89" s="18"/>
      <c r="KA89" s="18"/>
      <c r="KB89" s="18"/>
      <c r="KC89" s="18"/>
      <c r="KD89" s="18"/>
      <c r="KE89" s="18"/>
      <c r="KF89" s="18"/>
      <c r="KG89" s="18"/>
      <c r="KH89" s="18"/>
      <c r="KI89" s="18"/>
      <c r="KJ89" s="18"/>
      <c r="KK89" s="18"/>
      <c r="KL89" s="18"/>
      <c r="KM89" s="18"/>
      <c r="KN89" s="18"/>
      <c r="KO89" s="18"/>
      <c r="KP89" s="18"/>
      <c r="KQ89" s="18"/>
      <c r="KR89" s="18"/>
      <c r="KS89" s="18"/>
      <c r="KT89" s="18"/>
      <c r="KU89" s="18"/>
      <c r="KV89" s="18"/>
      <c r="KW89" s="18"/>
      <c r="KX89" s="18"/>
      <c r="KY89" s="18"/>
      <c r="KZ89" s="18"/>
      <c r="LA89" s="18"/>
      <c r="LB89" s="18"/>
      <c r="LC89" s="18"/>
      <c r="LD89" s="18"/>
      <c r="LE89" s="18"/>
      <c r="LF89" s="18"/>
      <c r="LG89" s="18"/>
      <c r="LH89" s="18"/>
      <c r="LI89" s="18"/>
      <c r="LJ89" s="18"/>
      <c r="LK89" s="18"/>
      <c r="LL89" s="18"/>
      <c r="LM89" s="18"/>
      <c r="LN89" s="18"/>
      <c r="LO89" s="18"/>
      <c r="LP89" s="18"/>
      <c r="LQ89" s="18"/>
      <c r="LR89" s="18"/>
      <c r="LS89" s="18"/>
      <c r="LT89" s="18"/>
      <c r="LU89" s="18"/>
      <c r="LV89" s="18"/>
      <c r="LW89" s="18"/>
      <c r="LX89" s="18"/>
      <c r="LY89" s="18"/>
      <c r="LZ89" s="18"/>
      <c r="MA89" s="18"/>
      <c r="MB89" s="18"/>
      <c r="MC89" s="18"/>
      <c r="MD89" s="18"/>
      <c r="ME89" s="18"/>
      <c r="MF89" s="18"/>
      <c r="MG89" s="18"/>
      <c r="MH89" s="18"/>
      <c r="MI89" s="18"/>
      <c r="MJ89" s="18"/>
      <c r="MK89" s="18"/>
      <c r="ML89" s="18"/>
      <c r="MM89" s="18"/>
      <c r="MN89" s="18"/>
      <c r="MO89" s="18"/>
      <c r="MP89" s="18"/>
      <c r="MQ89" s="18"/>
      <c r="MR89" s="18"/>
      <c r="MS89" s="18"/>
      <c r="MT89" s="18"/>
      <c r="MU89" s="18"/>
      <c r="MV89" s="18"/>
      <c r="MW89" s="18"/>
      <c r="MX89" s="18"/>
      <c r="MY89" s="18"/>
      <c r="MZ89" s="18"/>
      <c r="NA89" s="18"/>
      <c r="NB89" s="18"/>
      <c r="NC89" s="18"/>
      <c r="ND89" s="18"/>
      <c r="NE89" s="18"/>
      <c r="NF89" s="18"/>
      <c r="NG89" s="18"/>
      <c r="NH89" s="18"/>
      <c r="NI89" s="18"/>
      <c r="NJ89" s="18"/>
      <c r="NK89" s="18"/>
      <c r="NL89" s="18"/>
      <c r="NM89" s="18"/>
      <c r="NN89" s="18"/>
      <c r="NO89" s="18"/>
      <c r="NP89" s="18"/>
      <c r="NQ89" s="18"/>
      <c r="NR89" s="18"/>
      <c r="NS89" s="18"/>
      <c r="NT89" s="18"/>
      <c r="NU89" s="18"/>
      <c r="NV89" s="18"/>
      <c r="NW89" s="18"/>
      <c r="NX89" s="18"/>
      <c r="NY89" s="18"/>
      <c r="NZ89" s="18"/>
      <c r="OA89" s="18"/>
      <c r="OB89" s="18"/>
      <c r="OC89" s="18"/>
      <c r="OD89" s="18"/>
      <c r="OE89" s="18"/>
      <c r="OF89" s="18"/>
      <c r="OG89" s="18"/>
      <c r="OH89" s="18"/>
      <c r="OI89" s="18"/>
      <c r="OJ89" s="18"/>
      <c r="OK89" s="18"/>
      <c r="OL89" s="18"/>
      <c r="OM89" s="18"/>
      <c r="ON89" s="18"/>
      <c r="OO89" s="18"/>
      <c r="OP89" s="18"/>
      <c r="OQ89" s="18"/>
      <c r="OR89" s="18"/>
      <c r="OS89" s="18"/>
      <c r="OT89" s="18"/>
      <c r="OU89" s="18"/>
      <c r="OV89" s="18"/>
      <c r="OW89" s="18"/>
      <c r="OX89" s="18"/>
      <c r="OY89" s="18"/>
      <c r="OZ89" s="18"/>
      <c r="PA89" s="18"/>
      <c r="PB89" s="18"/>
      <c r="PC89" s="18"/>
      <c r="PD89" s="18"/>
      <c r="PE89" s="18"/>
      <c r="PF89" s="18"/>
      <c r="PG89" s="18"/>
      <c r="PH89" s="18"/>
      <c r="PI89" s="18"/>
      <c r="PJ89" s="18"/>
      <c r="PK89" s="18"/>
      <c r="PL89" s="18"/>
      <c r="PM89" s="18"/>
      <c r="PN89" s="18"/>
      <c r="PO89" s="18"/>
      <c r="PP89" s="18"/>
      <c r="PQ89" s="18"/>
      <c r="PR89" s="18"/>
      <c r="PS89" s="18"/>
      <c r="PT89" s="18"/>
      <c r="PU89" s="18"/>
      <c r="PV89" s="18"/>
      <c r="PW89" s="18"/>
      <c r="PX89" s="18"/>
      <c r="PY89" s="18"/>
      <c r="PZ89" s="18"/>
      <c r="QA89" s="18"/>
      <c r="QB89" s="18"/>
      <c r="QC89" s="18"/>
      <c r="QD89" s="18"/>
      <c r="QE89" s="18"/>
      <c r="QF89" s="18"/>
      <c r="QG89" s="18"/>
      <c r="QH89" s="18"/>
      <c r="QI89" s="18"/>
      <c r="QJ89" s="18"/>
      <c r="QK89" s="18"/>
      <c r="QL89" s="18"/>
      <c r="QM89" s="18"/>
      <c r="QN89" s="18"/>
      <c r="QO89" s="18"/>
      <c r="QP89" s="18"/>
      <c r="QQ89" s="18"/>
      <c r="QR89" s="18"/>
      <c r="QS89" s="18"/>
      <c r="QT89" s="18"/>
      <c r="QU89" s="18"/>
      <c r="QV89" s="18"/>
      <c r="QW89" s="18"/>
      <c r="QX89" s="18"/>
      <c r="QY89" s="18"/>
      <c r="QZ89" s="18"/>
      <c r="RA89" s="18"/>
      <c r="RB89" s="18"/>
      <c r="RC89" s="18"/>
      <c r="RD89" s="18"/>
      <c r="RE89" s="18"/>
      <c r="RF89" s="18"/>
      <c r="RG89" s="18"/>
      <c r="RH89" s="18"/>
      <c r="RI89" s="18"/>
      <c r="RJ89" s="18"/>
      <c r="RK89" s="18"/>
      <c r="RL89" s="18"/>
      <c r="RM89" s="18"/>
      <c r="RN89" s="18"/>
      <c r="RO89" s="18"/>
      <c r="RP89" s="18"/>
      <c r="RQ89" s="18"/>
      <c r="RR89" s="18"/>
      <c r="RS89" s="18"/>
      <c r="RT89" s="18"/>
      <c r="RU89" s="18"/>
      <c r="RV89" s="18"/>
      <c r="RW89" s="18"/>
      <c r="RX89" s="18"/>
      <c r="RY89" s="18"/>
      <c r="RZ89" s="18"/>
      <c r="SA89" s="18"/>
      <c r="SB89" s="18"/>
      <c r="SC89" s="18"/>
      <c r="SD89" s="18"/>
      <c r="SE89" s="18"/>
      <c r="SF89" s="18"/>
      <c r="SG89" s="18"/>
      <c r="SH89" s="18"/>
      <c r="SI89" s="18"/>
      <c r="SJ89" s="18"/>
      <c r="SK89" s="18"/>
      <c r="SL89" s="18"/>
      <c r="SM89" s="18"/>
      <c r="SN89" s="18"/>
      <c r="SO89" s="18"/>
      <c r="SP89" s="18"/>
      <c r="SQ89" s="18"/>
      <c r="SR89" s="18"/>
      <c r="SS89" s="18"/>
      <c r="ST89" s="18"/>
      <c r="SU89" s="18"/>
      <c r="SV89" s="18"/>
      <c r="SW89" s="18"/>
      <c r="SX89" s="18"/>
      <c r="SY89" s="18"/>
      <c r="SZ89" s="18"/>
      <c r="TA89" s="18"/>
      <c r="TB89" s="18"/>
      <c r="TC89" s="18"/>
      <c r="TD89" s="18"/>
      <c r="TE89" s="18"/>
      <c r="TF89" s="18"/>
      <c r="TG89" s="18"/>
      <c r="TH89" s="18"/>
      <c r="TI89" s="18"/>
      <c r="TJ89" s="18"/>
      <c r="TK89" s="18"/>
      <c r="TL89" s="18"/>
      <c r="TM89" s="18"/>
      <c r="TN89" s="18"/>
      <c r="TO89" s="18"/>
      <c r="TP89" s="18"/>
      <c r="TQ89" s="18"/>
      <c r="TR89" s="18"/>
      <c r="TS89" s="18"/>
      <c r="TT89" s="18"/>
      <c r="TU89" s="18"/>
      <c r="TV89" s="18"/>
      <c r="TW89" s="18"/>
      <c r="TX89" s="18"/>
      <c r="TY89" s="18"/>
      <c r="TZ89" s="18"/>
      <c r="UA89" s="18"/>
      <c r="UB89" s="18"/>
      <c r="UC89" s="18"/>
      <c r="UD89" s="18"/>
      <c r="UE89" s="18"/>
      <c r="UF89" s="18"/>
      <c r="UG89" s="18"/>
      <c r="UH89" s="18"/>
      <c r="UI89" s="18"/>
      <c r="UJ89" s="18"/>
      <c r="UK89" s="18"/>
      <c r="UL89" s="18"/>
      <c r="UM89" s="18"/>
      <c r="UN89" s="18"/>
      <c r="UO89" s="18"/>
      <c r="UP89" s="18"/>
      <c r="UQ89" s="18"/>
      <c r="UR89" s="18"/>
      <c r="US89" s="18"/>
      <c r="UT89" s="18"/>
      <c r="UU89" s="18"/>
      <c r="UV89" s="18"/>
      <c r="UW89" s="18"/>
      <c r="UX89" s="18"/>
      <c r="UY89" s="18"/>
      <c r="UZ89" s="18"/>
      <c r="VA89" s="18"/>
      <c r="VB89" s="18"/>
      <c r="VC89" s="18"/>
      <c r="VD89" s="18"/>
      <c r="VE89" s="18"/>
      <c r="VF89" s="18"/>
      <c r="VG89" s="18"/>
      <c r="VH89" s="18"/>
      <c r="VI89" s="18"/>
      <c r="VJ89" s="18"/>
      <c r="VK89" s="18"/>
      <c r="VL89" s="18"/>
      <c r="VM89" s="18"/>
      <c r="VN89" s="18"/>
      <c r="VO89" s="18"/>
      <c r="VP89" s="18"/>
      <c r="VQ89" s="18"/>
      <c r="VR89" s="18"/>
      <c r="VS89" s="18"/>
      <c r="VT89" s="18"/>
      <c r="VU89" s="18"/>
      <c r="VV89" s="18"/>
      <c r="VW89" s="18"/>
      <c r="VX89" s="18"/>
      <c r="VY89" s="18"/>
      <c r="VZ89" s="18"/>
      <c r="WA89" s="18"/>
      <c r="WB89" s="18"/>
      <c r="WC89" s="18"/>
      <c r="WD89" s="18"/>
      <c r="WE89" s="18"/>
      <c r="WF89" s="18"/>
      <c r="WG89" s="18"/>
      <c r="WH89" s="18"/>
      <c r="WI89" s="18"/>
      <c r="WJ89" s="18"/>
      <c r="WK89" s="18"/>
      <c r="WL89" s="18"/>
      <c r="WM89" s="18"/>
      <c r="WN89" s="18"/>
      <c r="WO89" s="18"/>
      <c r="WP89" s="18"/>
      <c r="WQ89" s="18"/>
      <c r="WR89" s="18"/>
      <c r="WS89" s="18"/>
      <c r="WT89" s="18"/>
      <c r="WU89" s="18"/>
      <c r="WV89" s="18"/>
      <c r="WW89" s="18"/>
      <c r="WX89" s="18"/>
      <c r="WY89" s="18"/>
      <c r="WZ89" s="18"/>
      <c r="XA89" s="18"/>
      <c r="XB89" s="18"/>
      <c r="XC89" s="18"/>
      <c r="XD89" s="18"/>
      <c r="XE89" s="18"/>
      <c r="XF89" s="18"/>
      <c r="XG89" s="18"/>
      <c r="XH89" s="18"/>
      <c r="XI89" s="18"/>
      <c r="XJ89" s="18"/>
      <c r="XK89" s="18"/>
      <c r="XL89" s="18"/>
      <c r="XM89" s="18"/>
      <c r="XN89" s="18"/>
      <c r="XO89" s="18"/>
      <c r="XP89" s="18"/>
      <c r="XQ89" s="18"/>
      <c r="XR89" s="18"/>
      <c r="XS89" s="18"/>
      <c r="XT89" s="18"/>
      <c r="XU89" s="18"/>
      <c r="XV89" s="18"/>
      <c r="XW89" s="18"/>
      <c r="XX89" s="18"/>
      <c r="XY89" s="18"/>
      <c r="XZ89" s="18"/>
      <c r="YA89" s="18"/>
      <c r="YB89" s="18"/>
      <c r="YC89" s="18"/>
      <c r="YD89" s="18"/>
      <c r="YE89" s="18"/>
      <c r="YF89" s="18"/>
      <c r="YG89" s="18"/>
      <c r="YH89" s="18"/>
      <c r="YI89" s="18"/>
      <c r="YJ89" s="18"/>
      <c r="YK89" s="18"/>
      <c r="YL89" s="18"/>
      <c r="YM89" s="18"/>
      <c r="YN89" s="18"/>
      <c r="YO89" s="18"/>
      <c r="YP89" s="18"/>
      <c r="YQ89" s="18"/>
      <c r="YR89" s="18"/>
      <c r="YS89" s="18"/>
      <c r="YT89" s="18"/>
      <c r="YU89" s="18"/>
      <c r="YV89" s="18"/>
      <c r="YW89" s="18"/>
      <c r="YX89" s="18"/>
      <c r="YY89" s="18"/>
      <c r="YZ89" s="18"/>
      <c r="ZA89" s="18"/>
      <c r="ZB89" s="18"/>
      <c r="ZC89" s="18"/>
      <c r="ZD89" s="18"/>
      <c r="ZE89" s="18"/>
      <c r="ZF89" s="18"/>
      <c r="ZG89" s="18"/>
      <c r="ZH89" s="18"/>
      <c r="ZI89" s="18"/>
      <c r="ZJ89" s="18"/>
      <c r="ZK89" s="18"/>
      <c r="ZL89" s="18"/>
      <c r="ZM89" s="18"/>
      <c r="ZN89" s="18"/>
      <c r="ZO89" s="18"/>
      <c r="ZP89" s="18"/>
      <c r="ZQ89" s="18"/>
      <c r="ZR89" s="18"/>
      <c r="ZS89" s="18"/>
      <c r="ZT89" s="18"/>
      <c r="ZU89" s="18"/>
      <c r="ZV89" s="18"/>
      <c r="ZW89" s="18"/>
      <c r="ZX89" s="18"/>
      <c r="ZY89" s="18"/>
      <c r="ZZ89" s="18"/>
      <c r="AAA89" s="18"/>
      <c r="AAB89" s="18"/>
      <c r="AAC89" s="18"/>
      <c r="AAD89" s="18"/>
      <c r="AAE89" s="18"/>
      <c r="AAF89" s="18"/>
      <c r="AAG89" s="18"/>
      <c r="AAH89" s="18"/>
      <c r="AAI89" s="18"/>
      <c r="AAJ89" s="18"/>
      <c r="AAK89" s="18"/>
      <c r="AAL89" s="18"/>
      <c r="AAM89" s="18"/>
      <c r="AAN89" s="18"/>
      <c r="AAO89" s="18"/>
      <c r="AAP89" s="18"/>
      <c r="AAQ89" s="18"/>
      <c r="AAR89" s="18"/>
      <c r="AAS89" s="18"/>
      <c r="AAT89" s="18"/>
      <c r="AAU89" s="18"/>
      <c r="AAV89" s="18"/>
      <c r="AAW89" s="18"/>
      <c r="AAX89" s="18"/>
      <c r="AAY89" s="18"/>
      <c r="AAZ89" s="18"/>
      <c r="ABA89" s="18"/>
      <c r="ABB89" s="18"/>
      <c r="ABC89" s="18"/>
      <c r="ABD89" s="18"/>
      <c r="ABE89" s="18"/>
      <c r="ABF89" s="18"/>
      <c r="ABG89" s="18"/>
      <c r="ABH89" s="18"/>
      <c r="ABI89" s="18"/>
      <c r="ABJ89" s="18"/>
      <c r="ABK89" s="18"/>
      <c r="ABL89" s="18"/>
      <c r="ABM89" s="18"/>
      <c r="ABN89" s="18"/>
      <c r="ABO89" s="18"/>
      <c r="ABP89" s="18"/>
      <c r="ABQ89" s="18"/>
      <c r="ABR89" s="18"/>
      <c r="ABS89" s="18"/>
      <c r="ABT89" s="18"/>
      <c r="ABU89" s="18"/>
      <c r="ABV89" s="18"/>
      <c r="ABW89" s="18"/>
      <c r="ABX89" s="18"/>
      <c r="ABY89" s="18"/>
      <c r="ABZ89" s="18"/>
      <c r="ACA89" s="18"/>
      <c r="ACB89" s="18"/>
      <c r="ACC89" s="18"/>
      <c r="ACD89" s="18"/>
      <c r="ACE89" s="18"/>
      <c r="ACF89" s="18"/>
      <c r="ACG89" s="18"/>
      <c r="ACH89" s="18"/>
      <c r="ACI89" s="18"/>
      <c r="ACJ89" s="18"/>
      <c r="ACK89" s="18"/>
      <c r="ACL89" s="18"/>
      <c r="ACM89" s="18"/>
      <c r="ACN89" s="18"/>
      <c r="ACO89" s="18"/>
      <c r="ACP89" s="18"/>
      <c r="ACQ89" s="18"/>
      <c r="ACR89" s="18"/>
      <c r="ACS89" s="18"/>
      <c r="ACT89" s="18"/>
      <c r="ACU89" s="18"/>
      <c r="ACV89" s="18"/>
      <c r="ACW89" s="18"/>
      <c r="ACX89" s="18"/>
      <c r="ACY89" s="18"/>
      <c r="ACZ89" s="18"/>
      <c r="ADA89" s="18"/>
      <c r="ADB89" s="18"/>
      <c r="ADC89" s="18"/>
      <c r="ADD89" s="18"/>
      <c r="ADE89" s="18"/>
      <c r="ADF89" s="18"/>
      <c r="ADG89" s="18"/>
      <c r="ADH89" s="18"/>
      <c r="ADI89" s="18"/>
      <c r="ADJ89" s="18"/>
      <c r="ADK89" s="18"/>
      <c r="ADL89" s="18"/>
      <c r="ADM89" s="18"/>
      <c r="ADN89" s="18"/>
      <c r="ADO89" s="18"/>
      <c r="ADP89" s="18"/>
      <c r="ADQ89" s="18"/>
      <c r="ADR89" s="18"/>
      <c r="ADS89" s="18"/>
      <c r="ADT89" s="18"/>
      <c r="ADU89" s="18"/>
      <c r="ADV89" s="18"/>
      <c r="ADW89" s="18"/>
      <c r="ADX89" s="18"/>
      <c r="ADY89" s="18"/>
      <c r="ADZ89" s="18"/>
      <c r="AEA89" s="18"/>
      <c r="AEB89" s="18"/>
      <c r="AEC89" s="18"/>
      <c r="AED89" s="18"/>
      <c r="AEE89" s="18"/>
      <c r="AEF89" s="18"/>
      <c r="AEG89" s="18"/>
      <c r="AEH89" s="18"/>
      <c r="AEI89" s="18"/>
      <c r="AEJ89" s="18"/>
      <c r="AEK89" s="18"/>
      <c r="AEL89" s="18"/>
      <c r="AEM89" s="18"/>
      <c r="AEN89" s="18"/>
      <c r="AEO89" s="18"/>
      <c r="AEP89" s="18"/>
      <c r="AEQ89" s="18"/>
      <c r="AER89" s="18"/>
      <c r="AES89" s="18"/>
      <c r="AET89" s="18"/>
      <c r="AEU89" s="18"/>
      <c r="AEV89" s="18"/>
      <c r="AEW89" s="18"/>
      <c r="AEX89" s="18"/>
    </row>
    <row r="90" spans="1:830" s="33" customFormat="1" ht="30.75" customHeight="1">
      <c r="A90" s="34">
        <v>86</v>
      </c>
      <c r="B90" s="34" t="s">
        <v>181</v>
      </c>
      <c r="C90" s="8" t="s">
        <v>182</v>
      </c>
      <c r="D90" s="49" t="s">
        <v>20</v>
      </c>
      <c r="E90" s="50">
        <v>1800</v>
      </c>
      <c r="F90" s="51">
        <v>95</v>
      </c>
      <c r="G90" s="52">
        <v>1525.4237288135594</v>
      </c>
      <c r="H90" s="38">
        <f t="shared" si="27"/>
        <v>171000</v>
      </c>
      <c r="I90" s="39">
        <f t="shared" si="19"/>
        <v>95</v>
      </c>
      <c r="J90" s="38">
        <f t="shared" si="28"/>
        <v>171000</v>
      </c>
      <c r="K90" s="38">
        <f t="shared" si="29"/>
        <v>0</v>
      </c>
      <c r="L90" s="38">
        <f t="shared" si="30"/>
        <v>0</v>
      </c>
      <c r="M90" s="40"/>
      <c r="N90" s="99">
        <f t="shared" si="31"/>
        <v>0</v>
      </c>
      <c r="O90" s="42"/>
      <c r="P90" s="43">
        <f t="shared" si="32"/>
        <v>0</v>
      </c>
      <c r="Q90" s="43">
        <f t="shared" si="33"/>
        <v>0</v>
      </c>
      <c r="R90" s="43">
        <f t="shared" si="34"/>
        <v>0</v>
      </c>
      <c r="S90" s="44">
        <f t="shared" si="35"/>
        <v>95</v>
      </c>
      <c r="T90" s="98">
        <f t="shared" si="36"/>
        <v>171000</v>
      </c>
      <c r="U90" s="45">
        <f t="shared" si="20"/>
        <v>95</v>
      </c>
      <c r="V90" s="46">
        <f t="shared" si="21"/>
        <v>171000</v>
      </c>
      <c r="W90" s="46">
        <f t="shared" si="22"/>
        <v>0</v>
      </c>
      <c r="X90" s="47">
        <f t="shared" si="23"/>
        <v>0</v>
      </c>
      <c r="Y90" s="97">
        <v>95</v>
      </c>
      <c r="Z90" s="96">
        <f t="shared" si="24"/>
        <v>171000</v>
      </c>
      <c r="AA90" s="96">
        <f t="shared" si="25"/>
        <v>0</v>
      </c>
      <c r="AB90" s="70">
        <f t="shared" si="26"/>
        <v>0</v>
      </c>
      <c r="AC90" s="157"/>
      <c r="AD90" s="162">
        <v>630</v>
      </c>
      <c r="AE90" s="166">
        <f t="shared" si="37"/>
        <v>59850</v>
      </c>
      <c r="AF90" s="166">
        <f t="shared" si="38"/>
        <v>59850</v>
      </c>
      <c r="AT90" s="136"/>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c r="GA90" s="18"/>
      <c r="GB90" s="18"/>
      <c r="GC90" s="18"/>
      <c r="GD90" s="18"/>
      <c r="GE90" s="18"/>
      <c r="GF90" s="18"/>
      <c r="GG90" s="18"/>
      <c r="GH90" s="18"/>
      <c r="GI90" s="18"/>
      <c r="GJ90" s="18"/>
      <c r="GK90" s="18"/>
      <c r="GL90" s="18"/>
      <c r="GM90" s="18"/>
      <c r="GN90" s="18"/>
      <c r="GO90" s="18"/>
      <c r="GP90" s="18"/>
      <c r="GQ90" s="18"/>
      <c r="GR90" s="18"/>
      <c r="GS90" s="18"/>
      <c r="GT90" s="18"/>
      <c r="GU90" s="18"/>
      <c r="GV90" s="18"/>
      <c r="GW90" s="18"/>
      <c r="GX90" s="18"/>
      <c r="GY90" s="18"/>
      <c r="GZ90" s="18"/>
      <c r="HA90" s="18"/>
      <c r="HB90" s="18"/>
      <c r="HC90" s="18"/>
      <c r="HD90" s="18"/>
      <c r="HE90" s="18"/>
      <c r="HF90" s="18"/>
      <c r="HG90" s="18"/>
      <c r="HH90" s="18"/>
      <c r="HI90" s="18"/>
      <c r="HJ90" s="18"/>
      <c r="HK90" s="18"/>
      <c r="HL90" s="18"/>
      <c r="HM90" s="18"/>
      <c r="HN90" s="18"/>
      <c r="HO90" s="18"/>
      <c r="HP90" s="18"/>
      <c r="HQ90" s="18"/>
      <c r="HR90" s="18"/>
      <c r="HS90" s="18"/>
      <c r="HT90" s="18"/>
      <c r="HU90" s="18"/>
      <c r="HV90" s="18"/>
      <c r="HW90" s="18"/>
      <c r="HX90" s="18"/>
      <c r="HY90" s="18"/>
      <c r="HZ90" s="18"/>
      <c r="IA90" s="18"/>
      <c r="IB90" s="18"/>
      <c r="IC90" s="18"/>
      <c r="ID90" s="18"/>
      <c r="IE90" s="18"/>
      <c r="IF90" s="18"/>
      <c r="IG90" s="18"/>
      <c r="IH90" s="18"/>
      <c r="II90" s="18"/>
      <c r="IJ90" s="18"/>
      <c r="IK90" s="18"/>
      <c r="IL90" s="18"/>
      <c r="IM90" s="18"/>
      <c r="IN90" s="18"/>
      <c r="IO90" s="18"/>
      <c r="IP90" s="18"/>
      <c r="IQ90" s="18"/>
      <c r="IR90" s="18"/>
      <c r="IS90" s="18"/>
      <c r="IT90" s="18"/>
      <c r="IU90" s="18"/>
      <c r="IV90" s="18"/>
      <c r="IW90" s="18"/>
      <c r="IX90" s="18"/>
      <c r="IY90" s="18"/>
      <c r="IZ90" s="18"/>
      <c r="JA90" s="18"/>
      <c r="JB90" s="18"/>
      <c r="JC90" s="18"/>
      <c r="JD90" s="18"/>
      <c r="JE90" s="18"/>
      <c r="JF90" s="18"/>
      <c r="JG90" s="18"/>
      <c r="JH90" s="18"/>
      <c r="JI90" s="18"/>
      <c r="JJ90" s="18"/>
      <c r="JK90" s="18"/>
      <c r="JL90" s="18"/>
      <c r="JM90" s="18"/>
      <c r="JN90" s="18"/>
      <c r="JO90" s="18"/>
      <c r="JP90" s="18"/>
      <c r="JQ90" s="18"/>
      <c r="JR90" s="18"/>
      <c r="JS90" s="18"/>
      <c r="JT90" s="18"/>
      <c r="JU90" s="18"/>
      <c r="JV90" s="18"/>
      <c r="JW90" s="18"/>
      <c r="JX90" s="18"/>
      <c r="JY90" s="18"/>
      <c r="JZ90" s="18"/>
      <c r="KA90" s="18"/>
      <c r="KB90" s="18"/>
      <c r="KC90" s="18"/>
      <c r="KD90" s="18"/>
      <c r="KE90" s="18"/>
      <c r="KF90" s="18"/>
      <c r="KG90" s="18"/>
      <c r="KH90" s="18"/>
      <c r="KI90" s="18"/>
      <c r="KJ90" s="18"/>
      <c r="KK90" s="18"/>
      <c r="KL90" s="18"/>
      <c r="KM90" s="18"/>
      <c r="KN90" s="18"/>
      <c r="KO90" s="18"/>
      <c r="KP90" s="18"/>
      <c r="KQ90" s="18"/>
      <c r="KR90" s="18"/>
      <c r="KS90" s="18"/>
      <c r="KT90" s="18"/>
      <c r="KU90" s="18"/>
      <c r="KV90" s="18"/>
      <c r="KW90" s="18"/>
      <c r="KX90" s="18"/>
      <c r="KY90" s="18"/>
      <c r="KZ90" s="18"/>
      <c r="LA90" s="18"/>
      <c r="LB90" s="18"/>
      <c r="LC90" s="18"/>
      <c r="LD90" s="18"/>
      <c r="LE90" s="18"/>
      <c r="LF90" s="18"/>
      <c r="LG90" s="18"/>
      <c r="LH90" s="18"/>
      <c r="LI90" s="18"/>
      <c r="LJ90" s="18"/>
      <c r="LK90" s="18"/>
      <c r="LL90" s="18"/>
      <c r="LM90" s="18"/>
      <c r="LN90" s="18"/>
      <c r="LO90" s="18"/>
      <c r="LP90" s="18"/>
      <c r="LQ90" s="18"/>
      <c r="LR90" s="18"/>
      <c r="LS90" s="18"/>
      <c r="LT90" s="18"/>
      <c r="LU90" s="18"/>
      <c r="LV90" s="18"/>
      <c r="LW90" s="18"/>
      <c r="LX90" s="18"/>
      <c r="LY90" s="18"/>
      <c r="LZ90" s="18"/>
      <c r="MA90" s="18"/>
      <c r="MB90" s="18"/>
      <c r="MC90" s="18"/>
      <c r="MD90" s="18"/>
      <c r="ME90" s="18"/>
      <c r="MF90" s="18"/>
      <c r="MG90" s="18"/>
      <c r="MH90" s="18"/>
      <c r="MI90" s="18"/>
      <c r="MJ90" s="18"/>
      <c r="MK90" s="18"/>
      <c r="ML90" s="18"/>
      <c r="MM90" s="18"/>
      <c r="MN90" s="18"/>
      <c r="MO90" s="18"/>
      <c r="MP90" s="18"/>
      <c r="MQ90" s="18"/>
      <c r="MR90" s="18"/>
      <c r="MS90" s="18"/>
      <c r="MT90" s="18"/>
      <c r="MU90" s="18"/>
      <c r="MV90" s="18"/>
      <c r="MW90" s="18"/>
      <c r="MX90" s="18"/>
      <c r="MY90" s="18"/>
      <c r="MZ90" s="18"/>
      <c r="NA90" s="18"/>
      <c r="NB90" s="18"/>
      <c r="NC90" s="18"/>
      <c r="ND90" s="18"/>
      <c r="NE90" s="18"/>
      <c r="NF90" s="18"/>
      <c r="NG90" s="18"/>
      <c r="NH90" s="18"/>
      <c r="NI90" s="18"/>
      <c r="NJ90" s="18"/>
      <c r="NK90" s="18"/>
      <c r="NL90" s="18"/>
      <c r="NM90" s="18"/>
      <c r="NN90" s="18"/>
      <c r="NO90" s="18"/>
      <c r="NP90" s="18"/>
      <c r="NQ90" s="18"/>
      <c r="NR90" s="18"/>
      <c r="NS90" s="18"/>
      <c r="NT90" s="18"/>
      <c r="NU90" s="18"/>
      <c r="NV90" s="18"/>
      <c r="NW90" s="18"/>
      <c r="NX90" s="18"/>
      <c r="NY90" s="18"/>
      <c r="NZ90" s="18"/>
      <c r="OA90" s="18"/>
      <c r="OB90" s="18"/>
      <c r="OC90" s="18"/>
      <c r="OD90" s="18"/>
      <c r="OE90" s="18"/>
      <c r="OF90" s="18"/>
      <c r="OG90" s="18"/>
      <c r="OH90" s="18"/>
      <c r="OI90" s="18"/>
      <c r="OJ90" s="18"/>
      <c r="OK90" s="18"/>
      <c r="OL90" s="18"/>
      <c r="OM90" s="18"/>
      <c r="ON90" s="18"/>
      <c r="OO90" s="18"/>
      <c r="OP90" s="18"/>
      <c r="OQ90" s="18"/>
      <c r="OR90" s="18"/>
      <c r="OS90" s="18"/>
      <c r="OT90" s="18"/>
      <c r="OU90" s="18"/>
      <c r="OV90" s="18"/>
      <c r="OW90" s="18"/>
      <c r="OX90" s="18"/>
      <c r="OY90" s="18"/>
      <c r="OZ90" s="18"/>
      <c r="PA90" s="18"/>
      <c r="PB90" s="18"/>
      <c r="PC90" s="18"/>
      <c r="PD90" s="18"/>
      <c r="PE90" s="18"/>
      <c r="PF90" s="18"/>
      <c r="PG90" s="18"/>
      <c r="PH90" s="18"/>
      <c r="PI90" s="18"/>
      <c r="PJ90" s="18"/>
      <c r="PK90" s="18"/>
      <c r="PL90" s="18"/>
      <c r="PM90" s="18"/>
      <c r="PN90" s="18"/>
      <c r="PO90" s="18"/>
      <c r="PP90" s="18"/>
      <c r="PQ90" s="18"/>
      <c r="PR90" s="18"/>
      <c r="PS90" s="18"/>
      <c r="PT90" s="18"/>
      <c r="PU90" s="18"/>
      <c r="PV90" s="18"/>
      <c r="PW90" s="18"/>
      <c r="PX90" s="18"/>
      <c r="PY90" s="18"/>
      <c r="PZ90" s="18"/>
      <c r="QA90" s="18"/>
      <c r="QB90" s="18"/>
      <c r="QC90" s="18"/>
      <c r="QD90" s="18"/>
      <c r="QE90" s="18"/>
      <c r="QF90" s="18"/>
      <c r="QG90" s="18"/>
      <c r="QH90" s="18"/>
      <c r="QI90" s="18"/>
      <c r="QJ90" s="18"/>
      <c r="QK90" s="18"/>
      <c r="QL90" s="18"/>
      <c r="QM90" s="18"/>
      <c r="QN90" s="18"/>
      <c r="QO90" s="18"/>
      <c r="QP90" s="18"/>
      <c r="QQ90" s="18"/>
      <c r="QR90" s="18"/>
      <c r="QS90" s="18"/>
      <c r="QT90" s="18"/>
      <c r="QU90" s="18"/>
      <c r="QV90" s="18"/>
      <c r="QW90" s="18"/>
      <c r="QX90" s="18"/>
      <c r="QY90" s="18"/>
      <c r="QZ90" s="18"/>
      <c r="RA90" s="18"/>
      <c r="RB90" s="18"/>
      <c r="RC90" s="18"/>
      <c r="RD90" s="18"/>
      <c r="RE90" s="18"/>
      <c r="RF90" s="18"/>
      <c r="RG90" s="18"/>
      <c r="RH90" s="18"/>
      <c r="RI90" s="18"/>
      <c r="RJ90" s="18"/>
      <c r="RK90" s="18"/>
      <c r="RL90" s="18"/>
      <c r="RM90" s="18"/>
      <c r="RN90" s="18"/>
      <c r="RO90" s="18"/>
      <c r="RP90" s="18"/>
      <c r="RQ90" s="18"/>
      <c r="RR90" s="18"/>
      <c r="RS90" s="18"/>
      <c r="RT90" s="18"/>
      <c r="RU90" s="18"/>
      <c r="RV90" s="18"/>
      <c r="RW90" s="18"/>
      <c r="RX90" s="18"/>
      <c r="RY90" s="18"/>
      <c r="RZ90" s="18"/>
      <c r="SA90" s="18"/>
      <c r="SB90" s="18"/>
      <c r="SC90" s="18"/>
      <c r="SD90" s="18"/>
      <c r="SE90" s="18"/>
      <c r="SF90" s="18"/>
      <c r="SG90" s="18"/>
      <c r="SH90" s="18"/>
      <c r="SI90" s="18"/>
      <c r="SJ90" s="18"/>
      <c r="SK90" s="18"/>
      <c r="SL90" s="18"/>
      <c r="SM90" s="18"/>
      <c r="SN90" s="18"/>
      <c r="SO90" s="18"/>
      <c r="SP90" s="18"/>
      <c r="SQ90" s="18"/>
      <c r="SR90" s="18"/>
      <c r="SS90" s="18"/>
      <c r="ST90" s="18"/>
      <c r="SU90" s="18"/>
      <c r="SV90" s="18"/>
      <c r="SW90" s="18"/>
      <c r="SX90" s="18"/>
      <c r="SY90" s="18"/>
      <c r="SZ90" s="18"/>
      <c r="TA90" s="18"/>
      <c r="TB90" s="18"/>
      <c r="TC90" s="18"/>
      <c r="TD90" s="18"/>
      <c r="TE90" s="18"/>
      <c r="TF90" s="18"/>
      <c r="TG90" s="18"/>
      <c r="TH90" s="18"/>
      <c r="TI90" s="18"/>
      <c r="TJ90" s="18"/>
      <c r="TK90" s="18"/>
      <c r="TL90" s="18"/>
      <c r="TM90" s="18"/>
      <c r="TN90" s="18"/>
      <c r="TO90" s="18"/>
      <c r="TP90" s="18"/>
      <c r="TQ90" s="18"/>
      <c r="TR90" s="18"/>
      <c r="TS90" s="18"/>
      <c r="TT90" s="18"/>
      <c r="TU90" s="18"/>
      <c r="TV90" s="18"/>
      <c r="TW90" s="18"/>
      <c r="TX90" s="18"/>
      <c r="TY90" s="18"/>
      <c r="TZ90" s="18"/>
      <c r="UA90" s="18"/>
      <c r="UB90" s="18"/>
      <c r="UC90" s="18"/>
      <c r="UD90" s="18"/>
      <c r="UE90" s="18"/>
      <c r="UF90" s="18"/>
      <c r="UG90" s="18"/>
      <c r="UH90" s="18"/>
      <c r="UI90" s="18"/>
      <c r="UJ90" s="18"/>
      <c r="UK90" s="18"/>
      <c r="UL90" s="18"/>
      <c r="UM90" s="18"/>
      <c r="UN90" s="18"/>
      <c r="UO90" s="18"/>
      <c r="UP90" s="18"/>
      <c r="UQ90" s="18"/>
      <c r="UR90" s="18"/>
      <c r="US90" s="18"/>
      <c r="UT90" s="18"/>
      <c r="UU90" s="18"/>
      <c r="UV90" s="18"/>
      <c r="UW90" s="18"/>
      <c r="UX90" s="18"/>
      <c r="UY90" s="18"/>
      <c r="UZ90" s="18"/>
      <c r="VA90" s="18"/>
      <c r="VB90" s="18"/>
      <c r="VC90" s="18"/>
      <c r="VD90" s="18"/>
      <c r="VE90" s="18"/>
      <c r="VF90" s="18"/>
      <c r="VG90" s="18"/>
      <c r="VH90" s="18"/>
      <c r="VI90" s="18"/>
      <c r="VJ90" s="18"/>
      <c r="VK90" s="18"/>
      <c r="VL90" s="18"/>
      <c r="VM90" s="18"/>
      <c r="VN90" s="18"/>
      <c r="VO90" s="18"/>
      <c r="VP90" s="18"/>
      <c r="VQ90" s="18"/>
      <c r="VR90" s="18"/>
      <c r="VS90" s="18"/>
      <c r="VT90" s="18"/>
      <c r="VU90" s="18"/>
      <c r="VV90" s="18"/>
      <c r="VW90" s="18"/>
      <c r="VX90" s="18"/>
      <c r="VY90" s="18"/>
      <c r="VZ90" s="18"/>
      <c r="WA90" s="18"/>
      <c r="WB90" s="18"/>
      <c r="WC90" s="18"/>
      <c r="WD90" s="18"/>
      <c r="WE90" s="18"/>
      <c r="WF90" s="18"/>
      <c r="WG90" s="18"/>
      <c r="WH90" s="18"/>
      <c r="WI90" s="18"/>
      <c r="WJ90" s="18"/>
      <c r="WK90" s="18"/>
      <c r="WL90" s="18"/>
      <c r="WM90" s="18"/>
      <c r="WN90" s="18"/>
      <c r="WO90" s="18"/>
      <c r="WP90" s="18"/>
      <c r="WQ90" s="18"/>
      <c r="WR90" s="18"/>
      <c r="WS90" s="18"/>
      <c r="WT90" s="18"/>
      <c r="WU90" s="18"/>
      <c r="WV90" s="18"/>
      <c r="WW90" s="18"/>
      <c r="WX90" s="18"/>
      <c r="WY90" s="18"/>
      <c r="WZ90" s="18"/>
      <c r="XA90" s="18"/>
      <c r="XB90" s="18"/>
      <c r="XC90" s="18"/>
      <c r="XD90" s="18"/>
      <c r="XE90" s="18"/>
      <c r="XF90" s="18"/>
      <c r="XG90" s="18"/>
      <c r="XH90" s="18"/>
      <c r="XI90" s="18"/>
      <c r="XJ90" s="18"/>
      <c r="XK90" s="18"/>
      <c r="XL90" s="18"/>
      <c r="XM90" s="18"/>
      <c r="XN90" s="18"/>
      <c r="XO90" s="18"/>
      <c r="XP90" s="18"/>
      <c r="XQ90" s="18"/>
      <c r="XR90" s="18"/>
      <c r="XS90" s="18"/>
      <c r="XT90" s="18"/>
      <c r="XU90" s="18"/>
      <c r="XV90" s="18"/>
      <c r="XW90" s="18"/>
      <c r="XX90" s="18"/>
      <c r="XY90" s="18"/>
      <c r="XZ90" s="18"/>
      <c r="YA90" s="18"/>
      <c r="YB90" s="18"/>
      <c r="YC90" s="18"/>
      <c r="YD90" s="18"/>
      <c r="YE90" s="18"/>
      <c r="YF90" s="18"/>
      <c r="YG90" s="18"/>
      <c r="YH90" s="18"/>
      <c r="YI90" s="18"/>
      <c r="YJ90" s="18"/>
      <c r="YK90" s="18"/>
      <c r="YL90" s="18"/>
      <c r="YM90" s="18"/>
      <c r="YN90" s="18"/>
      <c r="YO90" s="18"/>
      <c r="YP90" s="18"/>
      <c r="YQ90" s="18"/>
      <c r="YR90" s="18"/>
      <c r="YS90" s="18"/>
      <c r="YT90" s="18"/>
      <c r="YU90" s="18"/>
      <c r="YV90" s="18"/>
      <c r="YW90" s="18"/>
      <c r="YX90" s="18"/>
      <c r="YY90" s="18"/>
      <c r="YZ90" s="18"/>
      <c r="ZA90" s="18"/>
      <c r="ZB90" s="18"/>
      <c r="ZC90" s="18"/>
      <c r="ZD90" s="18"/>
      <c r="ZE90" s="18"/>
      <c r="ZF90" s="18"/>
      <c r="ZG90" s="18"/>
      <c r="ZH90" s="18"/>
      <c r="ZI90" s="18"/>
      <c r="ZJ90" s="18"/>
      <c r="ZK90" s="18"/>
      <c r="ZL90" s="18"/>
      <c r="ZM90" s="18"/>
      <c r="ZN90" s="18"/>
      <c r="ZO90" s="18"/>
      <c r="ZP90" s="18"/>
      <c r="ZQ90" s="18"/>
      <c r="ZR90" s="18"/>
      <c r="ZS90" s="18"/>
      <c r="ZT90" s="18"/>
      <c r="ZU90" s="18"/>
      <c r="ZV90" s="18"/>
      <c r="ZW90" s="18"/>
      <c r="ZX90" s="18"/>
      <c r="ZY90" s="18"/>
      <c r="ZZ90" s="18"/>
      <c r="AAA90" s="18"/>
      <c r="AAB90" s="18"/>
      <c r="AAC90" s="18"/>
      <c r="AAD90" s="18"/>
      <c r="AAE90" s="18"/>
      <c r="AAF90" s="18"/>
      <c r="AAG90" s="18"/>
      <c r="AAH90" s="18"/>
      <c r="AAI90" s="18"/>
      <c r="AAJ90" s="18"/>
      <c r="AAK90" s="18"/>
      <c r="AAL90" s="18"/>
      <c r="AAM90" s="18"/>
      <c r="AAN90" s="18"/>
      <c r="AAO90" s="18"/>
      <c r="AAP90" s="18"/>
      <c r="AAQ90" s="18"/>
      <c r="AAR90" s="18"/>
      <c r="AAS90" s="18"/>
      <c r="AAT90" s="18"/>
      <c r="AAU90" s="18"/>
      <c r="AAV90" s="18"/>
      <c r="AAW90" s="18"/>
      <c r="AAX90" s="18"/>
      <c r="AAY90" s="18"/>
      <c r="AAZ90" s="18"/>
      <c r="ABA90" s="18"/>
      <c r="ABB90" s="18"/>
      <c r="ABC90" s="18"/>
      <c r="ABD90" s="18"/>
      <c r="ABE90" s="18"/>
      <c r="ABF90" s="18"/>
      <c r="ABG90" s="18"/>
      <c r="ABH90" s="18"/>
      <c r="ABI90" s="18"/>
      <c r="ABJ90" s="18"/>
      <c r="ABK90" s="18"/>
      <c r="ABL90" s="18"/>
      <c r="ABM90" s="18"/>
      <c r="ABN90" s="18"/>
      <c r="ABO90" s="18"/>
      <c r="ABP90" s="18"/>
      <c r="ABQ90" s="18"/>
      <c r="ABR90" s="18"/>
      <c r="ABS90" s="18"/>
      <c r="ABT90" s="18"/>
      <c r="ABU90" s="18"/>
      <c r="ABV90" s="18"/>
      <c r="ABW90" s="18"/>
      <c r="ABX90" s="18"/>
      <c r="ABY90" s="18"/>
      <c r="ABZ90" s="18"/>
      <c r="ACA90" s="18"/>
      <c r="ACB90" s="18"/>
      <c r="ACC90" s="18"/>
      <c r="ACD90" s="18"/>
      <c r="ACE90" s="18"/>
      <c r="ACF90" s="18"/>
      <c r="ACG90" s="18"/>
      <c r="ACH90" s="18"/>
      <c r="ACI90" s="18"/>
      <c r="ACJ90" s="18"/>
      <c r="ACK90" s="18"/>
      <c r="ACL90" s="18"/>
      <c r="ACM90" s="18"/>
      <c r="ACN90" s="18"/>
      <c r="ACO90" s="18"/>
      <c r="ACP90" s="18"/>
      <c r="ACQ90" s="18"/>
      <c r="ACR90" s="18"/>
      <c r="ACS90" s="18"/>
      <c r="ACT90" s="18"/>
      <c r="ACU90" s="18"/>
      <c r="ACV90" s="18"/>
      <c r="ACW90" s="18"/>
      <c r="ACX90" s="18"/>
      <c r="ACY90" s="18"/>
      <c r="ACZ90" s="18"/>
      <c r="ADA90" s="18"/>
      <c r="ADB90" s="18"/>
      <c r="ADC90" s="18"/>
      <c r="ADD90" s="18"/>
      <c r="ADE90" s="18"/>
      <c r="ADF90" s="18"/>
      <c r="ADG90" s="18"/>
      <c r="ADH90" s="18"/>
      <c r="ADI90" s="18"/>
      <c r="ADJ90" s="18"/>
      <c r="ADK90" s="18"/>
      <c r="ADL90" s="18"/>
      <c r="ADM90" s="18"/>
      <c r="ADN90" s="18"/>
      <c r="ADO90" s="18"/>
      <c r="ADP90" s="18"/>
      <c r="ADQ90" s="18"/>
      <c r="ADR90" s="18"/>
      <c r="ADS90" s="18"/>
      <c r="ADT90" s="18"/>
      <c r="ADU90" s="18"/>
      <c r="ADV90" s="18"/>
      <c r="ADW90" s="18"/>
      <c r="ADX90" s="18"/>
      <c r="ADY90" s="18"/>
      <c r="ADZ90" s="18"/>
      <c r="AEA90" s="18"/>
      <c r="AEB90" s="18"/>
      <c r="AEC90" s="18"/>
      <c r="AED90" s="18"/>
      <c r="AEE90" s="18"/>
      <c r="AEF90" s="18"/>
      <c r="AEG90" s="18"/>
      <c r="AEH90" s="18"/>
      <c r="AEI90" s="18"/>
      <c r="AEJ90" s="18"/>
      <c r="AEK90" s="18"/>
      <c r="AEL90" s="18"/>
      <c r="AEM90" s="18"/>
      <c r="AEN90" s="18"/>
      <c r="AEO90" s="18"/>
      <c r="AEP90" s="18"/>
      <c r="AEQ90" s="18"/>
      <c r="AER90" s="18"/>
      <c r="AES90" s="18"/>
      <c r="AET90" s="18"/>
      <c r="AEU90" s="18"/>
      <c r="AEV90" s="18"/>
      <c r="AEW90" s="18"/>
      <c r="AEX90" s="18"/>
    </row>
    <row r="91" spans="1:830" s="33" customFormat="1" ht="30">
      <c r="A91" s="34">
        <v>87</v>
      </c>
      <c r="B91" s="34" t="s">
        <v>183</v>
      </c>
      <c r="C91" s="8" t="s">
        <v>184</v>
      </c>
      <c r="D91" s="35" t="s">
        <v>20</v>
      </c>
      <c r="E91" s="36">
        <v>160</v>
      </c>
      <c r="F91" s="51">
        <v>8</v>
      </c>
      <c r="G91" s="52">
        <v>135.59322033898306</v>
      </c>
      <c r="H91" s="38">
        <f t="shared" si="27"/>
        <v>1280</v>
      </c>
      <c r="I91" s="39">
        <f t="shared" si="19"/>
        <v>8</v>
      </c>
      <c r="J91" s="38">
        <f t="shared" si="28"/>
        <v>1280</v>
      </c>
      <c r="K91" s="38">
        <f t="shared" si="29"/>
        <v>0</v>
      </c>
      <c r="L91" s="38">
        <f t="shared" si="30"/>
        <v>0</v>
      </c>
      <c r="M91" s="40"/>
      <c r="N91" s="99">
        <f t="shared" si="31"/>
        <v>0</v>
      </c>
      <c r="O91" s="42"/>
      <c r="P91" s="43">
        <f t="shared" si="32"/>
        <v>0</v>
      </c>
      <c r="Q91" s="43">
        <f t="shared" si="33"/>
        <v>0</v>
      </c>
      <c r="R91" s="43">
        <f t="shared" si="34"/>
        <v>0</v>
      </c>
      <c r="S91" s="44">
        <f t="shared" si="35"/>
        <v>8</v>
      </c>
      <c r="T91" s="98">
        <f t="shared" si="36"/>
        <v>1280</v>
      </c>
      <c r="U91" s="45">
        <f t="shared" si="20"/>
        <v>8</v>
      </c>
      <c r="V91" s="46">
        <f t="shared" si="21"/>
        <v>1280</v>
      </c>
      <c r="W91" s="46">
        <f t="shared" si="22"/>
        <v>0</v>
      </c>
      <c r="X91" s="47">
        <f t="shared" si="23"/>
        <v>0</v>
      </c>
      <c r="Y91" s="97">
        <v>8</v>
      </c>
      <c r="Z91" s="96">
        <f t="shared" si="24"/>
        <v>1280</v>
      </c>
      <c r="AA91" s="96">
        <f t="shared" si="25"/>
        <v>0</v>
      </c>
      <c r="AB91" s="70">
        <f t="shared" si="26"/>
        <v>0</v>
      </c>
      <c r="AC91" s="157"/>
      <c r="AD91" s="162">
        <v>56</v>
      </c>
      <c r="AE91" s="166">
        <f t="shared" si="37"/>
        <v>448</v>
      </c>
      <c r="AF91" s="166">
        <f t="shared" si="38"/>
        <v>448</v>
      </c>
      <c r="AT91" s="136"/>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c r="HH91" s="18"/>
      <c r="HI91" s="18"/>
      <c r="HJ91" s="18"/>
      <c r="HK91" s="18"/>
      <c r="HL91" s="18"/>
      <c r="HM91" s="18"/>
      <c r="HN91" s="18"/>
      <c r="HO91" s="18"/>
      <c r="HP91" s="18"/>
      <c r="HQ91" s="18"/>
      <c r="HR91" s="18"/>
      <c r="HS91" s="18"/>
      <c r="HT91" s="18"/>
      <c r="HU91" s="18"/>
      <c r="HV91" s="18"/>
      <c r="HW91" s="18"/>
      <c r="HX91" s="18"/>
      <c r="HY91" s="18"/>
      <c r="HZ91" s="18"/>
      <c r="IA91" s="18"/>
      <c r="IB91" s="18"/>
      <c r="IC91" s="18"/>
      <c r="ID91" s="18"/>
      <c r="IE91" s="18"/>
      <c r="IF91" s="18"/>
      <c r="IG91" s="18"/>
      <c r="IH91" s="18"/>
      <c r="II91" s="18"/>
      <c r="IJ91" s="18"/>
      <c r="IK91" s="18"/>
      <c r="IL91" s="18"/>
      <c r="IM91" s="18"/>
      <c r="IN91" s="18"/>
      <c r="IO91" s="18"/>
      <c r="IP91" s="18"/>
      <c r="IQ91" s="18"/>
      <c r="IR91" s="18"/>
      <c r="IS91" s="18"/>
      <c r="IT91" s="18"/>
      <c r="IU91" s="18"/>
      <c r="IV91" s="18"/>
      <c r="IW91" s="18"/>
      <c r="IX91" s="18"/>
      <c r="IY91" s="18"/>
      <c r="IZ91" s="18"/>
      <c r="JA91" s="18"/>
      <c r="JB91" s="18"/>
      <c r="JC91" s="18"/>
      <c r="JD91" s="18"/>
      <c r="JE91" s="18"/>
      <c r="JF91" s="18"/>
      <c r="JG91" s="18"/>
      <c r="JH91" s="18"/>
      <c r="JI91" s="18"/>
      <c r="JJ91" s="18"/>
      <c r="JK91" s="18"/>
      <c r="JL91" s="18"/>
      <c r="JM91" s="18"/>
      <c r="JN91" s="18"/>
      <c r="JO91" s="18"/>
      <c r="JP91" s="18"/>
      <c r="JQ91" s="18"/>
      <c r="JR91" s="18"/>
      <c r="JS91" s="18"/>
      <c r="JT91" s="18"/>
      <c r="JU91" s="18"/>
      <c r="JV91" s="18"/>
      <c r="JW91" s="18"/>
      <c r="JX91" s="18"/>
      <c r="JY91" s="18"/>
      <c r="JZ91" s="18"/>
      <c r="KA91" s="18"/>
      <c r="KB91" s="18"/>
      <c r="KC91" s="18"/>
      <c r="KD91" s="18"/>
      <c r="KE91" s="18"/>
      <c r="KF91" s="18"/>
      <c r="KG91" s="18"/>
      <c r="KH91" s="18"/>
      <c r="KI91" s="18"/>
      <c r="KJ91" s="18"/>
      <c r="KK91" s="18"/>
      <c r="KL91" s="18"/>
      <c r="KM91" s="18"/>
      <c r="KN91" s="18"/>
      <c r="KO91" s="18"/>
      <c r="KP91" s="18"/>
      <c r="KQ91" s="18"/>
      <c r="KR91" s="18"/>
      <c r="KS91" s="18"/>
      <c r="KT91" s="18"/>
      <c r="KU91" s="18"/>
      <c r="KV91" s="18"/>
      <c r="KW91" s="18"/>
      <c r="KX91" s="18"/>
      <c r="KY91" s="18"/>
      <c r="KZ91" s="18"/>
      <c r="LA91" s="18"/>
      <c r="LB91" s="18"/>
      <c r="LC91" s="18"/>
      <c r="LD91" s="18"/>
      <c r="LE91" s="18"/>
      <c r="LF91" s="18"/>
      <c r="LG91" s="18"/>
      <c r="LH91" s="18"/>
      <c r="LI91" s="18"/>
      <c r="LJ91" s="18"/>
      <c r="LK91" s="18"/>
      <c r="LL91" s="18"/>
      <c r="LM91" s="18"/>
      <c r="LN91" s="18"/>
      <c r="LO91" s="18"/>
      <c r="LP91" s="18"/>
      <c r="LQ91" s="18"/>
      <c r="LR91" s="18"/>
      <c r="LS91" s="18"/>
      <c r="LT91" s="18"/>
      <c r="LU91" s="18"/>
      <c r="LV91" s="18"/>
      <c r="LW91" s="18"/>
      <c r="LX91" s="18"/>
      <c r="LY91" s="18"/>
      <c r="LZ91" s="18"/>
      <c r="MA91" s="18"/>
      <c r="MB91" s="18"/>
      <c r="MC91" s="18"/>
      <c r="MD91" s="18"/>
      <c r="ME91" s="18"/>
      <c r="MF91" s="18"/>
      <c r="MG91" s="18"/>
      <c r="MH91" s="18"/>
      <c r="MI91" s="18"/>
      <c r="MJ91" s="18"/>
      <c r="MK91" s="18"/>
      <c r="ML91" s="18"/>
      <c r="MM91" s="18"/>
      <c r="MN91" s="18"/>
      <c r="MO91" s="18"/>
      <c r="MP91" s="18"/>
      <c r="MQ91" s="18"/>
      <c r="MR91" s="18"/>
      <c r="MS91" s="18"/>
      <c r="MT91" s="18"/>
      <c r="MU91" s="18"/>
      <c r="MV91" s="18"/>
      <c r="MW91" s="18"/>
      <c r="MX91" s="18"/>
      <c r="MY91" s="18"/>
      <c r="MZ91" s="18"/>
      <c r="NA91" s="18"/>
      <c r="NB91" s="18"/>
      <c r="NC91" s="18"/>
      <c r="ND91" s="18"/>
      <c r="NE91" s="18"/>
      <c r="NF91" s="18"/>
      <c r="NG91" s="18"/>
      <c r="NH91" s="18"/>
      <c r="NI91" s="18"/>
      <c r="NJ91" s="18"/>
      <c r="NK91" s="18"/>
      <c r="NL91" s="18"/>
      <c r="NM91" s="18"/>
      <c r="NN91" s="18"/>
      <c r="NO91" s="18"/>
      <c r="NP91" s="18"/>
      <c r="NQ91" s="18"/>
      <c r="NR91" s="18"/>
      <c r="NS91" s="18"/>
      <c r="NT91" s="18"/>
      <c r="NU91" s="18"/>
      <c r="NV91" s="18"/>
      <c r="NW91" s="18"/>
      <c r="NX91" s="18"/>
      <c r="NY91" s="18"/>
      <c r="NZ91" s="18"/>
      <c r="OA91" s="18"/>
      <c r="OB91" s="18"/>
      <c r="OC91" s="18"/>
      <c r="OD91" s="18"/>
      <c r="OE91" s="18"/>
      <c r="OF91" s="18"/>
      <c r="OG91" s="18"/>
      <c r="OH91" s="18"/>
      <c r="OI91" s="18"/>
      <c r="OJ91" s="18"/>
      <c r="OK91" s="18"/>
      <c r="OL91" s="18"/>
      <c r="OM91" s="18"/>
      <c r="ON91" s="18"/>
      <c r="OO91" s="18"/>
      <c r="OP91" s="18"/>
      <c r="OQ91" s="18"/>
      <c r="OR91" s="18"/>
      <c r="OS91" s="18"/>
      <c r="OT91" s="18"/>
      <c r="OU91" s="18"/>
      <c r="OV91" s="18"/>
      <c r="OW91" s="18"/>
      <c r="OX91" s="18"/>
      <c r="OY91" s="18"/>
      <c r="OZ91" s="18"/>
      <c r="PA91" s="18"/>
      <c r="PB91" s="18"/>
      <c r="PC91" s="18"/>
      <c r="PD91" s="18"/>
      <c r="PE91" s="18"/>
      <c r="PF91" s="18"/>
      <c r="PG91" s="18"/>
      <c r="PH91" s="18"/>
      <c r="PI91" s="18"/>
      <c r="PJ91" s="18"/>
      <c r="PK91" s="18"/>
      <c r="PL91" s="18"/>
      <c r="PM91" s="18"/>
      <c r="PN91" s="18"/>
      <c r="PO91" s="18"/>
      <c r="PP91" s="18"/>
      <c r="PQ91" s="18"/>
      <c r="PR91" s="18"/>
      <c r="PS91" s="18"/>
      <c r="PT91" s="18"/>
      <c r="PU91" s="18"/>
      <c r="PV91" s="18"/>
      <c r="PW91" s="18"/>
      <c r="PX91" s="18"/>
      <c r="PY91" s="18"/>
      <c r="PZ91" s="18"/>
      <c r="QA91" s="18"/>
      <c r="QB91" s="18"/>
      <c r="QC91" s="18"/>
      <c r="QD91" s="18"/>
      <c r="QE91" s="18"/>
      <c r="QF91" s="18"/>
      <c r="QG91" s="18"/>
      <c r="QH91" s="18"/>
      <c r="QI91" s="18"/>
      <c r="QJ91" s="18"/>
      <c r="QK91" s="18"/>
      <c r="QL91" s="18"/>
      <c r="QM91" s="18"/>
      <c r="QN91" s="18"/>
      <c r="QO91" s="18"/>
      <c r="QP91" s="18"/>
      <c r="QQ91" s="18"/>
      <c r="QR91" s="18"/>
      <c r="QS91" s="18"/>
      <c r="QT91" s="18"/>
      <c r="QU91" s="18"/>
      <c r="QV91" s="18"/>
      <c r="QW91" s="18"/>
      <c r="QX91" s="18"/>
      <c r="QY91" s="18"/>
      <c r="QZ91" s="18"/>
      <c r="RA91" s="18"/>
      <c r="RB91" s="18"/>
      <c r="RC91" s="18"/>
      <c r="RD91" s="18"/>
      <c r="RE91" s="18"/>
      <c r="RF91" s="18"/>
      <c r="RG91" s="18"/>
      <c r="RH91" s="18"/>
      <c r="RI91" s="18"/>
      <c r="RJ91" s="18"/>
      <c r="RK91" s="18"/>
      <c r="RL91" s="18"/>
      <c r="RM91" s="18"/>
      <c r="RN91" s="18"/>
      <c r="RO91" s="18"/>
      <c r="RP91" s="18"/>
      <c r="RQ91" s="18"/>
      <c r="RR91" s="18"/>
      <c r="RS91" s="18"/>
      <c r="RT91" s="18"/>
      <c r="RU91" s="18"/>
      <c r="RV91" s="18"/>
      <c r="RW91" s="18"/>
      <c r="RX91" s="18"/>
      <c r="RY91" s="18"/>
      <c r="RZ91" s="18"/>
      <c r="SA91" s="18"/>
      <c r="SB91" s="18"/>
      <c r="SC91" s="18"/>
      <c r="SD91" s="18"/>
      <c r="SE91" s="18"/>
      <c r="SF91" s="18"/>
      <c r="SG91" s="18"/>
      <c r="SH91" s="18"/>
      <c r="SI91" s="18"/>
      <c r="SJ91" s="18"/>
      <c r="SK91" s="18"/>
      <c r="SL91" s="18"/>
      <c r="SM91" s="18"/>
      <c r="SN91" s="18"/>
      <c r="SO91" s="18"/>
      <c r="SP91" s="18"/>
      <c r="SQ91" s="18"/>
      <c r="SR91" s="18"/>
      <c r="SS91" s="18"/>
      <c r="ST91" s="18"/>
      <c r="SU91" s="18"/>
      <c r="SV91" s="18"/>
      <c r="SW91" s="18"/>
      <c r="SX91" s="18"/>
      <c r="SY91" s="18"/>
      <c r="SZ91" s="18"/>
      <c r="TA91" s="18"/>
      <c r="TB91" s="18"/>
      <c r="TC91" s="18"/>
      <c r="TD91" s="18"/>
      <c r="TE91" s="18"/>
      <c r="TF91" s="18"/>
      <c r="TG91" s="18"/>
      <c r="TH91" s="18"/>
      <c r="TI91" s="18"/>
      <c r="TJ91" s="18"/>
      <c r="TK91" s="18"/>
      <c r="TL91" s="18"/>
      <c r="TM91" s="18"/>
      <c r="TN91" s="18"/>
      <c r="TO91" s="18"/>
      <c r="TP91" s="18"/>
      <c r="TQ91" s="18"/>
      <c r="TR91" s="18"/>
      <c r="TS91" s="18"/>
      <c r="TT91" s="18"/>
      <c r="TU91" s="18"/>
      <c r="TV91" s="18"/>
      <c r="TW91" s="18"/>
      <c r="TX91" s="18"/>
      <c r="TY91" s="18"/>
      <c r="TZ91" s="18"/>
      <c r="UA91" s="18"/>
      <c r="UB91" s="18"/>
      <c r="UC91" s="18"/>
      <c r="UD91" s="18"/>
      <c r="UE91" s="18"/>
      <c r="UF91" s="18"/>
      <c r="UG91" s="18"/>
      <c r="UH91" s="18"/>
      <c r="UI91" s="18"/>
      <c r="UJ91" s="18"/>
      <c r="UK91" s="18"/>
      <c r="UL91" s="18"/>
      <c r="UM91" s="18"/>
      <c r="UN91" s="18"/>
      <c r="UO91" s="18"/>
      <c r="UP91" s="18"/>
      <c r="UQ91" s="18"/>
      <c r="UR91" s="18"/>
      <c r="US91" s="18"/>
      <c r="UT91" s="18"/>
      <c r="UU91" s="18"/>
      <c r="UV91" s="18"/>
      <c r="UW91" s="18"/>
      <c r="UX91" s="18"/>
      <c r="UY91" s="18"/>
      <c r="UZ91" s="18"/>
      <c r="VA91" s="18"/>
      <c r="VB91" s="18"/>
      <c r="VC91" s="18"/>
      <c r="VD91" s="18"/>
      <c r="VE91" s="18"/>
      <c r="VF91" s="18"/>
      <c r="VG91" s="18"/>
      <c r="VH91" s="18"/>
      <c r="VI91" s="18"/>
      <c r="VJ91" s="18"/>
      <c r="VK91" s="18"/>
      <c r="VL91" s="18"/>
      <c r="VM91" s="18"/>
      <c r="VN91" s="18"/>
      <c r="VO91" s="18"/>
      <c r="VP91" s="18"/>
      <c r="VQ91" s="18"/>
      <c r="VR91" s="18"/>
      <c r="VS91" s="18"/>
      <c r="VT91" s="18"/>
      <c r="VU91" s="18"/>
      <c r="VV91" s="18"/>
      <c r="VW91" s="18"/>
      <c r="VX91" s="18"/>
      <c r="VY91" s="18"/>
      <c r="VZ91" s="18"/>
      <c r="WA91" s="18"/>
      <c r="WB91" s="18"/>
      <c r="WC91" s="18"/>
      <c r="WD91" s="18"/>
      <c r="WE91" s="18"/>
      <c r="WF91" s="18"/>
      <c r="WG91" s="18"/>
      <c r="WH91" s="18"/>
      <c r="WI91" s="18"/>
      <c r="WJ91" s="18"/>
      <c r="WK91" s="18"/>
      <c r="WL91" s="18"/>
      <c r="WM91" s="18"/>
      <c r="WN91" s="18"/>
      <c r="WO91" s="18"/>
      <c r="WP91" s="18"/>
      <c r="WQ91" s="18"/>
      <c r="WR91" s="18"/>
      <c r="WS91" s="18"/>
      <c r="WT91" s="18"/>
      <c r="WU91" s="18"/>
      <c r="WV91" s="18"/>
      <c r="WW91" s="18"/>
      <c r="WX91" s="18"/>
      <c r="WY91" s="18"/>
      <c r="WZ91" s="18"/>
      <c r="XA91" s="18"/>
      <c r="XB91" s="18"/>
      <c r="XC91" s="18"/>
      <c r="XD91" s="18"/>
      <c r="XE91" s="18"/>
      <c r="XF91" s="18"/>
      <c r="XG91" s="18"/>
      <c r="XH91" s="18"/>
      <c r="XI91" s="18"/>
      <c r="XJ91" s="18"/>
      <c r="XK91" s="18"/>
      <c r="XL91" s="18"/>
      <c r="XM91" s="18"/>
      <c r="XN91" s="18"/>
      <c r="XO91" s="18"/>
      <c r="XP91" s="18"/>
      <c r="XQ91" s="18"/>
      <c r="XR91" s="18"/>
      <c r="XS91" s="18"/>
      <c r="XT91" s="18"/>
      <c r="XU91" s="18"/>
      <c r="XV91" s="18"/>
      <c r="XW91" s="18"/>
      <c r="XX91" s="18"/>
      <c r="XY91" s="18"/>
      <c r="XZ91" s="18"/>
      <c r="YA91" s="18"/>
      <c r="YB91" s="18"/>
      <c r="YC91" s="18"/>
      <c r="YD91" s="18"/>
      <c r="YE91" s="18"/>
      <c r="YF91" s="18"/>
      <c r="YG91" s="18"/>
      <c r="YH91" s="18"/>
      <c r="YI91" s="18"/>
      <c r="YJ91" s="18"/>
      <c r="YK91" s="18"/>
      <c r="YL91" s="18"/>
      <c r="YM91" s="18"/>
      <c r="YN91" s="18"/>
      <c r="YO91" s="18"/>
      <c r="YP91" s="18"/>
      <c r="YQ91" s="18"/>
      <c r="YR91" s="18"/>
      <c r="YS91" s="18"/>
      <c r="YT91" s="18"/>
      <c r="YU91" s="18"/>
      <c r="YV91" s="18"/>
      <c r="YW91" s="18"/>
      <c r="YX91" s="18"/>
      <c r="YY91" s="18"/>
      <c r="YZ91" s="18"/>
      <c r="ZA91" s="18"/>
      <c r="ZB91" s="18"/>
      <c r="ZC91" s="18"/>
      <c r="ZD91" s="18"/>
      <c r="ZE91" s="18"/>
      <c r="ZF91" s="18"/>
      <c r="ZG91" s="18"/>
      <c r="ZH91" s="18"/>
      <c r="ZI91" s="18"/>
      <c r="ZJ91" s="18"/>
      <c r="ZK91" s="18"/>
      <c r="ZL91" s="18"/>
      <c r="ZM91" s="18"/>
      <c r="ZN91" s="18"/>
      <c r="ZO91" s="18"/>
      <c r="ZP91" s="18"/>
      <c r="ZQ91" s="18"/>
      <c r="ZR91" s="18"/>
      <c r="ZS91" s="18"/>
      <c r="ZT91" s="18"/>
      <c r="ZU91" s="18"/>
      <c r="ZV91" s="18"/>
      <c r="ZW91" s="18"/>
      <c r="ZX91" s="18"/>
      <c r="ZY91" s="18"/>
      <c r="ZZ91" s="18"/>
      <c r="AAA91" s="18"/>
      <c r="AAB91" s="18"/>
      <c r="AAC91" s="18"/>
      <c r="AAD91" s="18"/>
      <c r="AAE91" s="18"/>
      <c r="AAF91" s="18"/>
      <c r="AAG91" s="18"/>
      <c r="AAH91" s="18"/>
      <c r="AAI91" s="18"/>
      <c r="AAJ91" s="18"/>
      <c r="AAK91" s="18"/>
      <c r="AAL91" s="18"/>
      <c r="AAM91" s="18"/>
      <c r="AAN91" s="18"/>
      <c r="AAO91" s="18"/>
      <c r="AAP91" s="18"/>
      <c r="AAQ91" s="18"/>
      <c r="AAR91" s="18"/>
      <c r="AAS91" s="18"/>
      <c r="AAT91" s="18"/>
      <c r="AAU91" s="18"/>
      <c r="AAV91" s="18"/>
      <c r="AAW91" s="18"/>
      <c r="AAX91" s="18"/>
      <c r="AAY91" s="18"/>
      <c r="AAZ91" s="18"/>
      <c r="ABA91" s="18"/>
      <c r="ABB91" s="18"/>
      <c r="ABC91" s="18"/>
      <c r="ABD91" s="18"/>
      <c r="ABE91" s="18"/>
      <c r="ABF91" s="18"/>
      <c r="ABG91" s="18"/>
      <c r="ABH91" s="18"/>
      <c r="ABI91" s="18"/>
      <c r="ABJ91" s="18"/>
      <c r="ABK91" s="18"/>
      <c r="ABL91" s="18"/>
      <c r="ABM91" s="18"/>
      <c r="ABN91" s="18"/>
      <c r="ABO91" s="18"/>
      <c r="ABP91" s="18"/>
      <c r="ABQ91" s="18"/>
      <c r="ABR91" s="18"/>
      <c r="ABS91" s="18"/>
      <c r="ABT91" s="18"/>
      <c r="ABU91" s="18"/>
      <c r="ABV91" s="18"/>
      <c r="ABW91" s="18"/>
      <c r="ABX91" s="18"/>
      <c r="ABY91" s="18"/>
      <c r="ABZ91" s="18"/>
      <c r="ACA91" s="18"/>
      <c r="ACB91" s="18"/>
      <c r="ACC91" s="18"/>
      <c r="ACD91" s="18"/>
      <c r="ACE91" s="18"/>
      <c r="ACF91" s="18"/>
      <c r="ACG91" s="18"/>
      <c r="ACH91" s="18"/>
      <c r="ACI91" s="18"/>
      <c r="ACJ91" s="18"/>
      <c r="ACK91" s="18"/>
      <c r="ACL91" s="18"/>
      <c r="ACM91" s="18"/>
      <c r="ACN91" s="18"/>
      <c r="ACO91" s="18"/>
      <c r="ACP91" s="18"/>
      <c r="ACQ91" s="18"/>
      <c r="ACR91" s="18"/>
      <c r="ACS91" s="18"/>
      <c r="ACT91" s="18"/>
      <c r="ACU91" s="18"/>
      <c r="ACV91" s="18"/>
      <c r="ACW91" s="18"/>
      <c r="ACX91" s="18"/>
      <c r="ACY91" s="18"/>
      <c r="ACZ91" s="18"/>
      <c r="ADA91" s="18"/>
      <c r="ADB91" s="18"/>
      <c r="ADC91" s="18"/>
      <c r="ADD91" s="18"/>
      <c r="ADE91" s="18"/>
      <c r="ADF91" s="18"/>
      <c r="ADG91" s="18"/>
      <c r="ADH91" s="18"/>
      <c r="ADI91" s="18"/>
      <c r="ADJ91" s="18"/>
      <c r="ADK91" s="18"/>
      <c r="ADL91" s="18"/>
      <c r="ADM91" s="18"/>
      <c r="ADN91" s="18"/>
      <c r="ADO91" s="18"/>
      <c r="ADP91" s="18"/>
      <c r="ADQ91" s="18"/>
      <c r="ADR91" s="18"/>
      <c r="ADS91" s="18"/>
      <c r="ADT91" s="18"/>
      <c r="ADU91" s="18"/>
      <c r="ADV91" s="18"/>
      <c r="ADW91" s="18"/>
      <c r="ADX91" s="18"/>
      <c r="ADY91" s="18"/>
      <c r="ADZ91" s="18"/>
      <c r="AEA91" s="18"/>
      <c r="AEB91" s="18"/>
      <c r="AEC91" s="18"/>
      <c r="AED91" s="18"/>
      <c r="AEE91" s="18"/>
      <c r="AEF91" s="18"/>
      <c r="AEG91" s="18"/>
      <c r="AEH91" s="18"/>
      <c r="AEI91" s="18"/>
      <c r="AEJ91" s="18"/>
      <c r="AEK91" s="18"/>
      <c r="AEL91" s="18"/>
      <c r="AEM91" s="18"/>
      <c r="AEN91" s="18"/>
      <c r="AEO91" s="18"/>
      <c r="AEP91" s="18"/>
      <c r="AEQ91" s="18"/>
      <c r="AER91" s="18"/>
      <c r="AES91" s="18"/>
      <c r="AET91" s="18"/>
      <c r="AEU91" s="18"/>
      <c r="AEV91" s="18"/>
      <c r="AEW91" s="18"/>
      <c r="AEX91" s="18"/>
    </row>
    <row r="92" spans="1:830" s="33" customFormat="1" ht="48.75" customHeight="1">
      <c r="A92" s="34">
        <v>88</v>
      </c>
      <c r="B92" s="34" t="s">
        <v>185</v>
      </c>
      <c r="C92" s="8" t="s">
        <v>186</v>
      </c>
      <c r="D92" s="35" t="s">
        <v>20</v>
      </c>
      <c r="E92" s="36">
        <v>3700.0000000000005</v>
      </c>
      <c r="F92" s="37">
        <v>40</v>
      </c>
      <c r="G92" s="52">
        <v>3135.5932203389834</v>
      </c>
      <c r="H92" s="38">
        <f t="shared" si="27"/>
        <v>148000.00000000003</v>
      </c>
      <c r="I92" s="39">
        <f t="shared" si="19"/>
        <v>40</v>
      </c>
      <c r="J92" s="38">
        <f t="shared" si="28"/>
        <v>148000.00000000003</v>
      </c>
      <c r="K92" s="38">
        <f t="shared" si="29"/>
        <v>0</v>
      </c>
      <c r="L92" s="38">
        <f t="shared" si="30"/>
        <v>0</v>
      </c>
      <c r="M92" s="40"/>
      <c r="N92" s="99">
        <f t="shared" si="31"/>
        <v>0</v>
      </c>
      <c r="O92" s="42"/>
      <c r="P92" s="43">
        <f t="shared" si="32"/>
        <v>0</v>
      </c>
      <c r="Q92" s="43">
        <f t="shared" si="33"/>
        <v>0</v>
      </c>
      <c r="R92" s="43">
        <f t="shared" si="34"/>
        <v>0</v>
      </c>
      <c r="S92" s="44">
        <f t="shared" si="35"/>
        <v>40</v>
      </c>
      <c r="T92" s="98">
        <f t="shared" si="36"/>
        <v>148000.00000000003</v>
      </c>
      <c r="U92" s="45">
        <f t="shared" si="20"/>
        <v>40</v>
      </c>
      <c r="V92" s="46">
        <f t="shared" si="21"/>
        <v>148000.00000000003</v>
      </c>
      <c r="W92" s="46">
        <f t="shared" si="22"/>
        <v>0</v>
      </c>
      <c r="X92" s="47">
        <f t="shared" si="23"/>
        <v>0</v>
      </c>
      <c r="Y92" s="97">
        <v>40</v>
      </c>
      <c r="Z92" s="96">
        <f t="shared" si="24"/>
        <v>148000.00000000003</v>
      </c>
      <c r="AA92" s="96">
        <f t="shared" si="25"/>
        <v>0</v>
      </c>
      <c r="AB92" s="70">
        <f t="shared" si="26"/>
        <v>0</v>
      </c>
      <c r="AC92" s="157"/>
      <c r="AD92" s="162">
        <v>1295</v>
      </c>
      <c r="AE92" s="166">
        <f t="shared" si="37"/>
        <v>51800</v>
      </c>
      <c r="AF92" s="166">
        <f t="shared" si="38"/>
        <v>51800</v>
      </c>
      <c r="AT92" s="136"/>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c r="GA92" s="18"/>
      <c r="GB92" s="18"/>
      <c r="GC92" s="18"/>
      <c r="GD92" s="18"/>
      <c r="GE92" s="18"/>
      <c r="GF92" s="18"/>
      <c r="GG92" s="18"/>
      <c r="GH92" s="18"/>
      <c r="GI92" s="18"/>
      <c r="GJ92" s="18"/>
      <c r="GK92" s="18"/>
      <c r="GL92" s="18"/>
      <c r="GM92" s="18"/>
      <c r="GN92" s="18"/>
      <c r="GO92" s="18"/>
      <c r="GP92" s="18"/>
      <c r="GQ92" s="18"/>
      <c r="GR92" s="18"/>
      <c r="GS92" s="18"/>
      <c r="GT92" s="18"/>
      <c r="GU92" s="18"/>
      <c r="GV92" s="18"/>
      <c r="GW92" s="18"/>
      <c r="GX92" s="18"/>
      <c r="GY92" s="18"/>
      <c r="GZ92" s="18"/>
      <c r="HA92" s="18"/>
      <c r="HB92" s="18"/>
      <c r="HC92" s="18"/>
      <c r="HD92" s="18"/>
      <c r="HE92" s="18"/>
      <c r="HF92" s="18"/>
      <c r="HG92" s="18"/>
      <c r="HH92" s="18"/>
      <c r="HI92" s="18"/>
      <c r="HJ92" s="18"/>
      <c r="HK92" s="18"/>
      <c r="HL92" s="18"/>
      <c r="HM92" s="18"/>
      <c r="HN92" s="18"/>
      <c r="HO92" s="18"/>
      <c r="HP92" s="18"/>
      <c r="HQ92" s="18"/>
      <c r="HR92" s="18"/>
      <c r="HS92" s="18"/>
      <c r="HT92" s="18"/>
      <c r="HU92" s="18"/>
      <c r="HV92" s="18"/>
      <c r="HW92" s="18"/>
      <c r="HX92" s="18"/>
      <c r="HY92" s="18"/>
      <c r="HZ92" s="18"/>
      <c r="IA92" s="18"/>
      <c r="IB92" s="18"/>
      <c r="IC92" s="18"/>
      <c r="ID92" s="18"/>
      <c r="IE92" s="18"/>
      <c r="IF92" s="18"/>
      <c r="IG92" s="18"/>
      <c r="IH92" s="18"/>
      <c r="II92" s="18"/>
      <c r="IJ92" s="18"/>
      <c r="IK92" s="18"/>
      <c r="IL92" s="18"/>
      <c r="IM92" s="18"/>
      <c r="IN92" s="18"/>
      <c r="IO92" s="18"/>
      <c r="IP92" s="18"/>
      <c r="IQ92" s="18"/>
      <c r="IR92" s="18"/>
      <c r="IS92" s="18"/>
      <c r="IT92" s="18"/>
      <c r="IU92" s="18"/>
      <c r="IV92" s="18"/>
      <c r="IW92" s="18"/>
      <c r="IX92" s="18"/>
      <c r="IY92" s="18"/>
      <c r="IZ92" s="18"/>
      <c r="JA92" s="18"/>
      <c r="JB92" s="18"/>
      <c r="JC92" s="18"/>
      <c r="JD92" s="18"/>
      <c r="JE92" s="18"/>
      <c r="JF92" s="18"/>
      <c r="JG92" s="18"/>
      <c r="JH92" s="18"/>
      <c r="JI92" s="18"/>
      <c r="JJ92" s="18"/>
      <c r="JK92" s="18"/>
      <c r="JL92" s="18"/>
      <c r="JM92" s="18"/>
      <c r="JN92" s="18"/>
      <c r="JO92" s="18"/>
      <c r="JP92" s="18"/>
      <c r="JQ92" s="18"/>
      <c r="JR92" s="18"/>
      <c r="JS92" s="18"/>
      <c r="JT92" s="18"/>
      <c r="JU92" s="18"/>
      <c r="JV92" s="18"/>
      <c r="JW92" s="18"/>
      <c r="JX92" s="18"/>
      <c r="JY92" s="18"/>
      <c r="JZ92" s="18"/>
      <c r="KA92" s="18"/>
      <c r="KB92" s="18"/>
      <c r="KC92" s="18"/>
      <c r="KD92" s="18"/>
      <c r="KE92" s="18"/>
      <c r="KF92" s="18"/>
      <c r="KG92" s="18"/>
      <c r="KH92" s="18"/>
      <c r="KI92" s="18"/>
      <c r="KJ92" s="18"/>
      <c r="KK92" s="18"/>
      <c r="KL92" s="18"/>
      <c r="KM92" s="18"/>
      <c r="KN92" s="18"/>
      <c r="KO92" s="18"/>
      <c r="KP92" s="18"/>
      <c r="KQ92" s="18"/>
      <c r="KR92" s="18"/>
      <c r="KS92" s="18"/>
      <c r="KT92" s="18"/>
      <c r="KU92" s="18"/>
      <c r="KV92" s="18"/>
      <c r="KW92" s="18"/>
      <c r="KX92" s="18"/>
      <c r="KY92" s="18"/>
      <c r="KZ92" s="18"/>
      <c r="LA92" s="18"/>
      <c r="LB92" s="18"/>
      <c r="LC92" s="18"/>
      <c r="LD92" s="18"/>
      <c r="LE92" s="18"/>
      <c r="LF92" s="18"/>
      <c r="LG92" s="18"/>
      <c r="LH92" s="18"/>
      <c r="LI92" s="18"/>
      <c r="LJ92" s="18"/>
      <c r="LK92" s="18"/>
      <c r="LL92" s="18"/>
      <c r="LM92" s="18"/>
      <c r="LN92" s="18"/>
      <c r="LO92" s="18"/>
      <c r="LP92" s="18"/>
      <c r="LQ92" s="18"/>
      <c r="LR92" s="18"/>
      <c r="LS92" s="18"/>
      <c r="LT92" s="18"/>
      <c r="LU92" s="18"/>
      <c r="LV92" s="18"/>
      <c r="LW92" s="18"/>
      <c r="LX92" s="18"/>
      <c r="LY92" s="18"/>
      <c r="LZ92" s="18"/>
      <c r="MA92" s="18"/>
      <c r="MB92" s="18"/>
      <c r="MC92" s="18"/>
      <c r="MD92" s="18"/>
      <c r="ME92" s="18"/>
      <c r="MF92" s="18"/>
      <c r="MG92" s="18"/>
      <c r="MH92" s="18"/>
      <c r="MI92" s="18"/>
      <c r="MJ92" s="18"/>
      <c r="MK92" s="18"/>
      <c r="ML92" s="18"/>
      <c r="MM92" s="18"/>
      <c r="MN92" s="18"/>
      <c r="MO92" s="18"/>
      <c r="MP92" s="18"/>
      <c r="MQ92" s="18"/>
      <c r="MR92" s="18"/>
      <c r="MS92" s="18"/>
      <c r="MT92" s="18"/>
      <c r="MU92" s="18"/>
      <c r="MV92" s="18"/>
      <c r="MW92" s="18"/>
      <c r="MX92" s="18"/>
      <c r="MY92" s="18"/>
      <c r="MZ92" s="18"/>
      <c r="NA92" s="18"/>
      <c r="NB92" s="18"/>
      <c r="NC92" s="18"/>
      <c r="ND92" s="18"/>
      <c r="NE92" s="18"/>
      <c r="NF92" s="18"/>
      <c r="NG92" s="18"/>
      <c r="NH92" s="18"/>
      <c r="NI92" s="18"/>
      <c r="NJ92" s="18"/>
      <c r="NK92" s="18"/>
      <c r="NL92" s="18"/>
      <c r="NM92" s="18"/>
      <c r="NN92" s="18"/>
      <c r="NO92" s="18"/>
      <c r="NP92" s="18"/>
      <c r="NQ92" s="18"/>
      <c r="NR92" s="18"/>
      <c r="NS92" s="18"/>
      <c r="NT92" s="18"/>
      <c r="NU92" s="18"/>
      <c r="NV92" s="18"/>
      <c r="NW92" s="18"/>
      <c r="NX92" s="18"/>
      <c r="NY92" s="18"/>
      <c r="NZ92" s="18"/>
      <c r="OA92" s="18"/>
      <c r="OB92" s="18"/>
      <c r="OC92" s="18"/>
      <c r="OD92" s="18"/>
      <c r="OE92" s="18"/>
      <c r="OF92" s="18"/>
      <c r="OG92" s="18"/>
      <c r="OH92" s="18"/>
      <c r="OI92" s="18"/>
      <c r="OJ92" s="18"/>
      <c r="OK92" s="18"/>
      <c r="OL92" s="18"/>
      <c r="OM92" s="18"/>
      <c r="ON92" s="18"/>
      <c r="OO92" s="18"/>
      <c r="OP92" s="18"/>
      <c r="OQ92" s="18"/>
      <c r="OR92" s="18"/>
      <c r="OS92" s="18"/>
      <c r="OT92" s="18"/>
      <c r="OU92" s="18"/>
      <c r="OV92" s="18"/>
      <c r="OW92" s="18"/>
      <c r="OX92" s="18"/>
      <c r="OY92" s="18"/>
      <c r="OZ92" s="18"/>
      <c r="PA92" s="18"/>
      <c r="PB92" s="18"/>
      <c r="PC92" s="18"/>
      <c r="PD92" s="18"/>
      <c r="PE92" s="18"/>
      <c r="PF92" s="18"/>
      <c r="PG92" s="18"/>
      <c r="PH92" s="18"/>
      <c r="PI92" s="18"/>
      <c r="PJ92" s="18"/>
      <c r="PK92" s="18"/>
      <c r="PL92" s="18"/>
      <c r="PM92" s="18"/>
      <c r="PN92" s="18"/>
      <c r="PO92" s="18"/>
      <c r="PP92" s="18"/>
      <c r="PQ92" s="18"/>
      <c r="PR92" s="18"/>
      <c r="PS92" s="18"/>
      <c r="PT92" s="18"/>
      <c r="PU92" s="18"/>
      <c r="PV92" s="18"/>
      <c r="PW92" s="18"/>
      <c r="PX92" s="18"/>
      <c r="PY92" s="18"/>
      <c r="PZ92" s="18"/>
      <c r="QA92" s="18"/>
      <c r="QB92" s="18"/>
      <c r="QC92" s="18"/>
      <c r="QD92" s="18"/>
      <c r="QE92" s="18"/>
      <c r="QF92" s="18"/>
      <c r="QG92" s="18"/>
      <c r="QH92" s="18"/>
      <c r="QI92" s="18"/>
      <c r="QJ92" s="18"/>
      <c r="QK92" s="18"/>
      <c r="QL92" s="18"/>
      <c r="QM92" s="18"/>
      <c r="QN92" s="18"/>
      <c r="QO92" s="18"/>
      <c r="QP92" s="18"/>
      <c r="QQ92" s="18"/>
      <c r="QR92" s="18"/>
      <c r="QS92" s="18"/>
      <c r="QT92" s="18"/>
      <c r="QU92" s="18"/>
      <c r="QV92" s="18"/>
      <c r="QW92" s="18"/>
      <c r="QX92" s="18"/>
      <c r="QY92" s="18"/>
      <c r="QZ92" s="18"/>
      <c r="RA92" s="18"/>
      <c r="RB92" s="18"/>
      <c r="RC92" s="18"/>
      <c r="RD92" s="18"/>
      <c r="RE92" s="18"/>
      <c r="RF92" s="18"/>
      <c r="RG92" s="18"/>
      <c r="RH92" s="18"/>
      <c r="RI92" s="18"/>
      <c r="RJ92" s="18"/>
      <c r="RK92" s="18"/>
      <c r="RL92" s="18"/>
      <c r="RM92" s="18"/>
      <c r="RN92" s="18"/>
      <c r="RO92" s="18"/>
      <c r="RP92" s="18"/>
      <c r="RQ92" s="18"/>
      <c r="RR92" s="18"/>
      <c r="RS92" s="18"/>
      <c r="RT92" s="18"/>
      <c r="RU92" s="18"/>
      <c r="RV92" s="18"/>
      <c r="RW92" s="18"/>
      <c r="RX92" s="18"/>
      <c r="RY92" s="18"/>
      <c r="RZ92" s="18"/>
      <c r="SA92" s="18"/>
      <c r="SB92" s="18"/>
      <c r="SC92" s="18"/>
      <c r="SD92" s="18"/>
      <c r="SE92" s="18"/>
      <c r="SF92" s="18"/>
      <c r="SG92" s="18"/>
      <c r="SH92" s="18"/>
      <c r="SI92" s="18"/>
      <c r="SJ92" s="18"/>
      <c r="SK92" s="18"/>
      <c r="SL92" s="18"/>
      <c r="SM92" s="18"/>
      <c r="SN92" s="18"/>
      <c r="SO92" s="18"/>
      <c r="SP92" s="18"/>
      <c r="SQ92" s="18"/>
      <c r="SR92" s="18"/>
      <c r="SS92" s="18"/>
      <c r="ST92" s="18"/>
      <c r="SU92" s="18"/>
      <c r="SV92" s="18"/>
      <c r="SW92" s="18"/>
      <c r="SX92" s="18"/>
      <c r="SY92" s="18"/>
      <c r="SZ92" s="18"/>
      <c r="TA92" s="18"/>
      <c r="TB92" s="18"/>
      <c r="TC92" s="18"/>
      <c r="TD92" s="18"/>
      <c r="TE92" s="18"/>
      <c r="TF92" s="18"/>
      <c r="TG92" s="18"/>
      <c r="TH92" s="18"/>
      <c r="TI92" s="18"/>
      <c r="TJ92" s="18"/>
      <c r="TK92" s="18"/>
      <c r="TL92" s="18"/>
      <c r="TM92" s="18"/>
      <c r="TN92" s="18"/>
      <c r="TO92" s="18"/>
      <c r="TP92" s="18"/>
      <c r="TQ92" s="18"/>
      <c r="TR92" s="18"/>
      <c r="TS92" s="18"/>
      <c r="TT92" s="18"/>
      <c r="TU92" s="18"/>
      <c r="TV92" s="18"/>
      <c r="TW92" s="18"/>
      <c r="TX92" s="18"/>
      <c r="TY92" s="18"/>
      <c r="TZ92" s="18"/>
      <c r="UA92" s="18"/>
      <c r="UB92" s="18"/>
      <c r="UC92" s="18"/>
      <c r="UD92" s="18"/>
      <c r="UE92" s="18"/>
      <c r="UF92" s="18"/>
      <c r="UG92" s="18"/>
      <c r="UH92" s="18"/>
      <c r="UI92" s="18"/>
      <c r="UJ92" s="18"/>
      <c r="UK92" s="18"/>
      <c r="UL92" s="18"/>
      <c r="UM92" s="18"/>
      <c r="UN92" s="18"/>
      <c r="UO92" s="18"/>
      <c r="UP92" s="18"/>
      <c r="UQ92" s="18"/>
      <c r="UR92" s="18"/>
      <c r="US92" s="18"/>
      <c r="UT92" s="18"/>
      <c r="UU92" s="18"/>
      <c r="UV92" s="18"/>
      <c r="UW92" s="18"/>
      <c r="UX92" s="18"/>
      <c r="UY92" s="18"/>
      <c r="UZ92" s="18"/>
      <c r="VA92" s="18"/>
      <c r="VB92" s="18"/>
      <c r="VC92" s="18"/>
      <c r="VD92" s="18"/>
      <c r="VE92" s="18"/>
      <c r="VF92" s="18"/>
      <c r="VG92" s="18"/>
      <c r="VH92" s="18"/>
      <c r="VI92" s="18"/>
      <c r="VJ92" s="18"/>
      <c r="VK92" s="18"/>
      <c r="VL92" s="18"/>
      <c r="VM92" s="18"/>
      <c r="VN92" s="18"/>
      <c r="VO92" s="18"/>
      <c r="VP92" s="18"/>
      <c r="VQ92" s="18"/>
      <c r="VR92" s="18"/>
      <c r="VS92" s="18"/>
      <c r="VT92" s="18"/>
      <c r="VU92" s="18"/>
      <c r="VV92" s="18"/>
      <c r="VW92" s="18"/>
      <c r="VX92" s="18"/>
      <c r="VY92" s="18"/>
      <c r="VZ92" s="18"/>
      <c r="WA92" s="18"/>
      <c r="WB92" s="18"/>
      <c r="WC92" s="18"/>
      <c r="WD92" s="18"/>
      <c r="WE92" s="18"/>
      <c r="WF92" s="18"/>
      <c r="WG92" s="18"/>
      <c r="WH92" s="18"/>
      <c r="WI92" s="18"/>
      <c r="WJ92" s="18"/>
      <c r="WK92" s="18"/>
      <c r="WL92" s="18"/>
      <c r="WM92" s="18"/>
      <c r="WN92" s="18"/>
      <c r="WO92" s="18"/>
      <c r="WP92" s="18"/>
      <c r="WQ92" s="18"/>
      <c r="WR92" s="18"/>
      <c r="WS92" s="18"/>
      <c r="WT92" s="18"/>
      <c r="WU92" s="18"/>
      <c r="WV92" s="18"/>
      <c r="WW92" s="18"/>
      <c r="WX92" s="18"/>
      <c r="WY92" s="18"/>
      <c r="WZ92" s="18"/>
      <c r="XA92" s="18"/>
      <c r="XB92" s="18"/>
      <c r="XC92" s="18"/>
      <c r="XD92" s="18"/>
      <c r="XE92" s="18"/>
      <c r="XF92" s="18"/>
      <c r="XG92" s="18"/>
      <c r="XH92" s="18"/>
      <c r="XI92" s="18"/>
      <c r="XJ92" s="18"/>
      <c r="XK92" s="18"/>
      <c r="XL92" s="18"/>
      <c r="XM92" s="18"/>
      <c r="XN92" s="18"/>
      <c r="XO92" s="18"/>
      <c r="XP92" s="18"/>
      <c r="XQ92" s="18"/>
      <c r="XR92" s="18"/>
      <c r="XS92" s="18"/>
      <c r="XT92" s="18"/>
      <c r="XU92" s="18"/>
      <c r="XV92" s="18"/>
      <c r="XW92" s="18"/>
      <c r="XX92" s="18"/>
      <c r="XY92" s="18"/>
      <c r="XZ92" s="18"/>
      <c r="YA92" s="18"/>
      <c r="YB92" s="18"/>
      <c r="YC92" s="18"/>
      <c r="YD92" s="18"/>
      <c r="YE92" s="18"/>
      <c r="YF92" s="18"/>
      <c r="YG92" s="18"/>
      <c r="YH92" s="18"/>
      <c r="YI92" s="18"/>
      <c r="YJ92" s="18"/>
      <c r="YK92" s="18"/>
      <c r="YL92" s="18"/>
      <c r="YM92" s="18"/>
      <c r="YN92" s="18"/>
      <c r="YO92" s="18"/>
      <c r="YP92" s="18"/>
      <c r="YQ92" s="18"/>
      <c r="YR92" s="18"/>
      <c r="YS92" s="18"/>
      <c r="YT92" s="18"/>
      <c r="YU92" s="18"/>
      <c r="YV92" s="18"/>
      <c r="YW92" s="18"/>
      <c r="YX92" s="18"/>
      <c r="YY92" s="18"/>
      <c r="YZ92" s="18"/>
      <c r="ZA92" s="18"/>
      <c r="ZB92" s="18"/>
      <c r="ZC92" s="18"/>
      <c r="ZD92" s="18"/>
      <c r="ZE92" s="18"/>
      <c r="ZF92" s="18"/>
      <c r="ZG92" s="18"/>
      <c r="ZH92" s="18"/>
      <c r="ZI92" s="18"/>
      <c r="ZJ92" s="18"/>
      <c r="ZK92" s="18"/>
      <c r="ZL92" s="18"/>
      <c r="ZM92" s="18"/>
      <c r="ZN92" s="18"/>
      <c r="ZO92" s="18"/>
      <c r="ZP92" s="18"/>
      <c r="ZQ92" s="18"/>
      <c r="ZR92" s="18"/>
      <c r="ZS92" s="18"/>
      <c r="ZT92" s="18"/>
      <c r="ZU92" s="18"/>
      <c r="ZV92" s="18"/>
      <c r="ZW92" s="18"/>
      <c r="ZX92" s="18"/>
      <c r="ZY92" s="18"/>
      <c r="ZZ92" s="18"/>
      <c r="AAA92" s="18"/>
      <c r="AAB92" s="18"/>
      <c r="AAC92" s="18"/>
      <c r="AAD92" s="18"/>
      <c r="AAE92" s="18"/>
      <c r="AAF92" s="18"/>
      <c r="AAG92" s="18"/>
      <c r="AAH92" s="18"/>
      <c r="AAI92" s="18"/>
      <c r="AAJ92" s="18"/>
      <c r="AAK92" s="18"/>
      <c r="AAL92" s="18"/>
      <c r="AAM92" s="18"/>
      <c r="AAN92" s="18"/>
      <c r="AAO92" s="18"/>
      <c r="AAP92" s="18"/>
      <c r="AAQ92" s="18"/>
      <c r="AAR92" s="18"/>
      <c r="AAS92" s="18"/>
      <c r="AAT92" s="18"/>
      <c r="AAU92" s="18"/>
      <c r="AAV92" s="18"/>
      <c r="AAW92" s="18"/>
      <c r="AAX92" s="18"/>
      <c r="AAY92" s="18"/>
      <c r="AAZ92" s="18"/>
      <c r="ABA92" s="18"/>
      <c r="ABB92" s="18"/>
      <c r="ABC92" s="18"/>
      <c r="ABD92" s="18"/>
      <c r="ABE92" s="18"/>
      <c r="ABF92" s="18"/>
      <c r="ABG92" s="18"/>
      <c r="ABH92" s="18"/>
      <c r="ABI92" s="18"/>
      <c r="ABJ92" s="18"/>
      <c r="ABK92" s="18"/>
      <c r="ABL92" s="18"/>
      <c r="ABM92" s="18"/>
      <c r="ABN92" s="18"/>
      <c r="ABO92" s="18"/>
      <c r="ABP92" s="18"/>
      <c r="ABQ92" s="18"/>
      <c r="ABR92" s="18"/>
      <c r="ABS92" s="18"/>
      <c r="ABT92" s="18"/>
      <c r="ABU92" s="18"/>
      <c r="ABV92" s="18"/>
      <c r="ABW92" s="18"/>
      <c r="ABX92" s="18"/>
      <c r="ABY92" s="18"/>
      <c r="ABZ92" s="18"/>
      <c r="ACA92" s="18"/>
      <c r="ACB92" s="18"/>
      <c r="ACC92" s="18"/>
      <c r="ACD92" s="18"/>
      <c r="ACE92" s="18"/>
      <c r="ACF92" s="18"/>
      <c r="ACG92" s="18"/>
      <c r="ACH92" s="18"/>
      <c r="ACI92" s="18"/>
      <c r="ACJ92" s="18"/>
      <c r="ACK92" s="18"/>
      <c r="ACL92" s="18"/>
      <c r="ACM92" s="18"/>
      <c r="ACN92" s="18"/>
      <c r="ACO92" s="18"/>
      <c r="ACP92" s="18"/>
      <c r="ACQ92" s="18"/>
      <c r="ACR92" s="18"/>
      <c r="ACS92" s="18"/>
      <c r="ACT92" s="18"/>
      <c r="ACU92" s="18"/>
      <c r="ACV92" s="18"/>
      <c r="ACW92" s="18"/>
      <c r="ACX92" s="18"/>
      <c r="ACY92" s="18"/>
      <c r="ACZ92" s="18"/>
      <c r="ADA92" s="18"/>
      <c r="ADB92" s="18"/>
      <c r="ADC92" s="18"/>
      <c r="ADD92" s="18"/>
      <c r="ADE92" s="18"/>
      <c r="ADF92" s="18"/>
      <c r="ADG92" s="18"/>
      <c r="ADH92" s="18"/>
      <c r="ADI92" s="18"/>
      <c r="ADJ92" s="18"/>
      <c r="ADK92" s="18"/>
      <c r="ADL92" s="18"/>
      <c r="ADM92" s="18"/>
      <c r="ADN92" s="18"/>
      <c r="ADO92" s="18"/>
      <c r="ADP92" s="18"/>
      <c r="ADQ92" s="18"/>
      <c r="ADR92" s="18"/>
      <c r="ADS92" s="18"/>
      <c r="ADT92" s="18"/>
      <c r="ADU92" s="18"/>
      <c r="ADV92" s="18"/>
      <c r="ADW92" s="18"/>
      <c r="ADX92" s="18"/>
      <c r="ADY92" s="18"/>
      <c r="ADZ92" s="18"/>
      <c r="AEA92" s="18"/>
      <c r="AEB92" s="18"/>
      <c r="AEC92" s="18"/>
      <c r="AED92" s="18"/>
      <c r="AEE92" s="18"/>
      <c r="AEF92" s="18"/>
      <c r="AEG92" s="18"/>
      <c r="AEH92" s="18"/>
      <c r="AEI92" s="18"/>
      <c r="AEJ92" s="18"/>
      <c r="AEK92" s="18"/>
      <c r="AEL92" s="18"/>
      <c r="AEM92" s="18"/>
      <c r="AEN92" s="18"/>
      <c r="AEO92" s="18"/>
      <c r="AEP92" s="18"/>
      <c r="AEQ92" s="18"/>
      <c r="AER92" s="18"/>
      <c r="AES92" s="18"/>
      <c r="AET92" s="18"/>
      <c r="AEU92" s="18"/>
      <c r="AEV92" s="18"/>
      <c r="AEW92" s="18"/>
      <c r="AEX92" s="18"/>
    </row>
    <row r="93" spans="1:830" s="33" customFormat="1" ht="30">
      <c r="A93" s="34">
        <v>89</v>
      </c>
      <c r="B93" s="34" t="s">
        <v>187</v>
      </c>
      <c r="C93" s="8" t="s">
        <v>188</v>
      </c>
      <c r="D93" s="35" t="s">
        <v>20</v>
      </c>
      <c r="E93" s="36">
        <v>1000</v>
      </c>
      <c r="F93" s="51">
        <v>40</v>
      </c>
      <c r="G93" s="52">
        <v>847.45762711864415</v>
      </c>
      <c r="H93" s="38">
        <f t="shared" si="27"/>
        <v>40000</v>
      </c>
      <c r="I93" s="39">
        <f t="shared" si="19"/>
        <v>40</v>
      </c>
      <c r="J93" s="38">
        <f t="shared" si="28"/>
        <v>40000</v>
      </c>
      <c r="K93" s="38">
        <f t="shared" si="29"/>
        <v>0</v>
      </c>
      <c r="L93" s="38">
        <f t="shared" si="30"/>
        <v>0</v>
      </c>
      <c r="M93" s="40"/>
      <c r="N93" s="99">
        <f t="shared" si="31"/>
        <v>0</v>
      </c>
      <c r="O93" s="42"/>
      <c r="P93" s="43">
        <f t="shared" si="32"/>
        <v>0</v>
      </c>
      <c r="Q93" s="43">
        <f t="shared" si="33"/>
        <v>0</v>
      </c>
      <c r="R93" s="43">
        <f t="shared" si="34"/>
        <v>0</v>
      </c>
      <c r="S93" s="44">
        <f t="shared" si="35"/>
        <v>40</v>
      </c>
      <c r="T93" s="98">
        <f t="shared" si="36"/>
        <v>40000</v>
      </c>
      <c r="U93" s="45">
        <f t="shared" si="20"/>
        <v>40</v>
      </c>
      <c r="V93" s="46">
        <f t="shared" si="21"/>
        <v>40000</v>
      </c>
      <c r="W93" s="46">
        <f t="shared" si="22"/>
        <v>0</v>
      </c>
      <c r="X93" s="47">
        <f t="shared" si="23"/>
        <v>0</v>
      </c>
      <c r="Y93" s="97">
        <v>40</v>
      </c>
      <c r="Z93" s="96">
        <f t="shared" si="24"/>
        <v>40000</v>
      </c>
      <c r="AA93" s="96">
        <f t="shared" si="25"/>
        <v>0</v>
      </c>
      <c r="AB93" s="70">
        <f t="shared" si="26"/>
        <v>0</v>
      </c>
      <c r="AC93" s="157"/>
      <c r="AD93" s="162">
        <v>350</v>
      </c>
      <c r="AE93" s="166">
        <f t="shared" si="37"/>
        <v>14000</v>
      </c>
      <c r="AF93" s="166">
        <f t="shared" si="38"/>
        <v>14000</v>
      </c>
      <c r="AT93" s="136"/>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c r="HJ93" s="18"/>
      <c r="HK93" s="18"/>
      <c r="HL93" s="18"/>
      <c r="HM93" s="18"/>
      <c r="HN93" s="18"/>
      <c r="HO93" s="18"/>
      <c r="HP93" s="18"/>
      <c r="HQ93" s="18"/>
      <c r="HR93" s="18"/>
      <c r="HS93" s="18"/>
      <c r="HT93" s="18"/>
      <c r="HU93" s="18"/>
      <c r="HV93" s="18"/>
      <c r="HW93" s="18"/>
      <c r="HX93" s="18"/>
      <c r="HY93" s="18"/>
      <c r="HZ93" s="18"/>
      <c r="IA93" s="18"/>
      <c r="IB93" s="18"/>
      <c r="IC93" s="18"/>
      <c r="ID93" s="18"/>
      <c r="IE93" s="18"/>
      <c r="IF93" s="18"/>
      <c r="IG93" s="18"/>
      <c r="IH93" s="18"/>
      <c r="II93" s="18"/>
      <c r="IJ93" s="18"/>
      <c r="IK93" s="18"/>
      <c r="IL93" s="18"/>
      <c r="IM93" s="18"/>
      <c r="IN93" s="18"/>
      <c r="IO93" s="18"/>
      <c r="IP93" s="18"/>
      <c r="IQ93" s="18"/>
      <c r="IR93" s="18"/>
      <c r="IS93" s="18"/>
      <c r="IT93" s="18"/>
      <c r="IU93" s="18"/>
      <c r="IV93" s="18"/>
      <c r="IW93" s="18"/>
      <c r="IX93" s="18"/>
      <c r="IY93" s="18"/>
      <c r="IZ93" s="18"/>
      <c r="JA93" s="18"/>
      <c r="JB93" s="18"/>
      <c r="JC93" s="18"/>
      <c r="JD93" s="18"/>
      <c r="JE93" s="18"/>
      <c r="JF93" s="18"/>
      <c r="JG93" s="18"/>
      <c r="JH93" s="18"/>
      <c r="JI93" s="18"/>
      <c r="JJ93" s="18"/>
      <c r="JK93" s="18"/>
      <c r="JL93" s="18"/>
      <c r="JM93" s="18"/>
      <c r="JN93" s="18"/>
      <c r="JO93" s="18"/>
      <c r="JP93" s="18"/>
      <c r="JQ93" s="18"/>
      <c r="JR93" s="18"/>
      <c r="JS93" s="18"/>
      <c r="JT93" s="18"/>
      <c r="JU93" s="18"/>
      <c r="JV93" s="18"/>
      <c r="JW93" s="18"/>
      <c r="JX93" s="18"/>
      <c r="JY93" s="18"/>
      <c r="JZ93" s="18"/>
      <c r="KA93" s="18"/>
      <c r="KB93" s="18"/>
      <c r="KC93" s="18"/>
      <c r="KD93" s="18"/>
      <c r="KE93" s="18"/>
      <c r="KF93" s="18"/>
      <c r="KG93" s="18"/>
      <c r="KH93" s="18"/>
      <c r="KI93" s="18"/>
      <c r="KJ93" s="18"/>
      <c r="KK93" s="18"/>
      <c r="KL93" s="18"/>
      <c r="KM93" s="18"/>
      <c r="KN93" s="18"/>
      <c r="KO93" s="18"/>
      <c r="KP93" s="18"/>
      <c r="KQ93" s="18"/>
      <c r="KR93" s="18"/>
      <c r="KS93" s="18"/>
      <c r="KT93" s="18"/>
      <c r="KU93" s="18"/>
      <c r="KV93" s="18"/>
      <c r="KW93" s="18"/>
      <c r="KX93" s="18"/>
      <c r="KY93" s="18"/>
      <c r="KZ93" s="18"/>
      <c r="LA93" s="18"/>
      <c r="LB93" s="18"/>
      <c r="LC93" s="18"/>
      <c r="LD93" s="18"/>
      <c r="LE93" s="18"/>
      <c r="LF93" s="18"/>
      <c r="LG93" s="18"/>
      <c r="LH93" s="18"/>
      <c r="LI93" s="18"/>
      <c r="LJ93" s="18"/>
      <c r="LK93" s="18"/>
      <c r="LL93" s="18"/>
      <c r="LM93" s="18"/>
      <c r="LN93" s="18"/>
      <c r="LO93" s="18"/>
      <c r="LP93" s="18"/>
      <c r="LQ93" s="18"/>
      <c r="LR93" s="18"/>
      <c r="LS93" s="18"/>
      <c r="LT93" s="18"/>
      <c r="LU93" s="18"/>
      <c r="LV93" s="18"/>
      <c r="LW93" s="18"/>
      <c r="LX93" s="18"/>
      <c r="LY93" s="18"/>
      <c r="LZ93" s="18"/>
      <c r="MA93" s="18"/>
      <c r="MB93" s="18"/>
      <c r="MC93" s="18"/>
      <c r="MD93" s="18"/>
      <c r="ME93" s="18"/>
      <c r="MF93" s="18"/>
      <c r="MG93" s="18"/>
      <c r="MH93" s="18"/>
      <c r="MI93" s="18"/>
      <c r="MJ93" s="18"/>
      <c r="MK93" s="18"/>
      <c r="ML93" s="18"/>
      <c r="MM93" s="18"/>
      <c r="MN93" s="18"/>
      <c r="MO93" s="18"/>
      <c r="MP93" s="18"/>
      <c r="MQ93" s="18"/>
      <c r="MR93" s="18"/>
      <c r="MS93" s="18"/>
      <c r="MT93" s="18"/>
      <c r="MU93" s="18"/>
      <c r="MV93" s="18"/>
      <c r="MW93" s="18"/>
      <c r="MX93" s="18"/>
      <c r="MY93" s="18"/>
      <c r="MZ93" s="18"/>
      <c r="NA93" s="18"/>
      <c r="NB93" s="18"/>
      <c r="NC93" s="18"/>
      <c r="ND93" s="18"/>
      <c r="NE93" s="18"/>
      <c r="NF93" s="18"/>
      <c r="NG93" s="18"/>
      <c r="NH93" s="18"/>
      <c r="NI93" s="18"/>
      <c r="NJ93" s="18"/>
      <c r="NK93" s="18"/>
      <c r="NL93" s="18"/>
      <c r="NM93" s="18"/>
      <c r="NN93" s="18"/>
      <c r="NO93" s="18"/>
      <c r="NP93" s="18"/>
      <c r="NQ93" s="18"/>
      <c r="NR93" s="18"/>
      <c r="NS93" s="18"/>
      <c r="NT93" s="18"/>
      <c r="NU93" s="18"/>
      <c r="NV93" s="18"/>
      <c r="NW93" s="18"/>
      <c r="NX93" s="18"/>
      <c r="NY93" s="18"/>
      <c r="NZ93" s="18"/>
      <c r="OA93" s="18"/>
      <c r="OB93" s="18"/>
      <c r="OC93" s="18"/>
      <c r="OD93" s="18"/>
      <c r="OE93" s="18"/>
      <c r="OF93" s="18"/>
      <c r="OG93" s="18"/>
      <c r="OH93" s="18"/>
      <c r="OI93" s="18"/>
      <c r="OJ93" s="18"/>
      <c r="OK93" s="18"/>
      <c r="OL93" s="18"/>
      <c r="OM93" s="18"/>
      <c r="ON93" s="18"/>
      <c r="OO93" s="18"/>
      <c r="OP93" s="18"/>
      <c r="OQ93" s="18"/>
      <c r="OR93" s="18"/>
      <c r="OS93" s="18"/>
      <c r="OT93" s="18"/>
      <c r="OU93" s="18"/>
      <c r="OV93" s="18"/>
      <c r="OW93" s="18"/>
      <c r="OX93" s="18"/>
      <c r="OY93" s="18"/>
      <c r="OZ93" s="18"/>
      <c r="PA93" s="18"/>
      <c r="PB93" s="18"/>
      <c r="PC93" s="18"/>
      <c r="PD93" s="18"/>
      <c r="PE93" s="18"/>
      <c r="PF93" s="18"/>
      <c r="PG93" s="18"/>
      <c r="PH93" s="18"/>
      <c r="PI93" s="18"/>
      <c r="PJ93" s="18"/>
      <c r="PK93" s="18"/>
      <c r="PL93" s="18"/>
      <c r="PM93" s="18"/>
      <c r="PN93" s="18"/>
      <c r="PO93" s="18"/>
      <c r="PP93" s="18"/>
      <c r="PQ93" s="18"/>
      <c r="PR93" s="18"/>
      <c r="PS93" s="18"/>
      <c r="PT93" s="18"/>
      <c r="PU93" s="18"/>
      <c r="PV93" s="18"/>
      <c r="PW93" s="18"/>
      <c r="PX93" s="18"/>
      <c r="PY93" s="18"/>
      <c r="PZ93" s="18"/>
      <c r="QA93" s="18"/>
      <c r="QB93" s="18"/>
      <c r="QC93" s="18"/>
      <c r="QD93" s="18"/>
      <c r="QE93" s="18"/>
      <c r="QF93" s="18"/>
      <c r="QG93" s="18"/>
      <c r="QH93" s="18"/>
      <c r="QI93" s="18"/>
      <c r="QJ93" s="18"/>
      <c r="QK93" s="18"/>
      <c r="QL93" s="18"/>
      <c r="QM93" s="18"/>
      <c r="QN93" s="18"/>
      <c r="QO93" s="18"/>
      <c r="QP93" s="18"/>
      <c r="QQ93" s="18"/>
      <c r="QR93" s="18"/>
      <c r="QS93" s="18"/>
      <c r="QT93" s="18"/>
      <c r="QU93" s="18"/>
      <c r="QV93" s="18"/>
      <c r="QW93" s="18"/>
      <c r="QX93" s="18"/>
      <c r="QY93" s="18"/>
      <c r="QZ93" s="18"/>
      <c r="RA93" s="18"/>
      <c r="RB93" s="18"/>
      <c r="RC93" s="18"/>
      <c r="RD93" s="18"/>
      <c r="RE93" s="18"/>
      <c r="RF93" s="18"/>
      <c r="RG93" s="18"/>
      <c r="RH93" s="18"/>
      <c r="RI93" s="18"/>
      <c r="RJ93" s="18"/>
      <c r="RK93" s="18"/>
      <c r="RL93" s="18"/>
      <c r="RM93" s="18"/>
      <c r="RN93" s="18"/>
      <c r="RO93" s="18"/>
      <c r="RP93" s="18"/>
      <c r="RQ93" s="18"/>
      <c r="RR93" s="18"/>
      <c r="RS93" s="18"/>
      <c r="RT93" s="18"/>
      <c r="RU93" s="18"/>
      <c r="RV93" s="18"/>
      <c r="RW93" s="18"/>
      <c r="RX93" s="18"/>
      <c r="RY93" s="18"/>
      <c r="RZ93" s="18"/>
      <c r="SA93" s="18"/>
      <c r="SB93" s="18"/>
      <c r="SC93" s="18"/>
      <c r="SD93" s="18"/>
      <c r="SE93" s="18"/>
      <c r="SF93" s="18"/>
      <c r="SG93" s="18"/>
      <c r="SH93" s="18"/>
      <c r="SI93" s="18"/>
      <c r="SJ93" s="18"/>
      <c r="SK93" s="18"/>
      <c r="SL93" s="18"/>
      <c r="SM93" s="18"/>
      <c r="SN93" s="18"/>
      <c r="SO93" s="18"/>
      <c r="SP93" s="18"/>
      <c r="SQ93" s="18"/>
      <c r="SR93" s="18"/>
      <c r="SS93" s="18"/>
      <c r="ST93" s="18"/>
      <c r="SU93" s="18"/>
      <c r="SV93" s="18"/>
      <c r="SW93" s="18"/>
      <c r="SX93" s="18"/>
      <c r="SY93" s="18"/>
      <c r="SZ93" s="18"/>
      <c r="TA93" s="18"/>
      <c r="TB93" s="18"/>
      <c r="TC93" s="18"/>
      <c r="TD93" s="18"/>
      <c r="TE93" s="18"/>
      <c r="TF93" s="18"/>
      <c r="TG93" s="18"/>
      <c r="TH93" s="18"/>
      <c r="TI93" s="18"/>
      <c r="TJ93" s="18"/>
      <c r="TK93" s="18"/>
      <c r="TL93" s="18"/>
      <c r="TM93" s="18"/>
      <c r="TN93" s="18"/>
      <c r="TO93" s="18"/>
      <c r="TP93" s="18"/>
      <c r="TQ93" s="18"/>
      <c r="TR93" s="18"/>
      <c r="TS93" s="18"/>
      <c r="TT93" s="18"/>
      <c r="TU93" s="18"/>
      <c r="TV93" s="18"/>
      <c r="TW93" s="18"/>
      <c r="TX93" s="18"/>
      <c r="TY93" s="18"/>
      <c r="TZ93" s="18"/>
      <c r="UA93" s="18"/>
      <c r="UB93" s="18"/>
      <c r="UC93" s="18"/>
      <c r="UD93" s="18"/>
      <c r="UE93" s="18"/>
      <c r="UF93" s="18"/>
      <c r="UG93" s="18"/>
      <c r="UH93" s="18"/>
      <c r="UI93" s="18"/>
      <c r="UJ93" s="18"/>
      <c r="UK93" s="18"/>
      <c r="UL93" s="18"/>
      <c r="UM93" s="18"/>
      <c r="UN93" s="18"/>
      <c r="UO93" s="18"/>
      <c r="UP93" s="18"/>
      <c r="UQ93" s="18"/>
      <c r="UR93" s="18"/>
      <c r="US93" s="18"/>
      <c r="UT93" s="18"/>
      <c r="UU93" s="18"/>
      <c r="UV93" s="18"/>
      <c r="UW93" s="18"/>
      <c r="UX93" s="18"/>
      <c r="UY93" s="18"/>
      <c r="UZ93" s="18"/>
      <c r="VA93" s="18"/>
      <c r="VB93" s="18"/>
      <c r="VC93" s="18"/>
      <c r="VD93" s="18"/>
      <c r="VE93" s="18"/>
      <c r="VF93" s="18"/>
      <c r="VG93" s="18"/>
      <c r="VH93" s="18"/>
      <c r="VI93" s="18"/>
      <c r="VJ93" s="18"/>
      <c r="VK93" s="18"/>
      <c r="VL93" s="18"/>
      <c r="VM93" s="18"/>
      <c r="VN93" s="18"/>
      <c r="VO93" s="18"/>
      <c r="VP93" s="18"/>
      <c r="VQ93" s="18"/>
      <c r="VR93" s="18"/>
      <c r="VS93" s="18"/>
      <c r="VT93" s="18"/>
      <c r="VU93" s="18"/>
      <c r="VV93" s="18"/>
      <c r="VW93" s="18"/>
      <c r="VX93" s="18"/>
      <c r="VY93" s="18"/>
      <c r="VZ93" s="18"/>
      <c r="WA93" s="18"/>
      <c r="WB93" s="18"/>
      <c r="WC93" s="18"/>
      <c r="WD93" s="18"/>
      <c r="WE93" s="18"/>
      <c r="WF93" s="18"/>
      <c r="WG93" s="18"/>
      <c r="WH93" s="18"/>
      <c r="WI93" s="18"/>
      <c r="WJ93" s="18"/>
      <c r="WK93" s="18"/>
      <c r="WL93" s="18"/>
      <c r="WM93" s="18"/>
      <c r="WN93" s="18"/>
      <c r="WO93" s="18"/>
      <c r="WP93" s="18"/>
      <c r="WQ93" s="18"/>
      <c r="WR93" s="18"/>
      <c r="WS93" s="18"/>
      <c r="WT93" s="18"/>
      <c r="WU93" s="18"/>
      <c r="WV93" s="18"/>
      <c r="WW93" s="18"/>
      <c r="WX93" s="18"/>
      <c r="WY93" s="18"/>
      <c r="WZ93" s="18"/>
      <c r="XA93" s="18"/>
      <c r="XB93" s="18"/>
      <c r="XC93" s="18"/>
      <c r="XD93" s="18"/>
      <c r="XE93" s="18"/>
      <c r="XF93" s="18"/>
      <c r="XG93" s="18"/>
      <c r="XH93" s="18"/>
      <c r="XI93" s="18"/>
      <c r="XJ93" s="18"/>
      <c r="XK93" s="18"/>
      <c r="XL93" s="18"/>
      <c r="XM93" s="18"/>
      <c r="XN93" s="18"/>
      <c r="XO93" s="18"/>
      <c r="XP93" s="18"/>
      <c r="XQ93" s="18"/>
      <c r="XR93" s="18"/>
      <c r="XS93" s="18"/>
      <c r="XT93" s="18"/>
      <c r="XU93" s="18"/>
      <c r="XV93" s="18"/>
      <c r="XW93" s="18"/>
      <c r="XX93" s="18"/>
      <c r="XY93" s="18"/>
      <c r="XZ93" s="18"/>
      <c r="YA93" s="18"/>
      <c r="YB93" s="18"/>
      <c r="YC93" s="18"/>
      <c r="YD93" s="18"/>
      <c r="YE93" s="18"/>
      <c r="YF93" s="18"/>
      <c r="YG93" s="18"/>
      <c r="YH93" s="18"/>
      <c r="YI93" s="18"/>
      <c r="YJ93" s="18"/>
      <c r="YK93" s="18"/>
      <c r="YL93" s="18"/>
      <c r="YM93" s="18"/>
      <c r="YN93" s="18"/>
      <c r="YO93" s="18"/>
      <c r="YP93" s="18"/>
      <c r="YQ93" s="18"/>
      <c r="YR93" s="18"/>
      <c r="YS93" s="18"/>
      <c r="YT93" s="18"/>
      <c r="YU93" s="18"/>
      <c r="YV93" s="18"/>
      <c r="YW93" s="18"/>
      <c r="YX93" s="18"/>
      <c r="YY93" s="18"/>
      <c r="YZ93" s="18"/>
      <c r="ZA93" s="18"/>
      <c r="ZB93" s="18"/>
      <c r="ZC93" s="18"/>
      <c r="ZD93" s="18"/>
      <c r="ZE93" s="18"/>
      <c r="ZF93" s="18"/>
      <c r="ZG93" s="18"/>
      <c r="ZH93" s="18"/>
      <c r="ZI93" s="18"/>
      <c r="ZJ93" s="18"/>
      <c r="ZK93" s="18"/>
      <c r="ZL93" s="18"/>
      <c r="ZM93" s="18"/>
      <c r="ZN93" s="18"/>
      <c r="ZO93" s="18"/>
      <c r="ZP93" s="18"/>
      <c r="ZQ93" s="18"/>
      <c r="ZR93" s="18"/>
      <c r="ZS93" s="18"/>
      <c r="ZT93" s="18"/>
      <c r="ZU93" s="18"/>
      <c r="ZV93" s="18"/>
      <c r="ZW93" s="18"/>
      <c r="ZX93" s="18"/>
      <c r="ZY93" s="18"/>
      <c r="ZZ93" s="18"/>
      <c r="AAA93" s="18"/>
      <c r="AAB93" s="18"/>
      <c r="AAC93" s="18"/>
      <c r="AAD93" s="18"/>
      <c r="AAE93" s="18"/>
      <c r="AAF93" s="18"/>
      <c r="AAG93" s="18"/>
      <c r="AAH93" s="18"/>
      <c r="AAI93" s="18"/>
      <c r="AAJ93" s="18"/>
      <c r="AAK93" s="18"/>
      <c r="AAL93" s="18"/>
      <c r="AAM93" s="18"/>
      <c r="AAN93" s="18"/>
      <c r="AAO93" s="18"/>
      <c r="AAP93" s="18"/>
      <c r="AAQ93" s="18"/>
      <c r="AAR93" s="18"/>
      <c r="AAS93" s="18"/>
      <c r="AAT93" s="18"/>
      <c r="AAU93" s="18"/>
      <c r="AAV93" s="18"/>
      <c r="AAW93" s="18"/>
      <c r="AAX93" s="18"/>
      <c r="AAY93" s="18"/>
      <c r="AAZ93" s="18"/>
      <c r="ABA93" s="18"/>
      <c r="ABB93" s="18"/>
      <c r="ABC93" s="18"/>
      <c r="ABD93" s="18"/>
      <c r="ABE93" s="18"/>
      <c r="ABF93" s="18"/>
      <c r="ABG93" s="18"/>
      <c r="ABH93" s="18"/>
      <c r="ABI93" s="18"/>
      <c r="ABJ93" s="18"/>
      <c r="ABK93" s="18"/>
      <c r="ABL93" s="18"/>
      <c r="ABM93" s="18"/>
      <c r="ABN93" s="18"/>
      <c r="ABO93" s="18"/>
      <c r="ABP93" s="18"/>
      <c r="ABQ93" s="18"/>
      <c r="ABR93" s="18"/>
      <c r="ABS93" s="18"/>
      <c r="ABT93" s="18"/>
      <c r="ABU93" s="18"/>
      <c r="ABV93" s="18"/>
      <c r="ABW93" s="18"/>
      <c r="ABX93" s="18"/>
      <c r="ABY93" s="18"/>
      <c r="ABZ93" s="18"/>
      <c r="ACA93" s="18"/>
      <c r="ACB93" s="18"/>
      <c r="ACC93" s="18"/>
      <c r="ACD93" s="18"/>
      <c r="ACE93" s="18"/>
      <c r="ACF93" s="18"/>
      <c r="ACG93" s="18"/>
      <c r="ACH93" s="18"/>
      <c r="ACI93" s="18"/>
      <c r="ACJ93" s="18"/>
      <c r="ACK93" s="18"/>
      <c r="ACL93" s="18"/>
      <c r="ACM93" s="18"/>
      <c r="ACN93" s="18"/>
      <c r="ACO93" s="18"/>
      <c r="ACP93" s="18"/>
      <c r="ACQ93" s="18"/>
      <c r="ACR93" s="18"/>
      <c r="ACS93" s="18"/>
      <c r="ACT93" s="18"/>
      <c r="ACU93" s="18"/>
      <c r="ACV93" s="18"/>
      <c r="ACW93" s="18"/>
      <c r="ACX93" s="18"/>
      <c r="ACY93" s="18"/>
      <c r="ACZ93" s="18"/>
      <c r="ADA93" s="18"/>
      <c r="ADB93" s="18"/>
      <c r="ADC93" s="18"/>
      <c r="ADD93" s="18"/>
      <c r="ADE93" s="18"/>
      <c r="ADF93" s="18"/>
      <c r="ADG93" s="18"/>
      <c r="ADH93" s="18"/>
      <c r="ADI93" s="18"/>
      <c r="ADJ93" s="18"/>
      <c r="ADK93" s="18"/>
      <c r="ADL93" s="18"/>
      <c r="ADM93" s="18"/>
      <c r="ADN93" s="18"/>
      <c r="ADO93" s="18"/>
      <c r="ADP93" s="18"/>
      <c r="ADQ93" s="18"/>
      <c r="ADR93" s="18"/>
      <c r="ADS93" s="18"/>
      <c r="ADT93" s="18"/>
      <c r="ADU93" s="18"/>
      <c r="ADV93" s="18"/>
      <c r="ADW93" s="18"/>
      <c r="ADX93" s="18"/>
      <c r="ADY93" s="18"/>
      <c r="ADZ93" s="18"/>
      <c r="AEA93" s="18"/>
      <c r="AEB93" s="18"/>
      <c r="AEC93" s="18"/>
      <c r="AED93" s="18"/>
      <c r="AEE93" s="18"/>
      <c r="AEF93" s="18"/>
      <c r="AEG93" s="18"/>
      <c r="AEH93" s="18"/>
      <c r="AEI93" s="18"/>
      <c r="AEJ93" s="18"/>
      <c r="AEK93" s="18"/>
      <c r="AEL93" s="18"/>
      <c r="AEM93" s="18"/>
      <c r="AEN93" s="18"/>
      <c r="AEO93" s="18"/>
      <c r="AEP93" s="18"/>
      <c r="AEQ93" s="18"/>
      <c r="AER93" s="18"/>
      <c r="AES93" s="18"/>
      <c r="AET93" s="18"/>
      <c r="AEU93" s="18"/>
      <c r="AEV93" s="18"/>
      <c r="AEW93" s="18"/>
      <c r="AEX93" s="18"/>
    </row>
    <row r="94" spans="1:830" s="33" customFormat="1" ht="21" customHeight="1">
      <c r="A94" s="34">
        <v>90</v>
      </c>
      <c r="B94" s="34" t="s">
        <v>189</v>
      </c>
      <c r="C94" s="8" t="s">
        <v>190</v>
      </c>
      <c r="D94" s="35" t="s">
        <v>20</v>
      </c>
      <c r="E94" s="36">
        <v>210</v>
      </c>
      <c r="F94" s="51">
        <v>40</v>
      </c>
      <c r="G94" s="52">
        <v>177.96610169491527</v>
      </c>
      <c r="H94" s="38">
        <f t="shared" si="27"/>
        <v>8400</v>
      </c>
      <c r="I94" s="39">
        <f t="shared" si="19"/>
        <v>40</v>
      </c>
      <c r="J94" s="38">
        <f t="shared" si="28"/>
        <v>8400</v>
      </c>
      <c r="K94" s="38">
        <f t="shared" si="29"/>
        <v>0</v>
      </c>
      <c r="L94" s="38">
        <f t="shared" si="30"/>
        <v>0</v>
      </c>
      <c r="M94" s="40"/>
      <c r="N94" s="99">
        <f t="shared" si="31"/>
        <v>0</v>
      </c>
      <c r="O94" s="42"/>
      <c r="P94" s="43">
        <f t="shared" si="32"/>
        <v>0</v>
      </c>
      <c r="Q94" s="43">
        <f t="shared" si="33"/>
        <v>0</v>
      </c>
      <c r="R94" s="43">
        <f t="shared" si="34"/>
        <v>0</v>
      </c>
      <c r="S94" s="44">
        <f t="shared" si="35"/>
        <v>40</v>
      </c>
      <c r="T94" s="98">
        <f t="shared" si="36"/>
        <v>8400</v>
      </c>
      <c r="U94" s="45">
        <f t="shared" si="20"/>
        <v>40</v>
      </c>
      <c r="V94" s="46">
        <f t="shared" si="21"/>
        <v>8400</v>
      </c>
      <c r="W94" s="46">
        <f t="shared" si="22"/>
        <v>0</v>
      </c>
      <c r="X94" s="47">
        <f t="shared" si="23"/>
        <v>0</v>
      </c>
      <c r="Y94" s="97">
        <v>40</v>
      </c>
      <c r="Z94" s="96">
        <f t="shared" si="24"/>
        <v>8400</v>
      </c>
      <c r="AA94" s="96">
        <f t="shared" si="25"/>
        <v>0</v>
      </c>
      <c r="AB94" s="70">
        <f t="shared" si="26"/>
        <v>0</v>
      </c>
      <c r="AC94" s="157"/>
      <c r="AD94" s="162">
        <v>73.5</v>
      </c>
      <c r="AE94" s="166">
        <f t="shared" si="37"/>
        <v>2940</v>
      </c>
      <c r="AF94" s="166">
        <f t="shared" si="38"/>
        <v>2940</v>
      </c>
      <c r="AT94" s="136"/>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c r="GA94" s="18"/>
      <c r="GB94" s="18"/>
      <c r="GC94" s="18"/>
      <c r="GD94" s="18"/>
      <c r="GE94" s="18"/>
      <c r="GF94" s="18"/>
      <c r="GG94" s="18"/>
      <c r="GH94" s="18"/>
      <c r="GI94" s="18"/>
      <c r="GJ94" s="18"/>
      <c r="GK94" s="18"/>
      <c r="GL94" s="18"/>
      <c r="GM94" s="18"/>
      <c r="GN94" s="18"/>
      <c r="GO94" s="18"/>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c r="HR94" s="18"/>
      <c r="HS94" s="18"/>
      <c r="HT94" s="18"/>
      <c r="HU94" s="18"/>
      <c r="HV94" s="18"/>
      <c r="HW94" s="18"/>
      <c r="HX94" s="18"/>
      <c r="HY94" s="18"/>
      <c r="HZ94" s="18"/>
      <c r="IA94" s="18"/>
      <c r="IB94" s="18"/>
      <c r="IC94" s="18"/>
      <c r="ID94" s="18"/>
      <c r="IE94" s="18"/>
      <c r="IF94" s="18"/>
      <c r="IG94" s="18"/>
      <c r="IH94" s="18"/>
      <c r="II94" s="18"/>
      <c r="IJ94" s="18"/>
      <c r="IK94" s="18"/>
      <c r="IL94" s="18"/>
      <c r="IM94" s="18"/>
      <c r="IN94" s="18"/>
      <c r="IO94" s="18"/>
      <c r="IP94" s="18"/>
      <c r="IQ94" s="18"/>
      <c r="IR94" s="18"/>
      <c r="IS94" s="18"/>
      <c r="IT94" s="18"/>
      <c r="IU94" s="18"/>
      <c r="IV94" s="18"/>
      <c r="IW94" s="18"/>
      <c r="IX94" s="18"/>
      <c r="IY94" s="18"/>
      <c r="IZ94" s="18"/>
      <c r="JA94" s="18"/>
      <c r="JB94" s="18"/>
      <c r="JC94" s="18"/>
      <c r="JD94" s="18"/>
      <c r="JE94" s="18"/>
      <c r="JF94" s="18"/>
      <c r="JG94" s="18"/>
      <c r="JH94" s="18"/>
      <c r="JI94" s="18"/>
      <c r="JJ94" s="18"/>
      <c r="JK94" s="18"/>
      <c r="JL94" s="18"/>
      <c r="JM94" s="18"/>
      <c r="JN94" s="18"/>
      <c r="JO94" s="18"/>
      <c r="JP94" s="18"/>
      <c r="JQ94" s="18"/>
      <c r="JR94" s="18"/>
      <c r="JS94" s="18"/>
      <c r="JT94" s="18"/>
      <c r="JU94" s="18"/>
      <c r="JV94" s="18"/>
      <c r="JW94" s="18"/>
      <c r="JX94" s="18"/>
      <c r="JY94" s="18"/>
      <c r="JZ94" s="18"/>
      <c r="KA94" s="18"/>
      <c r="KB94" s="18"/>
      <c r="KC94" s="18"/>
      <c r="KD94" s="18"/>
      <c r="KE94" s="18"/>
      <c r="KF94" s="18"/>
      <c r="KG94" s="18"/>
      <c r="KH94" s="18"/>
      <c r="KI94" s="18"/>
      <c r="KJ94" s="18"/>
      <c r="KK94" s="18"/>
      <c r="KL94" s="18"/>
      <c r="KM94" s="18"/>
      <c r="KN94" s="18"/>
      <c r="KO94" s="18"/>
      <c r="KP94" s="18"/>
      <c r="KQ94" s="18"/>
      <c r="KR94" s="18"/>
      <c r="KS94" s="18"/>
      <c r="KT94" s="18"/>
      <c r="KU94" s="18"/>
      <c r="KV94" s="18"/>
      <c r="KW94" s="18"/>
      <c r="KX94" s="18"/>
      <c r="KY94" s="18"/>
      <c r="KZ94" s="18"/>
      <c r="LA94" s="18"/>
      <c r="LB94" s="18"/>
      <c r="LC94" s="18"/>
      <c r="LD94" s="18"/>
      <c r="LE94" s="18"/>
      <c r="LF94" s="18"/>
      <c r="LG94" s="18"/>
      <c r="LH94" s="18"/>
      <c r="LI94" s="18"/>
      <c r="LJ94" s="18"/>
      <c r="LK94" s="18"/>
      <c r="LL94" s="18"/>
      <c r="LM94" s="18"/>
      <c r="LN94" s="18"/>
      <c r="LO94" s="18"/>
      <c r="LP94" s="18"/>
      <c r="LQ94" s="18"/>
      <c r="LR94" s="18"/>
      <c r="LS94" s="18"/>
      <c r="LT94" s="18"/>
      <c r="LU94" s="18"/>
      <c r="LV94" s="18"/>
      <c r="LW94" s="18"/>
      <c r="LX94" s="18"/>
      <c r="LY94" s="18"/>
      <c r="LZ94" s="18"/>
      <c r="MA94" s="18"/>
      <c r="MB94" s="18"/>
      <c r="MC94" s="18"/>
      <c r="MD94" s="18"/>
      <c r="ME94" s="18"/>
      <c r="MF94" s="18"/>
      <c r="MG94" s="18"/>
      <c r="MH94" s="18"/>
      <c r="MI94" s="18"/>
      <c r="MJ94" s="18"/>
      <c r="MK94" s="18"/>
      <c r="ML94" s="18"/>
      <c r="MM94" s="18"/>
      <c r="MN94" s="18"/>
      <c r="MO94" s="18"/>
      <c r="MP94" s="18"/>
      <c r="MQ94" s="18"/>
      <c r="MR94" s="18"/>
      <c r="MS94" s="18"/>
      <c r="MT94" s="18"/>
      <c r="MU94" s="18"/>
      <c r="MV94" s="18"/>
      <c r="MW94" s="18"/>
      <c r="MX94" s="18"/>
      <c r="MY94" s="18"/>
      <c r="MZ94" s="18"/>
      <c r="NA94" s="18"/>
      <c r="NB94" s="18"/>
      <c r="NC94" s="18"/>
      <c r="ND94" s="18"/>
      <c r="NE94" s="18"/>
      <c r="NF94" s="18"/>
      <c r="NG94" s="18"/>
      <c r="NH94" s="18"/>
      <c r="NI94" s="18"/>
      <c r="NJ94" s="18"/>
      <c r="NK94" s="18"/>
      <c r="NL94" s="18"/>
      <c r="NM94" s="18"/>
      <c r="NN94" s="18"/>
      <c r="NO94" s="18"/>
      <c r="NP94" s="18"/>
      <c r="NQ94" s="18"/>
      <c r="NR94" s="18"/>
      <c r="NS94" s="18"/>
      <c r="NT94" s="18"/>
      <c r="NU94" s="18"/>
      <c r="NV94" s="18"/>
      <c r="NW94" s="18"/>
      <c r="NX94" s="18"/>
      <c r="NY94" s="18"/>
      <c r="NZ94" s="18"/>
      <c r="OA94" s="18"/>
      <c r="OB94" s="18"/>
      <c r="OC94" s="18"/>
      <c r="OD94" s="18"/>
      <c r="OE94" s="18"/>
      <c r="OF94" s="18"/>
      <c r="OG94" s="18"/>
      <c r="OH94" s="18"/>
      <c r="OI94" s="18"/>
      <c r="OJ94" s="18"/>
      <c r="OK94" s="18"/>
      <c r="OL94" s="18"/>
      <c r="OM94" s="18"/>
      <c r="ON94" s="18"/>
      <c r="OO94" s="18"/>
      <c r="OP94" s="18"/>
      <c r="OQ94" s="18"/>
      <c r="OR94" s="18"/>
      <c r="OS94" s="18"/>
      <c r="OT94" s="18"/>
      <c r="OU94" s="18"/>
      <c r="OV94" s="18"/>
      <c r="OW94" s="18"/>
      <c r="OX94" s="18"/>
      <c r="OY94" s="18"/>
      <c r="OZ94" s="18"/>
      <c r="PA94" s="18"/>
      <c r="PB94" s="18"/>
      <c r="PC94" s="18"/>
      <c r="PD94" s="18"/>
      <c r="PE94" s="18"/>
      <c r="PF94" s="18"/>
      <c r="PG94" s="18"/>
      <c r="PH94" s="18"/>
      <c r="PI94" s="18"/>
      <c r="PJ94" s="18"/>
      <c r="PK94" s="18"/>
      <c r="PL94" s="18"/>
      <c r="PM94" s="18"/>
      <c r="PN94" s="18"/>
      <c r="PO94" s="18"/>
      <c r="PP94" s="18"/>
      <c r="PQ94" s="18"/>
      <c r="PR94" s="18"/>
      <c r="PS94" s="18"/>
      <c r="PT94" s="18"/>
      <c r="PU94" s="18"/>
      <c r="PV94" s="18"/>
      <c r="PW94" s="18"/>
      <c r="PX94" s="18"/>
      <c r="PY94" s="18"/>
      <c r="PZ94" s="18"/>
      <c r="QA94" s="18"/>
      <c r="QB94" s="18"/>
      <c r="QC94" s="18"/>
      <c r="QD94" s="18"/>
      <c r="QE94" s="18"/>
      <c r="QF94" s="18"/>
      <c r="QG94" s="18"/>
      <c r="QH94" s="18"/>
      <c r="QI94" s="18"/>
      <c r="QJ94" s="18"/>
      <c r="QK94" s="18"/>
      <c r="QL94" s="18"/>
      <c r="QM94" s="18"/>
      <c r="QN94" s="18"/>
      <c r="QO94" s="18"/>
      <c r="QP94" s="18"/>
      <c r="QQ94" s="18"/>
      <c r="QR94" s="18"/>
      <c r="QS94" s="18"/>
      <c r="QT94" s="18"/>
      <c r="QU94" s="18"/>
      <c r="QV94" s="18"/>
      <c r="QW94" s="18"/>
      <c r="QX94" s="18"/>
      <c r="QY94" s="18"/>
      <c r="QZ94" s="18"/>
      <c r="RA94" s="18"/>
      <c r="RB94" s="18"/>
      <c r="RC94" s="18"/>
      <c r="RD94" s="18"/>
      <c r="RE94" s="18"/>
      <c r="RF94" s="18"/>
      <c r="RG94" s="18"/>
      <c r="RH94" s="18"/>
      <c r="RI94" s="18"/>
      <c r="RJ94" s="18"/>
      <c r="RK94" s="18"/>
      <c r="RL94" s="18"/>
      <c r="RM94" s="18"/>
      <c r="RN94" s="18"/>
      <c r="RO94" s="18"/>
      <c r="RP94" s="18"/>
      <c r="RQ94" s="18"/>
      <c r="RR94" s="18"/>
      <c r="RS94" s="18"/>
      <c r="RT94" s="18"/>
      <c r="RU94" s="18"/>
      <c r="RV94" s="18"/>
      <c r="RW94" s="18"/>
      <c r="RX94" s="18"/>
      <c r="RY94" s="18"/>
      <c r="RZ94" s="18"/>
      <c r="SA94" s="18"/>
      <c r="SB94" s="18"/>
      <c r="SC94" s="18"/>
      <c r="SD94" s="18"/>
      <c r="SE94" s="18"/>
      <c r="SF94" s="18"/>
      <c r="SG94" s="18"/>
      <c r="SH94" s="18"/>
      <c r="SI94" s="18"/>
      <c r="SJ94" s="18"/>
      <c r="SK94" s="18"/>
      <c r="SL94" s="18"/>
      <c r="SM94" s="18"/>
      <c r="SN94" s="18"/>
      <c r="SO94" s="18"/>
      <c r="SP94" s="18"/>
      <c r="SQ94" s="18"/>
      <c r="SR94" s="18"/>
      <c r="SS94" s="18"/>
      <c r="ST94" s="18"/>
      <c r="SU94" s="18"/>
      <c r="SV94" s="18"/>
      <c r="SW94" s="18"/>
      <c r="SX94" s="18"/>
      <c r="SY94" s="18"/>
      <c r="SZ94" s="18"/>
      <c r="TA94" s="18"/>
      <c r="TB94" s="18"/>
      <c r="TC94" s="18"/>
      <c r="TD94" s="18"/>
      <c r="TE94" s="18"/>
      <c r="TF94" s="18"/>
      <c r="TG94" s="18"/>
      <c r="TH94" s="18"/>
      <c r="TI94" s="18"/>
      <c r="TJ94" s="18"/>
      <c r="TK94" s="18"/>
      <c r="TL94" s="18"/>
      <c r="TM94" s="18"/>
      <c r="TN94" s="18"/>
      <c r="TO94" s="18"/>
      <c r="TP94" s="18"/>
      <c r="TQ94" s="18"/>
      <c r="TR94" s="18"/>
      <c r="TS94" s="18"/>
      <c r="TT94" s="18"/>
      <c r="TU94" s="18"/>
      <c r="TV94" s="18"/>
      <c r="TW94" s="18"/>
      <c r="TX94" s="18"/>
      <c r="TY94" s="18"/>
      <c r="TZ94" s="18"/>
      <c r="UA94" s="18"/>
      <c r="UB94" s="18"/>
      <c r="UC94" s="18"/>
      <c r="UD94" s="18"/>
      <c r="UE94" s="18"/>
      <c r="UF94" s="18"/>
      <c r="UG94" s="18"/>
      <c r="UH94" s="18"/>
      <c r="UI94" s="18"/>
      <c r="UJ94" s="18"/>
      <c r="UK94" s="18"/>
      <c r="UL94" s="18"/>
      <c r="UM94" s="18"/>
      <c r="UN94" s="18"/>
      <c r="UO94" s="18"/>
      <c r="UP94" s="18"/>
      <c r="UQ94" s="18"/>
      <c r="UR94" s="18"/>
      <c r="US94" s="18"/>
      <c r="UT94" s="18"/>
      <c r="UU94" s="18"/>
      <c r="UV94" s="18"/>
      <c r="UW94" s="18"/>
      <c r="UX94" s="18"/>
      <c r="UY94" s="18"/>
      <c r="UZ94" s="18"/>
      <c r="VA94" s="18"/>
      <c r="VB94" s="18"/>
      <c r="VC94" s="18"/>
      <c r="VD94" s="18"/>
      <c r="VE94" s="18"/>
      <c r="VF94" s="18"/>
      <c r="VG94" s="18"/>
      <c r="VH94" s="18"/>
      <c r="VI94" s="18"/>
      <c r="VJ94" s="18"/>
      <c r="VK94" s="18"/>
      <c r="VL94" s="18"/>
      <c r="VM94" s="18"/>
      <c r="VN94" s="18"/>
      <c r="VO94" s="18"/>
      <c r="VP94" s="18"/>
      <c r="VQ94" s="18"/>
      <c r="VR94" s="18"/>
      <c r="VS94" s="18"/>
      <c r="VT94" s="18"/>
      <c r="VU94" s="18"/>
      <c r="VV94" s="18"/>
      <c r="VW94" s="18"/>
      <c r="VX94" s="18"/>
      <c r="VY94" s="18"/>
      <c r="VZ94" s="18"/>
      <c r="WA94" s="18"/>
      <c r="WB94" s="18"/>
      <c r="WC94" s="18"/>
      <c r="WD94" s="18"/>
      <c r="WE94" s="18"/>
      <c r="WF94" s="18"/>
      <c r="WG94" s="18"/>
      <c r="WH94" s="18"/>
      <c r="WI94" s="18"/>
      <c r="WJ94" s="18"/>
      <c r="WK94" s="18"/>
      <c r="WL94" s="18"/>
      <c r="WM94" s="18"/>
      <c r="WN94" s="18"/>
      <c r="WO94" s="18"/>
      <c r="WP94" s="18"/>
      <c r="WQ94" s="18"/>
      <c r="WR94" s="18"/>
      <c r="WS94" s="18"/>
      <c r="WT94" s="18"/>
      <c r="WU94" s="18"/>
      <c r="WV94" s="18"/>
      <c r="WW94" s="18"/>
      <c r="WX94" s="18"/>
      <c r="WY94" s="18"/>
      <c r="WZ94" s="18"/>
      <c r="XA94" s="18"/>
      <c r="XB94" s="18"/>
      <c r="XC94" s="18"/>
      <c r="XD94" s="18"/>
      <c r="XE94" s="18"/>
      <c r="XF94" s="18"/>
      <c r="XG94" s="18"/>
      <c r="XH94" s="18"/>
      <c r="XI94" s="18"/>
      <c r="XJ94" s="18"/>
      <c r="XK94" s="18"/>
      <c r="XL94" s="18"/>
      <c r="XM94" s="18"/>
      <c r="XN94" s="18"/>
      <c r="XO94" s="18"/>
      <c r="XP94" s="18"/>
      <c r="XQ94" s="18"/>
      <c r="XR94" s="18"/>
      <c r="XS94" s="18"/>
      <c r="XT94" s="18"/>
      <c r="XU94" s="18"/>
      <c r="XV94" s="18"/>
      <c r="XW94" s="18"/>
      <c r="XX94" s="18"/>
      <c r="XY94" s="18"/>
      <c r="XZ94" s="18"/>
      <c r="YA94" s="18"/>
      <c r="YB94" s="18"/>
      <c r="YC94" s="18"/>
      <c r="YD94" s="18"/>
      <c r="YE94" s="18"/>
      <c r="YF94" s="18"/>
      <c r="YG94" s="18"/>
      <c r="YH94" s="18"/>
      <c r="YI94" s="18"/>
      <c r="YJ94" s="18"/>
      <c r="YK94" s="18"/>
      <c r="YL94" s="18"/>
      <c r="YM94" s="18"/>
      <c r="YN94" s="18"/>
      <c r="YO94" s="18"/>
      <c r="YP94" s="18"/>
      <c r="YQ94" s="18"/>
      <c r="YR94" s="18"/>
      <c r="YS94" s="18"/>
      <c r="YT94" s="18"/>
      <c r="YU94" s="18"/>
      <c r="YV94" s="18"/>
      <c r="YW94" s="18"/>
      <c r="YX94" s="18"/>
      <c r="YY94" s="18"/>
      <c r="YZ94" s="18"/>
      <c r="ZA94" s="18"/>
      <c r="ZB94" s="18"/>
      <c r="ZC94" s="18"/>
      <c r="ZD94" s="18"/>
      <c r="ZE94" s="18"/>
      <c r="ZF94" s="18"/>
      <c r="ZG94" s="18"/>
      <c r="ZH94" s="18"/>
      <c r="ZI94" s="18"/>
      <c r="ZJ94" s="18"/>
      <c r="ZK94" s="18"/>
      <c r="ZL94" s="18"/>
      <c r="ZM94" s="18"/>
      <c r="ZN94" s="18"/>
      <c r="ZO94" s="18"/>
      <c r="ZP94" s="18"/>
      <c r="ZQ94" s="18"/>
      <c r="ZR94" s="18"/>
      <c r="ZS94" s="18"/>
      <c r="ZT94" s="18"/>
      <c r="ZU94" s="18"/>
      <c r="ZV94" s="18"/>
      <c r="ZW94" s="18"/>
      <c r="ZX94" s="18"/>
      <c r="ZY94" s="18"/>
      <c r="ZZ94" s="18"/>
      <c r="AAA94" s="18"/>
      <c r="AAB94" s="18"/>
      <c r="AAC94" s="18"/>
      <c r="AAD94" s="18"/>
      <c r="AAE94" s="18"/>
      <c r="AAF94" s="18"/>
      <c r="AAG94" s="18"/>
      <c r="AAH94" s="18"/>
      <c r="AAI94" s="18"/>
      <c r="AAJ94" s="18"/>
      <c r="AAK94" s="18"/>
      <c r="AAL94" s="18"/>
      <c r="AAM94" s="18"/>
      <c r="AAN94" s="18"/>
      <c r="AAO94" s="18"/>
      <c r="AAP94" s="18"/>
      <c r="AAQ94" s="18"/>
      <c r="AAR94" s="18"/>
      <c r="AAS94" s="18"/>
      <c r="AAT94" s="18"/>
      <c r="AAU94" s="18"/>
      <c r="AAV94" s="18"/>
      <c r="AAW94" s="18"/>
      <c r="AAX94" s="18"/>
      <c r="AAY94" s="18"/>
      <c r="AAZ94" s="18"/>
      <c r="ABA94" s="18"/>
      <c r="ABB94" s="18"/>
      <c r="ABC94" s="18"/>
      <c r="ABD94" s="18"/>
      <c r="ABE94" s="18"/>
      <c r="ABF94" s="18"/>
      <c r="ABG94" s="18"/>
      <c r="ABH94" s="18"/>
      <c r="ABI94" s="18"/>
      <c r="ABJ94" s="18"/>
      <c r="ABK94" s="18"/>
      <c r="ABL94" s="18"/>
      <c r="ABM94" s="18"/>
      <c r="ABN94" s="18"/>
      <c r="ABO94" s="18"/>
      <c r="ABP94" s="18"/>
      <c r="ABQ94" s="18"/>
      <c r="ABR94" s="18"/>
      <c r="ABS94" s="18"/>
      <c r="ABT94" s="18"/>
      <c r="ABU94" s="18"/>
      <c r="ABV94" s="18"/>
      <c r="ABW94" s="18"/>
      <c r="ABX94" s="18"/>
      <c r="ABY94" s="18"/>
      <c r="ABZ94" s="18"/>
      <c r="ACA94" s="18"/>
      <c r="ACB94" s="18"/>
      <c r="ACC94" s="18"/>
      <c r="ACD94" s="18"/>
      <c r="ACE94" s="18"/>
      <c r="ACF94" s="18"/>
      <c r="ACG94" s="18"/>
      <c r="ACH94" s="18"/>
      <c r="ACI94" s="18"/>
      <c r="ACJ94" s="18"/>
      <c r="ACK94" s="18"/>
      <c r="ACL94" s="18"/>
      <c r="ACM94" s="18"/>
      <c r="ACN94" s="18"/>
      <c r="ACO94" s="18"/>
      <c r="ACP94" s="18"/>
      <c r="ACQ94" s="18"/>
      <c r="ACR94" s="18"/>
      <c r="ACS94" s="18"/>
      <c r="ACT94" s="18"/>
      <c r="ACU94" s="18"/>
      <c r="ACV94" s="18"/>
      <c r="ACW94" s="18"/>
      <c r="ACX94" s="18"/>
      <c r="ACY94" s="18"/>
      <c r="ACZ94" s="18"/>
      <c r="ADA94" s="18"/>
      <c r="ADB94" s="18"/>
      <c r="ADC94" s="18"/>
      <c r="ADD94" s="18"/>
      <c r="ADE94" s="18"/>
      <c r="ADF94" s="18"/>
      <c r="ADG94" s="18"/>
      <c r="ADH94" s="18"/>
      <c r="ADI94" s="18"/>
      <c r="ADJ94" s="18"/>
      <c r="ADK94" s="18"/>
      <c r="ADL94" s="18"/>
      <c r="ADM94" s="18"/>
      <c r="ADN94" s="18"/>
      <c r="ADO94" s="18"/>
      <c r="ADP94" s="18"/>
      <c r="ADQ94" s="18"/>
      <c r="ADR94" s="18"/>
      <c r="ADS94" s="18"/>
      <c r="ADT94" s="18"/>
      <c r="ADU94" s="18"/>
      <c r="ADV94" s="18"/>
      <c r="ADW94" s="18"/>
      <c r="ADX94" s="18"/>
      <c r="ADY94" s="18"/>
      <c r="ADZ94" s="18"/>
      <c r="AEA94" s="18"/>
      <c r="AEB94" s="18"/>
      <c r="AEC94" s="18"/>
      <c r="AED94" s="18"/>
      <c r="AEE94" s="18"/>
      <c r="AEF94" s="18"/>
      <c r="AEG94" s="18"/>
      <c r="AEH94" s="18"/>
      <c r="AEI94" s="18"/>
      <c r="AEJ94" s="18"/>
      <c r="AEK94" s="18"/>
      <c r="AEL94" s="18"/>
      <c r="AEM94" s="18"/>
      <c r="AEN94" s="18"/>
      <c r="AEO94" s="18"/>
      <c r="AEP94" s="18"/>
      <c r="AEQ94" s="18"/>
      <c r="AER94" s="18"/>
      <c r="AES94" s="18"/>
      <c r="AET94" s="18"/>
      <c r="AEU94" s="18"/>
      <c r="AEV94" s="18"/>
      <c r="AEW94" s="18"/>
      <c r="AEX94" s="18"/>
    </row>
    <row r="95" spans="1:830" s="33" customFormat="1" ht="30">
      <c r="A95" s="34">
        <v>91</v>
      </c>
      <c r="B95" s="34" t="s">
        <v>191</v>
      </c>
      <c r="C95" s="8" t="s">
        <v>192</v>
      </c>
      <c r="D95" s="35" t="s">
        <v>20</v>
      </c>
      <c r="E95" s="36">
        <v>600</v>
      </c>
      <c r="F95" s="51">
        <v>40</v>
      </c>
      <c r="G95" s="52">
        <v>508.47457627118649</v>
      </c>
      <c r="H95" s="38">
        <f t="shared" si="27"/>
        <v>24000</v>
      </c>
      <c r="I95" s="39">
        <f t="shared" si="19"/>
        <v>40</v>
      </c>
      <c r="J95" s="38">
        <f t="shared" si="28"/>
        <v>24000</v>
      </c>
      <c r="K95" s="38">
        <f t="shared" si="29"/>
        <v>0</v>
      </c>
      <c r="L95" s="38">
        <f t="shared" si="30"/>
        <v>0</v>
      </c>
      <c r="M95" s="40"/>
      <c r="N95" s="99">
        <f t="shared" si="31"/>
        <v>0</v>
      </c>
      <c r="O95" s="42"/>
      <c r="P95" s="43">
        <f t="shared" si="32"/>
        <v>0</v>
      </c>
      <c r="Q95" s="43">
        <f t="shared" si="33"/>
        <v>0</v>
      </c>
      <c r="R95" s="43">
        <f t="shared" si="34"/>
        <v>0</v>
      </c>
      <c r="S95" s="44">
        <f t="shared" si="35"/>
        <v>40</v>
      </c>
      <c r="T95" s="98">
        <f t="shared" si="36"/>
        <v>24000</v>
      </c>
      <c r="U95" s="45">
        <f t="shared" si="20"/>
        <v>40</v>
      </c>
      <c r="V95" s="46">
        <f t="shared" si="21"/>
        <v>24000</v>
      </c>
      <c r="W95" s="46">
        <f t="shared" si="22"/>
        <v>0</v>
      </c>
      <c r="X95" s="47">
        <f t="shared" si="23"/>
        <v>0</v>
      </c>
      <c r="Y95" s="97">
        <v>40</v>
      </c>
      <c r="Z95" s="96">
        <f t="shared" si="24"/>
        <v>24000</v>
      </c>
      <c r="AA95" s="96">
        <f t="shared" si="25"/>
        <v>0</v>
      </c>
      <c r="AB95" s="70">
        <f t="shared" si="26"/>
        <v>0</v>
      </c>
      <c r="AC95" s="157"/>
      <c r="AD95" s="162">
        <v>210</v>
      </c>
      <c r="AE95" s="166">
        <f t="shared" si="37"/>
        <v>8400</v>
      </c>
      <c r="AF95" s="166">
        <f t="shared" si="38"/>
        <v>8400</v>
      </c>
      <c r="AT95" s="136"/>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c r="GI95" s="18"/>
      <c r="GJ95" s="18"/>
      <c r="GK95" s="18"/>
      <c r="GL95" s="18"/>
      <c r="GM95" s="18"/>
      <c r="GN95" s="18"/>
      <c r="GO95" s="18"/>
      <c r="GP95" s="18"/>
      <c r="GQ95" s="18"/>
      <c r="GR95" s="18"/>
      <c r="GS95" s="18"/>
      <c r="GT95" s="18"/>
      <c r="GU95" s="18"/>
      <c r="GV95" s="18"/>
      <c r="GW95" s="18"/>
      <c r="GX95" s="18"/>
      <c r="GY95" s="18"/>
      <c r="GZ95" s="18"/>
      <c r="HA95" s="18"/>
      <c r="HB95" s="18"/>
      <c r="HC95" s="18"/>
      <c r="HD95" s="18"/>
      <c r="HE95" s="18"/>
      <c r="HF95" s="18"/>
      <c r="HG95" s="18"/>
      <c r="HH95" s="18"/>
      <c r="HI95" s="18"/>
      <c r="HJ95" s="18"/>
      <c r="HK95" s="18"/>
      <c r="HL95" s="18"/>
      <c r="HM95" s="18"/>
      <c r="HN95" s="18"/>
      <c r="HO95" s="18"/>
      <c r="HP95" s="18"/>
      <c r="HQ95" s="18"/>
      <c r="HR95" s="18"/>
      <c r="HS95" s="18"/>
      <c r="HT95" s="18"/>
      <c r="HU95" s="18"/>
      <c r="HV95" s="18"/>
      <c r="HW95" s="18"/>
      <c r="HX95" s="18"/>
      <c r="HY95" s="18"/>
      <c r="HZ95" s="18"/>
      <c r="IA95" s="18"/>
      <c r="IB95" s="18"/>
      <c r="IC95" s="18"/>
      <c r="ID95" s="18"/>
      <c r="IE95" s="18"/>
      <c r="IF95" s="18"/>
      <c r="IG95" s="18"/>
      <c r="IH95" s="18"/>
      <c r="II95" s="18"/>
      <c r="IJ95" s="18"/>
      <c r="IK95" s="18"/>
      <c r="IL95" s="18"/>
      <c r="IM95" s="18"/>
      <c r="IN95" s="18"/>
      <c r="IO95" s="18"/>
      <c r="IP95" s="18"/>
      <c r="IQ95" s="18"/>
      <c r="IR95" s="18"/>
      <c r="IS95" s="18"/>
      <c r="IT95" s="18"/>
      <c r="IU95" s="18"/>
      <c r="IV95" s="18"/>
      <c r="IW95" s="18"/>
      <c r="IX95" s="18"/>
      <c r="IY95" s="18"/>
      <c r="IZ95" s="18"/>
      <c r="JA95" s="18"/>
      <c r="JB95" s="18"/>
      <c r="JC95" s="18"/>
      <c r="JD95" s="18"/>
      <c r="JE95" s="18"/>
      <c r="JF95" s="18"/>
      <c r="JG95" s="18"/>
      <c r="JH95" s="18"/>
      <c r="JI95" s="18"/>
      <c r="JJ95" s="18"/>
      <c r="JK95" s="18"/>
      <c r="JL95" s="18"/>
      <c r="JM95" s="18"/>
      <c r="JN95" s="18"/>
      <c r="JO95" s="18"/>
      <c r="JP95" s="18"/>
      <c r="JQ95" s="18"/>
      <c r="JR95" s="18"/>
      <c r="JS95" s="18"/>
      <c r="JT95" s="18"/>
      <c r="JU95" s="18"/>
      <c r="JV95" s="18"/>
      <c r="JW95" s="18"/>
      <c r="JX95" s="18"/>
      <c r="JY95" s="18"/>
      <c r="JZ95" s="18"/>
      <c r="KA95" s="18"/>
      <c r="KB95" s="18"/>
      <c r="KC95" s="18"/>
      <c r="KD95" s="18"/>
      <c r="KE95" s="18"/>
      <c r="KF95" s="18"/>
      <c r="KG95" s="18"/>
      <c r="KH95" s="18"/>
      <c r="KI95" s="18"/>
      <c r="KJ95" s="18"/>
      <c r="KK95" s="18"/>
      <c r="KL95" s="18"/>
      <c r="KM95" s="18"/>
      <c r="KN95" s="18"/>
      <c r="KO95" s="18"/>
      <c r="KP95" s="18"/>
      <c r="KQ95" s="18"/>
      <c r="KR95" s="18"/>
      <c r="KS95" s="18"/>
      <c r="KT95" s="18"/>
      <c r="KU95" s="18"/>
      <c r="KV95" s="18"/>
      <c r="KW95" s="18"/>
      <c r="KX95" s="18"/>
      <c r="KY95" s="18"/>
      <c r="KZ95" s="18"/>
      <c r="LA95" s="18"/>
      <c r="LB95" s="18"/>
      <c r="LC95" s="18"/>
      <c r="LD95" s="18"/>
      <c r="LE95" s="18"/>
      <c r="LF95" s="18"/>
      <c r="LG95" s="18"/>
      <c r="LH95" s="18"/>
      <c r="LI95" s="18"/>
      <c r="LJ95" s="18"/>
      <c r="LK95" s="18"/>
      <c r="LL95" s="18"/>
      <c r="LM95" s="18"/>
      <c r="LN95" s="18"/>
      <c r="LO95" s="18"/>
      <c r="LP95" s="18"/>
      <c r="LQ95" s="18"/>
      <c r="LR95" s="18"/>
      <c r="LS95" s="18"/>
      <c r="LT95" s="18"/>
      <c r="LU95" s="18"/>
      <c r="LV95" s="18"/>
      <c r="LW95" s="18"/>
      <c r="LX95" s="18"/>
      <c r="LY95" s="18"/>
      <c r="LZ95" s="18"/>
      <c r="MA95" s="18"/>
      <c r="MB95" s="18"/>
      <c r="MC95" s="18"/>
      <c r="MD95" s="18"/>
      <c r="ME95" s="18"/>
      <c r="MF95" s="18"/>
      <c r="MG95" s="18"/>
      <c r="MH95" s="18"/>
      <c r="MI95" s="18"/>
      <c r="MJ95" s="18"/>
      <c r="MK95" s="18"/>
      <c r="ML95" s="18"/>
      <c r="MM95" s="18"/>
      <c r="MN95" s="18"/>
      <c r="MO95" s="18"/>
      <c r="MP95" s="18"/>
      <c r="MQ95" s="18"/>
      <c r="MR95" s="18"/>
      <c r="MS95" s="18"/>
      <c r="MT95" s="18"/>
      <c r="MU95" s="18"/>
      <c r="MV95" s="18"/>
      <c r="MW95" s="18"/>
      <c r="MX95" s="18"/>
      <c r="MY95" s="18"/>
      <c r="MZ95" s="18"/>
      <c r="NA95" s="18"/>
      <c r="NB95" s="18"/>
      <c r="NC95" s="18"/>
      <c r="ND95" s="18"/>
      <c r="NE95" s="18"/>
      <c r="NF95" s="18"/>
      <c r="NG95" s="18"/>
      <c r="NH95" s="18"/>
      <c r="NI95" s="18"/>
      <c r="NJ95" s="18"/>
      <c r="NK95" s="18"/>
      <c r="NL95" s="18"/>
      <c r="NM95" s="18"/>
      <c r="NN95" s="18"/>
      <c r="NO95" s="18"/>
      <c r="NP95" s="18"/>
      <c r="NQ95" s="18"/>
      <c r="NR95" s="18"/>
      <c r="NS95" s="18"/>
      <c r="NT95" s="18"/>
      <c r="NU95" s="18"/>
      <c r="NV95" s="18"/>
      <c r="NW95" s="18"/>
      <c r="NX95" s="18"/>
      <c r="NY95" s="18"/>
      <c r="NZ95" s="18"/>
      <c r="OA95" s="18"/>
      <c r="OB95" s="18"/>
      <c r="OC95" s="18"/>
      <c r="OD95" s="18"/>
      <c r="OE95" s="18"/>
      <c r="OF95" s="18"/>
      <c r="OG95" s="18"/>
      <c r="OH95" s="18"/>
      <c r="OI95" s="18"/>
      <c r="OJ95" s="18"/>
      <c r="OK95" s="18"/>
      <c r="OL95" s="18"/>
      <c r="OM95" s="18"/>
      <c r="ON95" s="18"/>
      <c r="OO95" s="18"/>
      <c r="OP95" s="18"/>
      <c r="OQ95" s="18"/>
      <c r="OR95" s="18"/>
      <c r="OS95" s="18"/>
      <c r="OT95" s="18"/>
      <c r="OU95" s="18"/>
      <c r="OV95" s="18"/>
      <c r="OW95" s="18"/>
      <c r="OX95" s="18"/>
      <c r="OY95" s="18"/>
      <c r="OZ95" s="18"/>
      <c r="PA95" s="18"/>
      <c r="PB95" s="18"/>
      <c r="PC95" s="18"/>
      <c r="PD95" s="18"/>
      <c r="PE95" s="18"/>
      <c r="PF95" s="18"/>
      <c r="PG95" s="18"/>
      <c r="PH95" s="18"/>
      <c r="PI95" s="18"/>
      <c r="PJ95" s="18"/>
      <c r="PK95" s="18"/>
      <c r="PL95" s="18"/>
      <c r="PM95" s="18"/>
      <c r="PN95" s="18"/>
      <c r="PO95" s="18"/>
      <c r="PP95" s="18"/>
      <c r="PQ95" s="18"/>
      <c r="PR95" s="18"/>
      <c r="PS95" s="18"/>
      <c r="PT95" s="18"/>
      <c r="PU95" s="18"/>
      <c r="PV95" s="18"/>
      <c r="PW95" s="18"/>
      <c r="PX95" s="18"/>
      <c r="PY95" s="18"/>
      <c r="PZ95" s="18"/>
      <c r="QA95" s="18"/>
      <c r="QB95" s="18"/>
      <c r="QC95" s="18"/>
      <c r="QD95" s="18"/>
      <c r="QE95" s="18"/>
      <c r="QF95" s="18"/>
      <c r="QG95" s="18"/>
      <c r="QH95" s="18"/>
      <c r="QI95" s="18"/>
      <c r="QJ95" s="18"/>
      <c r="QK95" s="18"/>
      <c r="QL95" s="18"/>
      <c r="QM95" s="18"/>
      <c r="QN95" s="18"/>
      <c r="QO95" s="18"/>
      <c r="QP95" s="18"/>
      <c r="QQ95" s="18"/>
      <c r="QR95" s="18"/>
      <c r="QS95" s="18"/>
      <c r="QT95" s="18"/>
      <c r="QU95" s="18"/>
      <c r="QV95" s="18"/>
      <c r="QW95" s="18"/>
      <c r="QX95" s="18"/>
      <c r="QY95" s="18"/>
      <c r="QZ95" s="18"/>
      <c r="RA95" s="18"/>
      <c r="RB95" s="18"/>
      <c r="RC95" s="18"/>
      <c r="RD95" s="18"/>
      <c r="RE95" s="18"/>
      <c r="RF95" s="18"/>
      <c r="RG95" s="18"/>
      <c r="RH95" s="18"/>
      <c r="RI95" s="18"/>
      <c r="RJ95" s="18"/>
      <c r="RK95" s="18"/>
      <c r="RL95" s="18"/>
      <c r="RM95" s="18"/>
      <c r="RN95" s="18"/>
      <c r="RO95" s="18"/>
      <c r="RP95" s="18"/>
      <c r="RQ95" s="18"/>
      <c r="RR95" s="18"/>
      <c r="RS95" s="18"/>
      <c r="RT95" s="18"/>
      <c r="RU95" s="18"/>
      <c r="RV95" s="18"/>
      <c r="RW95" s="18"/>
      <c r="RX95" s="18"/>
      <c r="RY95" s="18"/>
      <c r="RZ95" s="18"/>
      <c r="SA95" s="18"/>
      <c r="SB95" s="18"/>
      <c r="SC95" s="18"/>
      <c r="SD95" s="18"/>
      <c r="SE95" s="18"/>
      <c r="SF95" s="18"/>
      <c r="SG95" s="18"/>
      <c r="SH95" s="18"/>
      <c r="SI95" s="18"/>
      <c r="SJ95" s="18"/>
      <c r="SK95" s="18"/>
      <c r="SL95" s="18"/>
      <c r="SM95" s="18"/>
      <c r="SN95" s="18"/>
      <c r="SO95" s="18"/>
      <c r="SP95" s="18"/>
      <c r="SQ95" s="18"/>
      <c r="SR95" s="18"/>
      <c r="SS95" s="18"/>
      <c r="ST95" s="18"/>
      <c r="SU95" s="18"/>
      <c r="SV95" s="18"/>
      <c r="SW95" s="18"/>
      <c r="SX95" s="18"/>
      <c r="SY95" s="18"/>
      <c r="SZ95" s="18"/>
      <c r="TA95" s="18"/>
      <c r="TB95" s="18"/>
      <c r="TC95" s="18"/>
      <c r="TD95" s="18"/>
      <c r="TE95" s="18"/>
      <c r="TF95" s="18"/>
      <c r="TG95" s="18"/>
      <c r="TH95" s="18"/>
      <c r="TI95" s="18"/>
      <c r="TJ95" s="18"/>
      <c r="TK95" s="18"/>
      <c r="TL95" s="18"/>
      <c r="TM95" s="18"/>
      <c r="TN95" s="18"/>
      <c r="TO95" s="18"/>
      <c r="TP95" s="18"/>
      <c r="TQ95" s="18"/>
      <c r="TR95" s="18"/>
      <c r="TS95" s="18"/>
      <c r="TT95" s="18"/>
      <c r="TU95" s="18"/>
      <c r="TV95" s="18"/>
      <c r="TW95" s="18"/>
      <c r="TX95" s="18"/>
      <c r="TY95" s="18"/>
      <c r="TZ95" s="18"/>
      <c r="UA95" s="18"/>
      <c r="UB95" s="18"/>
      <c r="UC95" s="18"/>
      <c r="UD95" s="18"/>
      <c r="UE95" s="18"/>
      <c r="UF95" s="18"/>
      <c r="UG95" s="18"/>
      <c r="UH95" s="18"/>
      <c r="UI95" s="18"/>
      <c r="UJ95" s="18"/>
      <c r="UK95" s="18"/>
      <c r="UL95" s="18"/>
      <c r="UM95" s="18"/>
      <c r="UN95" s="18"/>
      <c r="UO95" s="18"/>
      <c r="UP95" s="18"/>
      <c r="UQ95" s="18"/>
      <c r="UR95" s="18"/>
      <c r="US95" s="18"/>
      <c r="UT95" s="18"/>
      <c r="UU95" s="18"/>
      <c r="UV95" s="18"/>
      <c r="UW95" s="18"/>
      <c r="UX95" s="18"/>
      <c r="UY95" s="18"/>
      <c r="UZ95" s="18"/>
      <c r="VA95" s="18"/>
      <c r="VB95" s="18"/>
      <c r="VC95" s="18"/>
      <c r="VD95" s="18"/>
      <c r="VE95" s="18"/>
      <c r="VF95" s="18"/>
      <c r="VG95" s="18"/>
      <c r="VH95" s="18"/>
      <c r="VI95" s="18"/>
      <c r="VJ95" s="18"/>
      <c r="VK95" s="18"/>
      <c r="VL95" s="18"/>
      <c r="VM95" s="18"/>
      <c r="VN95" s="18"/>
      <c r="VO95" s="18"/>
      <c r="VP95" s="18"/>
      <c r="VQ95" s="18"/>
      <c r="VR95" s="18"/>
      <c r="VS95" s="18"/>
      <c r="VT95" s="18"/>
      <c r="VU95" s="18"/>
      <c r="VV95" s="18"/>
      <c r="VW95" s="18"/>
      <c r="VX95" s="18"/>
      <c r="VY95" s="18"/>
      <c r="VZ95" s="18"/>
      <c r="WA95" s="18"/>
      <c r="WB95" s="18"/>
      <c r="WC95" s="18"/>
      <c r="WD95" s="18"/>
      <c r="WE95" s="18"/>
      <c r="WF95" s="18"/>
      <c r="WG95" s="18"/>
      <c r="WH95" s="18"/>
      <c r="WI95" s="18"/>
      <c r="WJ95" s="18"/>
      <c r="WK95" s="18"/>
      <c r="WL95" s="18"/>
      <c r="WM95" s="18"/>
      <c r="WN95" s="18"/>
      <c r="WO95" s="18"/>
      <c r="WP95" s="18"/>
      <c r="WQ95" s="18"/>
      <c r="WR95" s="18"/>
      <c r="WS95" s="18"/>
      <c r="WT95" s="18"/>
      <c r="WU95" s="18"/>
      <c r="WV95" s="18"/>
      <c r="WW95" s="18"/>
      <c r="WX95" s="18"/>
      <c r="WY95" s="18"/>
      <c r="WZ95" s="18"/>
      <c r="XA95" s="18"/>
      <c r="XB95" s="18"/>
      <c r="XC95" s="18"/>
      <c r="XD95" s="18"/>
      <c r="XE95" s="18"/>
      <c r="XF95" s="18"/>
      <c r="XG95" s="18"/>
      <c r="XH95" s="18"/>
      <c r="XI95" s="18"/>
      <c r="XJ95" s="18"/>
      <c r="XK95" s="18"/>
      <c r="XL95" s="18"/>
      <c r="XM95" s="18"/>
      <c r="XN95" s="18"/>
      <c r="XO95" s="18"/>
      <c r="XP95" s="18"/>
      <c r="XQ95" s="18"/>
      <c r="XR95" s="18"/>
      <c r="XS95" s="18"/>
      <c r="XT95" s="18"/>
      <c r="XU95" s="18"/>
      <c r="XV95" s="18"/>
      <c r="XW95" s="18"/>
      <c r="XX95" s="18"/>
      <c r="XY95" s="18"/>
      <c r="XZ95" s="18"/>
      <c r="YA95" s="18"/>
      <c r="YB95" s="18"/>
      <c r="YC95" s="18"/>
      <c r="YD95" s="18"/>
      <c r="YE95" s="18"/>
      <c r="YF95" s="18"/>
      <c r="YG95" s="18"/>
      <c r="YH95" s="18"/>
      <c r="YI95" s="18"/>
      <c r="YJ95" s="18"/>
      <c r="YK95" s="18"/>
      <c r="YL95" s="18"/>
      <c r="YM95" s="18"/>
      <c r="YN95" s="18"/>
      <c r="YO95" s="18"/>
      <c r="YP95" s="18"/>
      <c r="YQ95" s="18"/>
      <c r="YR95" s="18"/>
      <c r="YS95" s="18"/>
      <c r="YT95" s="18"/>
      <c r="YU95" s="18"/>
      <c r="YV95" s="18"/>
      <c r="YW95" s="18"/>
      <c r="YX95" s="18"/>
      <c r="YY95" s="18"/>
      <c r="YZ95" s="18"/>
      <c r="ZA95" s="18"/>
      <c r="ZB95" s="18"/>
      <c r="ZC95" s="18"/>
      <c r="ZD95" s="18"/>
      <c r="ZE95" s="18"/>
      <c r="ZF95" s="18"/>
      <c r="ZG95" s="18"/>
      <c r="ZH95" s="18"/>
      <c r="ZI95" s="18"/>
      <c r="ZJ95" s="18"/>
      <c r="ZK95" s="18"/>
      <c r="ZL95" s="18"/>
      <c r="ZM95" s="18"/>
      <c r="ZN95" s="18"/>
      <c r="ZO95" s="18"/>
      <c r="ZP95" s="18"/>
      <c r="ZQ95" s="18"/>
      <c r="ZR95" s="18"/>
      <c r="ZS95" s="18"/>
      <c r="ZT95" s="18"/>
      <c r="ZU95" s="18"/>
      <c r="ZV95" s="18"/>
      <c r="ZW95" s="18"/>
      <c r="ZX95" s="18"/>
      <c r="ZY95" s="18"/>
      <c r="ZZ95" s="18"/>
      <c r="AAA95" s="18"/>
      <c r="AAB95" s="18"/>
      <c r="AAC95" s="18"/>
      <c r="AAD95" s="18"/>
      <c r="AAE95" s="18"/>
      <c r="AAF95" s="18"/>
      <c r="AAG95" s="18"/>
      <c r="AAH95" s="18"/>
      <c r="AAI95" s="18"/>
      <c r="AAJ95" s="18"/>
      <c r="AAK95" s="18"/>
      <c r="AAL95" s="18"/>
      <c r="AAM95" s="18"/>
      <c r="AAN95" s="18"/>
      <c r="AAO95" s="18"/>
      <c r="AAP95" s="18"/>
      <c r="AAQ95" s="18"/>
      <c r="AAR95" s="18"/>
      <c r="AAS95" s="18"/>
      <c r="AAT95" s="18"/>
      <c r="AAU95" s="18"/>
      <c r="AAV95" s="18"/>
      <c r="AAW95" s="18"/>
      <c r="AAX95" s="18"/>
      <c r="AAY95" s="18"/>
      <c r="AAZ95" s="18"/>
      <c r="ABA95" s="18"/>
      <c r="ABB95" s="18"/>
      <c r="ABC95" s="18"/>
      <c r="ABD95" s="18"/>
      <c r="ABE95" s="18"/>
      <c r="ABF95" s="18"/>
      <c r="ABG95" s="18"/>
      <c r="ABH95" s="18"/>
      <c r="ABI95" s="18"/>
      <c r="ABJ95" s="18"/>
      <c r="ABK95" s="18"/>
      <c r="ABL95" s="18"/>
      <c r="ABM95" s="18"/>
      <c r="ABN95" s="18"/>
      <c r="ABO95" s="18"/>
      <c r="ABP95" s="18"/>
      <c r="ABQ95" s="18"/>
      <c r="ABR95" s="18"/>
      <c r="ABS95" s="18"/>
      <c r="ABT95" s="18"/>
      <c r="ABU95" s="18"/>
      <c r="ABV95" s="18"/>
      <c r="ABW95" s="18"/>
      <c r="ABX95" s="18"/>
      <c r="ABY95" s="18"/>
      <c r="ABZ95" s="18"/>
      <c r="ACA95" s="18"/>
      <c r="ACB95" s="18"/>
      <c r="ACC95" s="18"/>
      <c r="ACD95" s="18"/>
      <c r="ACE95" s="18"/>
      <c r="ACF95" s="18"/>
      <c r="ACG95" s="18"/>
      <c r="ACH95" s="18"/>
      <c r="ACI95" s="18"/>
      <c r="ACJ95" s="18"/>
      <c r="ACK95" s="18"/>
      <c r="ACL95" s="18"/>
      <c r="ACM95" s="18"/>
      <c r="ACN95" s="18"/>
      <c r="ACO95" s="18"/>
      <c r="ACP95" s="18"/>
      <c r="ACQ95" s="18"/>
      <c r="ACR95" s="18"/>
      <c r="ACS95" s="18"/>
      <c r="ACT95" s="18"/>
      <c r="ACU95" s="18"/>
      <c r="ACV95" s="18"/>
      <c r="ACW95" s="18"/>
      <c r="ACX95" s="18"/>
      <c r="ACY95" s="18"/>
      <c r="ACZ95" s="18"/>
      <c r="ADA95" s="18"/>
      <c r="ADB95" s="18"/>
      <c r="ADC95" s="18"/>
      <c r="ADD95" s="18"/>
      <c r="ADE95" s="18"/>
      <c r="ADF95" s="18"/>
      <c r="ADG95" s="18"/>
      <c r="ADH95" s="18"/>
      <c r="ADI95" s="18"/>
      <c r="ADJ95" s="18"/>
      <c r="ADK95" s="18"/>
      <c r="ADL95" s="18"/>
      <c r="ADM95" s="18"/>
      <c r="ADN95" s="18"/>
      <c r="ADO95" s="18"/>
      <c r="ADP95" s="18"/>
      <c r="ADQ95" s="18"/>
      <c r="ADR95" s="18"/>
      <c r="ADS95" s="18"/>
      <c r="ADT95" s="18"/>
      <c r="ADU95" s="18"/>
      <c r="ADV95" s="18"/>
      <c r="ADW95" s="18"/>
      <c r="ADX95" s="18"/>
      <c r="ADY95" s="18"/>
      <c r="ADZ95" s="18"/>
      <c r="AEA95" s="18"/>
      <c r="AEB95" s="18"/>
      <c r="AEC95" s="18"/>
      <c r="AED95" s="18"/>
      <c r="AEE95" s="18"/>
      <c r="AEF95" s="18"/>
      <c r="AEG95" s="18"/>
      <c r="AEH95" s="18"/>
      <c r="AEI95" s="18"/>
      <c r="AEJ95" s="18"/>
      <c r="AEK95" s="18"/>
      <c r="AEL95" s="18"/>
      <c r="AEM95" s="18"/>
      <c r="AEN95" s="18"/>
      <c r="AEO95" s="18"/>
      <c r="AEP95" s="18"/>
      <c r="AEQ95" s="18"/>
      <c r="AER95" s="18"/>
      <c r="AES95" s="18"/>
      <c r="AET95" s="18"/>
      <c r="AEU95" s="18"/>
      <c r="AEV95" s="18"/>
      <c r="AEW95" s="18"/>
      <c r="AEX95" s="18"/>
    </row>
    <row r="96" spans="1:830" s="33" customFormat="1" ht="29.25" customHeight="1">
      <c r="A96" s="34">
        <v>92</v>
      </c>
      <c r="B96" s="34" t="s">
        <v>193</v>
      </c>
      <c r="C96" s="8" t="s">
        <v>194</v>
      </c>
      <c r="D96" s="49" t="s">
        <v>20</v>
      </c>
      <c r="E96" s="50">
        <v>3000</v>
      </c>
      <c r="F96" s="51">
        <v>5</v>
      </c>
      <c r="G96" s="52">
        <v>2542.3728813559323</v>
      </c>
      <c r="H96" s="38">
        <f t="shared" si="27"/>
        <v>15000</v>
      </c>
      <c r="I96" s="39">
        <f t="shared" si="19"/>
        <v>5</v>
      </c>
      <c r="J96" s="38">
        <f t="shared" si="28"/>
        <v>15000</v>
      </c>
      <c r="K96" s="38">
        <f t="shared" si="29"/>
        <v>0</v>
      </c>
      <c r="L96" s="38">
        <f t="shared" si="30"/>
        <v>0</v>
      </c>
      <c r="M96" s="40"/>
      <c r="N96" s="99">
        <f t="shared" si="31"/>
        <v>0</v>
      </c>
      <c r="O96" s="42"/>
      <c r="P96" s="43">
        <f t="shared" si="32"/>
        <v>0</v>
      </c>
      <c r="Q96" s="43">
        <f t="shared" si="33"/>
        <v>0</v>
      </c>
      <c r="R96" s="43">
        <f t="shared" si="34"/>
        <v>0</v>
      </c>
      <c r="S96" s="44">
        <f t="shared" si="35"/>
        <v>5</v>
      </c>
      <c r="T96" s="98">
        <f t="shared" si="36"/>
        <v>15000</v>
      </c>
      <c r="U96" s="45">
        <f t="shared" si="20"/>
        <v>5</v>
      </c>
      <c r="V96" s="46">
        <f t="shared" si="21"/>
        <v>15000</v>
      </c>
      <c r="W96" s="46">
        <f t="shared" si="22"/>
        <v>0</v>
      </c>
      <c r="X96" s="47">
        <f t="shared" si="23"/>
        <v>0</v>
      </c>
      <c r="Y96" s="97">
        <v>5</v>
      </c>
      <c r="Z96" s="96">
        <f t="shared" si="24"/>
        <v>15000</v>
      </c>
      <c r="AA96" s="96">
        <f t="shared" si="25"/>
        <v>0</v>
      </c>
      <c r="AB96" s="70">
        <f t="shared" si="26"/>
        <v>0</v>
      </c>
      <c r="AC96" s="157"/>
      <c r="AD96" s="162">
        <v>1050</v>
      </c>
      <c r="AE96" s="166">
        <f t="shared" si="37"/>
        <v>5250</v>
      </c>
      <c r="AF96" s="166">
        <f t="shared" si="38"/>
        <v>5250</v>
      </c>
      <c r="AT96" s="136"/>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c r="FY96" s="18"/>
      <c r="FZ96" s="18"/>
      <c r="GA96" s="18"/>
      <c r="GB96" s="18"/>
      <c r="GC96" s="18"/>
      <c r="GD96" s="18"/>
      <c r="GE96" s="18"/>
      <c r="GF96" s="18"/>
      <c r="GG96" s="18"/>
      <c r="GH96" s="18"/>
      <c r="GI96" s="18"/>
      <c r="GJ96" s="18"/>
      <c r="GK96" s="18"/>
      <c r="GL96" s="18"/>
      <c r="GM96" s="18"/>
      <c r="GN96" s="18"/>
      <c r="GO96" s="18"/>
      <c r="GP96" s="18"/>
      <c r="GQ96" s="18"/>
      <c r="GR96" s="18"/>
      <c r="GS96" s="18"/>
      <c r="GT96" s="18"/>
      <c r="GU96" s="18"/>
      <c r="GV96" s="18"/>
      <c r="GW96" s="18"/>
      <c r="GX96" s="18"/>
      <c r="GY96" s="18"/>
      <c r="GZ96" s="18"/>
      <c r="HA96" s="18"/>
      <c r="HB96" s="18"/>
      <c r="HC96" s="18"/>
      <c r="HD96" s="18"/>
      <c r="HE96" s="18"/>
      <c r="HF96" s="18"/>
      <c r="HG96" s="18"/>
      <c r="HH96" s="18"/>
      <c r="HI96" s="18"/>
      <c r="HJ96" s="18"/>
      <c r="HK96" s="18"/>
      <c r="HL96" s="18"/>
      <c r="HM96" s="18"/>
      <c r="HN96" s="18"/>
      <c r="HO96" s="18"/>
      <c r="HP96" s="18"/>
      <c r="HQ96" s="18"/>
      <c r="HR96" s="18"/>
      <c r="HS96" s="18"/>
      <c r="HT96" s="18"/>
      <c r="HU96" s="18"/>
      <c r="HV96" s="18"/>
      <c r="HW96" s="18"/>
      <c r="HX96" s="18"/>
      <c r="HY96" s="18"/>
      <c r="HZ96" s="18"/>
      <c r="IA96" s="18"/>
      <c r="IB96" s="18"/>
      <c r="IC96" s="18"/>
      <c r="ID96" s="18"/>
      <c r="IE96" s="18"/>
      <c r="IF96" s="18"/>
      <c r="IG96" s="18"/>
      <c r="IH96" s="18"/>
      <c r="II96" s="18"/>
      <c r="IJ96" s="18"/>
      <c r="IK96" s="18"/>
      <c r="IL96" s="18"/>
      <c r="IM96" s="18"/>
      <c r="IN96" s="18"/>
      <c r="IO96" s="18"/>
      <c r="IP96" s="18"/>
      <c r="IQ96" s="18"/>
      <c r="IR96" s="18"/>
      <c r="IS96" s="18"/>
      <c r="IT96" s="18"/>
      <c r="IU96" s="18"/>
      <c r="IV96" s="18"/>
      <c r="IW96" s="18"/>
      <c r="IX96" s="18"/>
      <c r="IY96" s="18"/>
      <c r="IZ96" s="18"/>
      <c r="JA96" s="18"/>
      <c r="JB96" s="18"/>
      <c r="JC96" s="18"/>
      <c r="JD96" s="18"/>
      <c r="JE96" s="18"/>
      <c r="JF96" s="18"/>
      <c r="JG96" s="18"/>
      <c r="JH96" s="18"/>
      <c r="JI96" s="18"/>
      <c r="JJ96" s="18"/>
      <c r="JK96" s="18"/>
      <c r="JL96" s="18"/>
      <c r="JM96" s="18"/>
      <c r="JN96" s="18"/>
      <c r="JO96" s="18"/>
      <c r="JP96" s="18"/>
      <c r="JQ96" s="18"/>
      <c r="JR96" s="18"/>
      <c r="JS96" s="18"/>
      <c r="JT96" s="18"/>
      <c r="JU96" s="18"/>
      <c r="JV96" s="18"/>
      <c r="JW96" s="18"/>
      <c r="JX96" s="18"/>
      <c r="JY96" s="18"/>
      <c r="JZ96" s="18"/>
      <c r="KA96" s="18"/>
      <c r="KB96" s="18"/>
      <c r="KC96" s="18"/>
      <c r="KD96" s="18"/>
      <c r="KE96" s="18"/>
      <c r="KF96" s="18"/>
      <c r="KG96" s="18"/>
      <c r="KH96" s="18"/>
      <c r="KI96" s="18"/>
      <c r="KJ96" s="18"/>
      <c r="KK96" s="18"/>
      <c r="KL96" s="18"/>
      <c r="KM96" s="18"/>
      <c r="KN96" s="18"/>
      <c r="KO96" s="18"/>
      <c r="KP96" s="18"/>
      <c r="KQ96" s="18"/>
      <c r="KR96" s="18"/>
      <c r="KS96" s="18"/>
      <c r="KT96" s="18"/>
      <c r="KU96" s="18"/>
      <c r="KV96" s="18"/>
      <c r="KW96" s="18"/>
      <c r="KX96" s="18"/>
      <c r="KY96" s="18"/>
      <c r="KZ96" s="18"/>
      <c r="LA96" s="18"/>
      <c r="LB96" s="18"/>
      <c r="LC96" s="18"/>
      <c r="LD96" s="18"/>
      <c r="LE96" s="18"/>
      <c r="LF96" s="18"/>
      <c r="LG96" s="18"/>
      <c r="LH96" s="18"/>
      <c r="LI96" s="18"/>
      <c r="LJ96" s="18"/>
      <c r="LK96" s="18"/>
      <c r="LL96" s="18"/>
      <c r="LM96" s="18"/>
      <c r="LN96" s="18"/>
      <c r="LO96" s="18"/>
      <c r="LP96" s="18"/>
      <c r="LQ96" s="18"/>
      <c r="LR96" s="18"/>
      <c r="LS96" s="18"/>
      <c r="LT96" s="18"/>
      <c r="LU96" s="18"/>
      <c r="LV96" s="18"/>
      <c r="LW96" s="18"/>
      <c r="LX96" s="18"/>
      <c r="LY96" s="18"/>
      <c r="LZ96" s="18"/>
      <c r="MA96" s="18"/>
      <c r="MB96" s="18"/>
      <c r="MC96" s="18"/>
      <c r="MD96" s="18"/>
      <c r="ME96" s="18"/>
      <c r="MF96" s="18"/>
      <c r="MG96" s="18"/>
      <c r="MH96" s="18"/>
      <c r="MI96" s="18"/>
      <c r="MJ96" s="18"/>
      <c r="MK96" s="18"/>
      <c r="ML96" s="18"/>
      <c r="MM96" s="18"/>
      <c r="MN96" s="18"/>
      <c r="MO96" s="18"/>
      <c r="MP96" s="18"/>
      <c r="MQ96" s="18"/>
      <c r="MR96" s="18"/>
      <c r="MS96" s="18"/>
      <c r="MT96" s="18"/>
      <c r="MU96" s="18"/>
      <c r="MV96" s="18"/>
      <c r="MW96" s="18"/>
      <c r="MX96" s="18"/>
      <c r="MY96" s="18"/>
      <c r="MZ96" s="18"/>
      <c r="NA96" s="18"/>
      <c r="NB96" s="18"/>
      <c r="NC96" s="18"/>
      <c r="ND96" s="18"/>
      <c r="NE96" s="18"/>
      <c r="NF96" s="18"/>
      <c r="NG96" s="18"/>
      <c r="NH96" s="18"/>
      <c r="NI96" s="18"/>
      <c r="NJ96" s="18"/>
      <c r="NK96" s="18"/>
      <c r="NL96" s="18"/>
      <c r="NM96" s="18"/>
      <c r="NN96" s="18"/>
      <c r="NO96" s="18"/>
      <c r="NP96" s="18"/>
      <c r="NQ96" s="18"/>
      <c r="NR96" s="18"/>
      <c r="NS96" s="18"/>
      <c r="NT96" s="18"/>
      <c r="NU96" s="18"/>
      <c r="NV96" s="18"/>
      <c r="NW96" s="18"/>
      <c r="NX96" s="18"/>
      <c r="NY96" s="18"/>
      <c r="NZ96" s="18"/>
      <c r="OA96" s="18"/>
      <c r="OB96" s="18"/>
      <c r="OC96" s="18"/>
      <c r="OD96" s="18"/>
      <c r="OE96" s="18"/>
      <c r="OF96" s="18"/>
      <c r="OG96" s="18"/>
      <c r="OH96" s="18"/>
      <c r="OI96" s="18"/>
      <c r="OJ96" s="18"/>
      <c r="OK96" s="18"/>
      <c r="OL96" s="18"/>
      <c r="OM96" s="18"/>
      <c r="ON96" s="18"/>
      <c r="OO96" s="18"/>
      <c r="OP96" s="18"/>
      <c r="OQ96" s="18"/>
      <c r="OR96" s="18"/>
      <c r="OS96" s="18"/>
      <c r="OT96" s="18"/>
      <c r="OU96" s="18"/>
      <c r="OV96" s="18"/>
      <c r="OW96" s="18"/>
      <c r="OX96" s="18"/>
      <c r="OY96" s="18"/>
      <c r="OZ96" s="18"/>
      <c r="PA96" s="18"/>
      <c r="PB96" s="18"/>
      <c r="PC96" s="18"/>
      <c r="PD96" s="18"/>
      <c r="PE96" s="18"/>
      <c r="PF96" s="18"/>
      <c r="PG96" s="18"/>
      <c r="PH96" s="18"/>
      <c r="PI96" s="18"/>
      <c r="PJ96" s="18"/>
      <c r="PK96" s="18"/>
      <c r="PL96" s="18"/>
      <c r="PM96" s="18"/>
      <c r="PN96" s="18"/>
      <c r="PO96" s="18"/>
      <c r="PP96" s="18"/>
      <c r="PQ96" s="18"/>
      <c r="PR96" s="18"/>
      <c r="PS96" s="18"/>
      <c r="PT96" s="18"/>
      <c r="PU96" s="18"/>
      <c r="PV96" s="18"/>
      <c r="PW96" s="18"/>
      <c r="PX96" s="18"/>
      <c r="PY96" s="18"/>
      <c r="PZ96" s="18"/>
      <c r="QA96" s="18"/>
      <c r="QB96" s="18"/>
      <c r="QC96" s="18"/>
      <c r="QD96" s="18"/>
      <c r="QE96" s="18"/>
      <c r="QF96" s="18"/>
      <c r="QG96" s="18"/>
      <c r="QH96" s="18"/>
      <c r="QI96" s="18"/>
      <c r="QJ96" s="18"/>
      <c r="QK96" s="18"/>
      <c r="QL96" s="18"/>
      <c r="QM96" s="18"/>
      <c r="QN96" s="18"/>
      <c r="QO96" s="18"/>
      <c r="QP96" s="18"/>
      <c r="QQ96" s="18"/>
      <c r="QR96" s="18"/>
      <c r="QS96" s="18"/>
      <c r="QT96" s="18"/>
      <c r="QU96" s="18"/>
      <c r="QV96" s="18"/>
      <c r="QW96" s="18"/>
      <c r="QX96" s="18"/>
      <c r="QY96" s="18"/>
      <c r="QZ96" s="18"/>
      <c r="RA96" s="18"/>
      <c r="RB96" s="18"/>
      <c r="RC96" s="18"/>
      <c r="RD96" s="18"/>
      <c r="RE96" s="18"/>
      <c r="RF96" s="18"/>
      <c r="RG96" s="18"/>
      <c r="RH96" s="18"/>
      <c r="RI96" s="18"/>
      <c r="RJ96" s="18"/>
      <c r="RK96" s="18"/>
      <c r="RL96" s="18"/>
      <c r="RM96" s="18"/>
      <c r="RN96" s="18"/>
      <c r="RO96" s="18"/>
      <c r="RP96" s="18"/>
      <c r="RQ96" s="18"/>
      <c r="RR96" s="18"/>
      <c r="RS96" s="18"/>
      <c r="RT96" s="18"/>
      <c r="RU96" s="18"/>
      <c r="RV96" s="18"/>
      <c r="RW96" s="18"/>
      <c r="RX96" s="18"/>
      <c r="RY96" s="18"/>
      <c r="RZ96" s="18"/>
      <c r="SA96" s="18"/>
      <c r="SB96" s="18"/>
      <c r="SC96" s="18"/>
      <c r="SD96" s="18"/>
      <c r="SE96" s="18"/>
      <c r="SF96" s="18"/>
      <c r="SG96" s="18"/>
      <c r="SH96" s="18"/>
      <c r="SI96" s="18"/>
      <c r="SJ96" s="18"/>
      <c r="SK96" s="18"/>
      <c r="SL96" s="18"/>
      <c r="SM96" s="18"/>
      <c r="SN96" s="18"/>
      <c r="SO96" s="18"/>
      <c r="SP96" s="18"/>
      <c r="SQ96" s="18"/>
      <c r="SR96" s="18"/>
      <c r="SS96" s="18"/>
      <c r="ST96" s="18"/>
      <c r="SU96" s="18"/>
      <c r="SV96" s="18"/>
      <c r="SW96" s="18"/>
      <c r="SX96" s="18"/>
      <c r="SY96" s="18"/>
      <c r="SZ96" s="18"/>
      <c r="TA96" s="18"/>
      <c r="TB96" s="18"/>
      <c r="TC96" s="18"/>
      <c r="TD96" s="18"/>
      <c r="TE96" s="18"/>
      <c r="TF96" s="18"/>
      <c r="TG96" s="18"/>
      <c r="TH96" s="18"/>
      <c r="TI96" s="18"/>
      <c r="TJ96" s="18"/>
      <c r="TK96" s="18"/>
      <c r="TL96" s="18"/>
      <c r="TM96" s="18"/>
      <c r="TN96" s="18"/>
      <c r="TO96" s="18"/>
      <c r="TP96" s="18"/>
      <c r="TQ96" s="18"/>
      <c r="TR96" s="18"/>
      <c r="TS96" s="18"/>
      <c r="TT96" s="18"/>
      <c r="TU96" s="18"/>
      <c r="TV96" s="18"/>
      <c r="TW96" s="18"/>
      <c r="TX96" s="18"/>
      <c r="TY96" s="18"/>
      <c r="TZ96" s="18"/>
      <c r="UA96" s="18"/>
      <c r="UB96" s="18"/>
      <c r="UC96" s="18"/>
      <c r="UD96" s="18"/>
      <c r="UE96" s="18"/>
      <c r="UF96" s="18"/>
      <c r="UG96" s="18"/>
      <c r="UH96" s="18"/>
      <c r="UI96" s="18"/>
      <c r="UJ96" s="18"/>
      <c r="UK96" s="18"/>
      <c r="UL96" s="18"/>
      <c r="UM96" s="18"/>
      <c r="UN96" s="18"/>
      <c r="UO96" s="18"/>
      <c r="UP96" s="18"/>
      <c r="UQ96" s="18"/>
      <c r="UR96" s="18"/>
      <c r="US96" s="18"/>
      <c r="UT96" s="18"/>
      <c r="UU96" s="18"/>
      <c r="UV96" s="18"/>
      <c r="UW96" s="18"/>
      <c r="UX96" s="18"/>
      <c r="UY96" s="18"/>
      <c r="UZ96" s="18"/>
      <c r="VA96" s="18"/>
      <c r="VB96" s="18"/>
      <c r="VC96" s="18"/>
      <c r="VD96" s="18"/>
      <c r="VE96" s="18"/>
      <c r="VF96" s="18"/>
      <c r="VG96" s="18"/>
      <c r="VH96" s="18"/>
      <c r="VI96" s="18"/>
      <c r="VJ96" s="18"/>
      <c r="VK96" s="18"/>
      <c r="VL96" s="18"/>
      <c r="VM96" s="18"/>
      <c r="VN96" s="18"/>
      <c r="VO96" s="18"/>
      <c r="VP96" s="18"/>
      <c r="VQ96" s="18"/>
      <c r="VR96" s="18"/>
      <c r="VS96" s="18"/>
      <c r="VT96" s="18"/>
      <c r="VU96" s="18"/>
      <c r="VV96" s="18"/>
      <c r="VW96" s="18"/>
      <c r="VX96" s="18"/>
      <c r="VY96" s="18"/>
      <c r="VZ96" s="18"/>
      <c r="WA96" s="18"/>
      <c r="WB96" s="18"/>
      <c r="WC96" s="18"/>
      <c r="WD96" s="18"/>
      <c r="WE96" s="18"/>
      <c r="WF96" s="18"/>
      <c r="WG96" s="18"/>
      <c r="WH96" s="18"/>
      <c r="WI96" s="18"/>
      <c r="WJ96" s="18"/>
      <c r="WK96" s="18"/>
      <c r="WL96" s="18"/>
      <c r="WM96" s="18"/>
      <c r="WN96" s="18"/>
      <c r="WO96" s="18"/>
      <c r="WP96" s="18"/>
      <c r="WQ96" s="18"/>
      <c r="WR96" s="18"/>
      <c r="WS96" s="18"/>
      <c r="WT96" s="18"/>
      <c r="WU96" s="18"/>
      <c r="WV96" s="18"/>
      <c r="WW96" s="18"/>
      <c r="WX96" s="18"/>
      <c r="WY96" s="18"/>
      <c r="WZ96" s="18"/>
      <c r="XA96" s="18"/>
      <c r="XB96" s="18"/>
      <c r="XC96" s="18"/>
      <c r="XD96" s="18"/>
      <c r="XE96" s="18"/>
      <c r="XF96" s="18"/>
      <c r="XG96" s="18"/>
      <c r="XH96" s="18"/>
      <c r="XI96" s="18"/>
      <c r="XJ96" s="18"/>
      <c r="XK96" s="18"/>
      <c r="XL96" s="18"/>
      <c r="XM96" s="18"/>
      <c r="XN96" s="18"/>
      <c r="XO96" s="18"/>
      <c r="XP96" s="18"/>
      <c r="XQ96" s="18"/>
      <c r="XR96" s="18"/>
      <c r="XS96" s="18"/>
      <c r="XT96" s="18"/>
      <c r="XU96" s="18"/>
      <c r="XV96" s="18"/>
      <c r="XW96" s="18"/>
      <c r="XX96" s="18"/>
      <c r="XY96" s="18"/>
      <c r="XZ96" s="18"/>
      <c r="YA96" s="18"/>
      <c r="YB96" s="18"/>
      <c r="YC96" s="18"/>
      <c r="YD96" s="18"/>
      <c r="YE96" s="18"/>
      <c r="YF96" s="18"/>
      <c r="YG96" s="18"/>
      <c r="YH96" s="18"/>
      <c r="YI96" s="18"/>
      <c r="YJ96" s="18"/>
      <c r="YK96" s="18"/>
      <c r="YL96" s="18"/>
      <c r="YM96" s="18"/>
      <c r="YN96" s="18"/>
      <c r="YO96" s="18"/>
      <c r="YP96" s="18"/>
      <c r="YQ96" s="18"/>
      <c r="YR96" s="18"/>
      <c r="YS96" s="18"/>
      <c r="YT96" s="18"/>
      <c r="YU96" s="18"/>
      <c r="YV96" s="18"/>
      <c r="YW96" s="18"/>
      <c r="YX96" s="18"/>
      <c r="YY96" s="18"/>
      <c r="YZ96" s="18"/>
      <c r="ZA96" s="18"/>
      <c r="ZB96" s="18"/>
      <c r="ZC96" s="18"/>
      <c r="ZD96" s="18"/>
      <c r="ZE96" s="18"/>
      <c r="ZF96" s="18"/>
      <c r="ZG96" s="18"/>
      <c r="ZH96" s="18"/>
      <c r="ZI96" s="18"/>
      <c r="ZJ96" s="18"/>
      <c r="ZK96" s="18"/>
      <c r="ZL96" s="18"/>
      <c r="ZM96" s="18"/>
      <c r="ZN96" s="18"/>
      <c r="ZO96" s="18"/>
      <c r="ZP96" s="18"/>
      <c r="ZQ96" s="18"/>
      <c r="ZR96" s="18"/>
      <c r="ZS96" s="18"/>
      <c r="ZT96" s="18"/>
      <c r="ZU96" s="18"/>
      <c r="ZV96" s="18"/>
      <c r="ZW96" s="18"/>
      <c r="ZX96" s="18"/>
      <c r="ZY96" s="18"/>
      <c r="ZZ96" s="18"/>
      <c r="AAA96" s="18"/>
      <c r="AAB96" s="18"/>
      <c r="AAC96" s="18"/>
      <c r="AAD96" s="18"/>
      <c r="AAE96" s="18"/>
      <c r="AAF96" s="18"/>
      <c r="AAG96" s="18"/>
      <c r="AAH96" s="18"/>
      <c r="AAI96" s="18"/>
      <c r="AAJ96" s="18"/>
      <c r="AAK96" s="18"/>
      <c r="AAL96" s="18"/>
      <c r="AAM96" s="18"/>
      <c r="AAN96" s="18"/>
      <c r="AAO96" s="18"/>
      <c r="AAP96" s="18"/>
      <c r="AAQ96" s="18"/>
      <c r="AAR96" s="18"/>
      <c r="AAS96" s="18"/>
      <c r="AAT96" s="18"/>
      <c r="AAU96" s="18"/>
      <c r="AAV96" s="18"/>
      <c r="AAW96" s="18"/>
      <c r="AAX96" s="18"/>
      <c r="AAY96" s="18"/>
      <c r="AAZ96" s="18"/>
      <c r="ABA96" s="18"/>
      <c r="ABB96" s="18"/>
      <c r="ABC96" s="18"/>
      <c r="ABD96" s="18"/>
      <c r="ABE96" s="18"/>
      <c r="ABF96" s="18"/>
      <c r="ABG96" s="18"/>
      <c r="ABH96" s="18"/>
      <c r="ABI96" s="18"/>
      <c r="ABJ96" s="18"/>
      <c r="ABK96" s="18"/>
      <c r="ABL96" s="18"/>
      <c r="ABM96" s="18"/>
      <c r="ABN96" s="18"/>
      <c r="ABO96" s="18"/>
      <c r="ABP96" s="18"/>
      <c r="ABQ96" s="18"/>
      <c r="ABR96" s="18"/>
      <c r="ABS96" s="18"/>
      <c r="ABT96" s="18"/>
      <c r="ABU96" s="18"/>
      <c r="ABV96" s="18"/>
      <c r="ABW96" s="18"/>
      <c r="ABX96" s="18"/>
      <c r="ABY96" s="18"/>
      <c r="ABZ96" s="18"/>
      <c r="ACA96" s="18"/>
      <c r="ACB96" s="18"/>
      <c r="ACC96" s="18"/>
      <c r="ACD96" s="18"/>
      <c r="ACE96" s="18"/>
      <c r="ACF96" s="18"/>
      <c r="ACG96" s="18"/>
      <c r="ACH96" s="18"/>
      <c r="ACI96" s="18"/>
      <c r="ACJ96" s="18"/>
      <c r="ACK96" s="18"/>
      <c r="ACL96" s="18"/>
      <c r="ACM96" s="18"/>
      <c r="ACN96" s="18"/>
      <c r="ACO96" s="18"/>
      <c r="ACP96" s="18"/>
      <c r="ACQ96" s="18"/>
      <c r="ACR96" s="18"/>
      <c r="ACS96" s="18"/>
      <c r="ACT96" s="18"/>
      <c r="ACU96" s="18"/>
      <c r="ACV96" s="18"/>
      <c r="ACW96" s="18"/>
      <c r="ACX96" s="18"/>
      <c r="ACY96" s="18"/>
      <c r="ACZ96" s="18"/>
      <c r="ADA96" s="18"/>
      <c r="ADB96" s="18"/>
      <c r="ADC96" s="18"/>
      <c r="ADD96" s="18"/>
      <c r="ADE96" s="18"/>
      <c r="ADF96" s="18"/>
      <c r="ADG96" s="18"/>
      <c r="ADH96" s="18"/>
      <c r="ADI96" s="18"/>
      <c r="ADJ96" s="18"/>
      <c r="ADK96" s="18"/>
      <c r="ADL96" s="18"/>
      <c r="ADM96" s="18"/>
      <c r="ADN96" s="18"/>
      <c r="ADO96" s="18"/>
      <c r="ADP96" s="18"/>
      <c r="ADQ96" s="18"/>
      <c r="ADR96" s="18"/>
      <c r="ADS96" s="18"/>
      <c r="ADT96" s="18"/>
      <c r="ADU96" s="18"/>
      <c r="ADV96" s="18"/>
      <c r="ADW96" s="18"/>
      <c r="ADX96" s="18"/>
      <c r="ADY96" s="18"/>
      <c r="ADZ96" s="18"/>
      <c r="AEA96" s="18"/>
      <c r="AEB96" s="18"/>
      <c r="AEC96" s="18"/>
      <c r="AED96" s="18"/>
      <c r="AEE96" s="18"/>
      <c r="AEF96" s="18"/>
      <c r="AEG96" s="18"/>
      <c r="AEH96" s="18"/>
      <c r="AEI96" s="18"/>
      <c r="AEJ96" s="18"/>
      <c r="AEK96" s="18"/>
      <c r="AEL96" s="18"/>
      <c r="AEM96" s="18"/>
      <c r="AEN96" s="18"/>
      <c r="AEO96" s="18"/>
      <c r="AEP96" s="18"/>
      <c r="AEQ96" s="18"/>
      <c r="AER96" s="18"/>
      <c r="AES96" s="18"/>
      <c r="AET96" s="18"/>
      <c r="AEU96" s="18"/>
      <c r="AEV96" s="18"/>
      <c r="AEW96" s="18"/>
      <c r="AEX96" s="18"/>
    </row>
    <row r="97" spans="1:830" s="33" customFormat="1" ht="29.25" customHeight="1">
      <c r="A97" s="34">
        <v>93</v>
      </c>
      <c r="B97" s="34" t="s">
        <v>195</v>
      </c>
      <c r="C97" s="8" t="s">
        <v>196</v>
      </c>
      <c r="D97" s="49" t="s">
        <v>20</v>
      </c>
      <c r="E97" s="50">
        <v>4899.9999999999991</v>
      </c>
      <c r="F97" s="51">
        <v>10</v>
      </c>
      <c r="G97" s="52">
        <v>4152.5423728813557</v>
      </c>
      <c r="H97" s="38">
        <f t="shared" si="27"/>
        <v>48999.999999999993</v>
      </c>
      <c r="I97" s="39">
        <f t="shared" si="19"/>
        <v>10</v>
      </c>
      <c r="J97" s="38">
        <f t="shared" si="28"/>
        <v>48999.999999999993</v>
      </c>
      <c r="K97" s="38">
        <f t="shared" si="29"/>
        <v>0</v>
      </c>
      <c r="L97" s="38">
        <f t="shared" si="30"/>
        <v>0</v>
      </c>
      <c r="M97" s="40"/>
      <c r="N97" s="99">
        <f t="shared" si="31"/>
        <v>0</v>
      </c>
      <c r="O97" s="42"/>
      <c r="P97" s="43">
        <f t="shared" si="32"/>
        <v>0</v>
      </c>
      <c r="Q97" s="43">
        <f t="shared" si="33"/>
        <v>0</v>
      </c>
      <c r="R97" s="43">
        <f t="shared" si="34"/>
        <v>0</v>
      </c>
      <c r="S97" s="44">
        <f t="shared" si="35"/>
        <v>10</v>
      </c>
      <c r="T97" s="98">
        <f t="shared" si="36"/>
        <v>48999.999999999993</v>
      </c>
      <c r="U97" s="45">
        <f t="shared" si="20"/>
        <v>10</v>
      </c>
      <c r="V97" s="46">
        <f t="shared" si="21"/>
        <v>48999.999999999993</v>
      </c>
      <c r="W97" s="46">
        <f t="shared" si="22"/>
        <v>0</v>
      </c>
      <c r="X97" s="47">
        <f t="shared" si="23"/>
        <v>0</v>
      </c>
      <c r="Y97" s="97">
        <v>10</v>
      </c>
      <c r="Z97" s="96">
        <f t="shared" si="24"/>
        <v>48999.999999999993</v>
      </c>
      <c r="AA97" s="96">
        <f t="shared" si="25"/>
        <v>0</v>
      </c>
      <c r="AB97" s="70">
        <f t="shared" si="26"/>
        <v>0</v>
      </c>
      <c r="AC97" s="157"/>
      <c r="AD97" s="162">
        <v>1715</v>
      </c>
      <c r="AE97" s="166">
        <f t="shared" si="37"/>
        <v>17150</v>
      </c>
      <c r="AF97" s="166">
        <f t="shared" si="38"/>
        <v>17150</v>
      </c>
      <c r="AT97" s="136"/>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8"/>
      <c r="FX97" s="18"/>
      <c r="FY97" s="18"/>
      <c r="FZ97" s="18"/>
      <c r="GA97" s="18"/>
      <c r="GB97" s="18"/>
      <c r="GC97" s="18"/>
      <c r="GD97" s="18"/>
      <c r="GE97" s="18"/>
      <c r="GF97" s="18"/>
      <c r="GG97" s="18"/>
      <c r="GH97" s="18"/>
      <c r="GI97" s="18"/>
      <c r="GJ97" s="18"/>
      <c r="GK97" s="18"/>
      <c r="GL97" s="18"/>
      <c r="GM97" s="18"/>
      <c r="GN97" s="18"/>
      <c r="GO97" s="18"/>
      <c r="GP97" s="18"/>
      <c r="GQ97" s="18"/>
      <c r="GR97" s="18"/>
      <c r="GS97" s="18"/>
      <c r="GT97" s="18"/>
      <c r="GU97" s="18"/>
      <c r="GV97" s="18"/>
      <c r="GW97" s="18"/>
      <c r="GX97" s="18"/>
      <c r="GY97" s="18"/>
      <c r="GZ97" s="18"/>
      <c r="HA97" s="18"/>
      <c r="HB97" s="18"/>
      <c r="HC97" s="18"/>
      <c r="HD97" s="18"/>
      <c r="HE97" s="18"/>
      <c r="HF97" s="18"/>
      <c r="HG97" s="18"/>
      <c r="HH97" s="18"/>
      <c r="HI97" s="18"/>
      <c r="HJ97" s="18"/>
      <c r="HK97" s="18"/>
      <c r="HL97" s="18"/>
      <c r="HM97" s="18"/>
      <c r="HN97" s="18"/>
      <c r="HO97" s="18"/>
      <c r="HP97" s="18"/>
      <c r="HQ97" s="18"/>
      <c r="HR97" s="18"/>
      <c r="HS97" s="18"/>
      <c r="HT97" s="18"/>
      <c r="HU97" s="18"/>
      <c r="HV97" s="18"/>
      <c r="HW97" s="18"/>
      <c r="HX97" s="18"/>
      <c r="HY97" s="18"/>
      <c r="HZ97" s="18"/>
      <c r="IA97" s="18"/>
      <c r="IB97" s="18"/>
      <c r="IC97" s="18"/>
      <c r="ID97" s="18"/>
      <c r="IE97" s="18"/>
      <c r="IF97" s="18"/>
      <c r="IG97" s="18"/>
      <c r="IH97" s="18"/>
      <c r="II97" s="18"/>
      <c r="IJ97" s="18"/>
      <c r="IK97" s="18"/>
      <c r="IL97" s="18"/>
      <c r="IM97" s="18"/>
      <c r="IN97" s="18"/>
      <c r="IO97" s="18"/>
      <c r="IP97" s="18"/>
      <c r="IQ97" s="18"/>
      <c r="IR97" s="18"/>
      <c r="IS97" s="18"/>
      <c r="IT97" s="18"/>
      <c r="IU97" s="18"/>
      <c r="IV97" s="18"/>
      <c r="IW97" s="18"/>
      <c r="IX97" s="18"/>
      <c r="IY97" s="18"/>
      <c r="IZ97" s="18"/>
      <c r="JA97" s="18"/>
      <c r="JB97" s="18"/>
      <c r="JC97" s="18"/>
      <c r="JD97" s="18"/>
      <c r="JE97" s="18"/>
      <c r="JF97" s="18"/>
      <c r="JG97" s="18"/>
      <c r="JH97" s="18"/>
      <c r="JI97" s="18"/>
      <c r="JJ97" s="18"/>
      <c r="JK97" s="18"/>
      <c r="JL97" s="18"/>
      <c r="JM97" s="18"/>
      <c r="JN97" s="18"/>
      <c r="JO97" s="18"/>
      <c r="JP97" s="18"/>
      <c r="JQ97" s="18"/>
      <c r="JR97" s="18"/>
      <c r="JS97" s="18"/>
      <c r="JT97" s="18"/>
      <c r="JU97" s="18"/>
      <c r="JV97" s="18"/>
      <c r="JW97" s="18"/>
      <c r="JX97" s="18"/>
      <c r="JY97" s="18"/>
      <c r="JZ97" s="18"/>
      <c r="KA97" s="18"/>
      <c r="KB97" s="18"/>
      <c r="KC97" s="18"/>
      <c r="KD97" s="18"/>
      <c r="KE97" s="18"/>
      <c r="KF97" s="18"/>
      <c r="KG97" s="18"/>
      <c r="KH97" s="18"/>
      <c r="KI97" s="18"/>
      <c r="KJ97" s="18"/>
      <c r="KK97" s="18"/>
      <c r="KL97" s="18"/>
      <c r="KM97" s="18"/>
      <c r="KN97" s="18"/>
      <c r="KO97" s="18"/>
      <c r="KP97" s="18"/>
      <c r="KQ97" s="18"/>
      <c r="KR97" s="18"/>
      <c r="KS97" s="18"/>
      <c r="KT97" s="18"/>
      <c r="KU97" s="18"/>
      <c r="KV97" s="18"/>
      <c r="KW97" s="18"/>
      <c r="KX97" s="18"/>
      <c r="KY97" s="18"/>
      <c r="KZ97" s="18"/>
      <c r="LA97" s="18"/>
      <c r="LB97" s="18"/>
      <c r="LC97" s="18"/>
      <c r="LD97" s="18"/>
      <c r="LE97" s="18"/>
      <c r="LF97" s="18"/>
      <c r="LG97" s="18"/>
      <c r="LH97" s="18"/>
      <c r="LI97" s="18"/>
      <c r="LJ97" s="18"/>
      <c r="LK97" s="18"/>
      <c r="LL97" s="18"/>
      <c r="LM97" s="18"/>
      <c r="LN97" s="18"/>
      <c r="LO97" s="18"/>
      <c r="LP97" s="18"/>
      <c r="LQ97" s="18"/>
      <c r="LR97" s="18"/>
      <c r="LS97" s="18"/>
      <c r="LT97" s="18"/>
      <c r="LU97" s="18"/>
      <c r="LV97" s="18"/>
      <c r="LW97" s="18"/>
      <c r="LX97" s="18"/>
      <c r="LY97" s="18"/>
      <c r="LZ97" s="18"/>
      <c r="MA97" s="18"/>
      <c r="MB97" s="18"/>
      <c r="MC97" s="18"/>
      <c r="MD97" s="18"/>
      <c r="ME97" s="18"/>
      <c r="MF97" s="18"/>
      <c r="MG97" s="18"/>
      <c r="MH97" s="18"/>
      <c r="MI97" s="18"/>
      <c r="MJ97" s="18"/>
      <c r="MK97" s="18"/>
      <c r="ML97" s="18"/>
      <c r="MM97" s="18"/>
      <c r="MN97" s="18"/>
      <c r="MO97" s="18"/>
      <c r="MP97" s="18"/>
      <c r="MQ97" s="18"/>
      <c r="MR97" s="18"/>
      <c r="MS97" s="18"/>
      <c r="MT97" s="18"/>
      <c r="MU97" s="18"/>
      <c r="MV97" s="18"/>
      <c r="MW97" s="18"/>
      <c r="MX97" s="18"/>
      <c r="MY97" s="18"/>
      <c r="MZ97" s="18"/>
      <c r="NA97" s="18"/>
      <c r="NB97" s="18"/>
      <c r="NC97" s="18"/>
      <c r="ND97" s="18"/>
      <c r="NE97" s="18"/>
      <c r="NF97" s="18"/>
      <c r="NG97" s="18"/>
      <c r="NH97" s="18"/>
      <c r="NI97" s="18"/>
      <c r="NJ97" s="18"/>
      <c r="NK97" s="18"/>
      <c r="NL97" s="18"/>
      <c r="NM97" s="18"/>
      <c r="NN97" s="18"/>
      <c r="NO97" s="18"/>
      <c r="NP97" s="18"/>
      <c r="NQ97" s="18"/>
      <c r="NR97" s="18"/>
      <c r="NS97" s="18"/>
      <c r="NT97" s="18"/>
      <c r="NU97" s="18"/>
      <c r="NV97" s="18"/>
      <c r="NW97" s="18"/>
      <c r="NX97" s="18"/>
      <c r="NY97" s="18"/>
      <c r="NZ97" s="18"/>
      <c r="OA97" s="18"/>
      <c r="OB97" s="18"/>
      <c r="OC97" s="18"/>
      <c r="OD97" s="18"/>
      <c r="OE97" s="18"/>
      <c r="OF97" s="18"/>
      <c r="OG97" s="18"/>
      <c r="OH97" s="18"/>
      <c r="OI97" s="18"/>
      <c r="OJ97" s="18"/>
      <c r="OK97" s="18"/>
      <c r="OL97" s="18"/>
      <c r="OM97" s="18"/>
      <c r="ON97" s="18"/>
      <c r="OO97" s="18"/>
      <c r="OP97" s="18"/>
      <c r="OQ97" s="18"/>
      <c r="OR97" s="18"/>
      <c r="OS97" s="18"/>
      <c r="OT97" s="18"/>
      <c r="OU97" s="18"/>
      <c r="OV97" s="18"/>
      <c r="OW97" s="18"/>
      <c r="OX97" s="18"/>
      <c r="OY97" s="18"/>
      <c r="OZ97" s="18"/>
      <c r="PA97" s="18"/>
      <c r="PB97" s="18"/>
      <c r="PC97" s="18"/>
      <c r="PD97" s="18"/>
      <c r="PE97" s="18"/>
      <c r="PF97" s="18"/>
      <c r="PG97" s="18"/>
      <c r="PH97" s="18"/>
      <c r="PI97" s="18"/>
      <c r="PJ97" s="18"/>
      <c r="PK97" s="18"/>
      <c r="PL97" s="18"/>
      <c r="PM97" s="18"/>
      <c r="PN97" s="18"/>
      <c r="PO97" s="18"/>
      <c r="PP97" s="18"/>
      <c r="PQ97" s="18"/>
      <c r="PR97" s="18"/>
      <c r="PS97" s="18"/>
      <c r="PT97" s="18"/>
      <c r="PU97" s="18"/>
      <c r="PV97" s="18"/>
      <c r="PW97" s="18"/>
      <c r="PX97" s="18"/>
      <c r="PY97" s="18"/>
      <c r="PZ97" s="18"/>
      <c r="QA97" s="18"/>
      <c r="QB97" s="18"/>
      <c r="QC97" s="18"/>
      <c r="QD97" s="18"/>
      <c r="QE97" s="18"/>
      <c r="QF97" s="18"/>
      <c r="QG97" s="18"/>
      <c r="QH97" s="18"/>
      <c r="QI97" s="18"/>
      <c r="QJ97" s="18"/>
      <c r="QK97" s="18"/>
      <c r="QL97" s="18"/>
      <c r="QM97" s="18"/>
      <c r="QN97" s="18"/>
      <c r="QO97" s="18"/>
      <c r="QP97" s="18"/>
      <c r="QQ97" s="18"/>
      <c r="QR97" s="18"/>
      <c r="QS97" s="18"/>
      <c r="QT97" s="18"/>
      <c r="QU97" s="18"/>
      <c r="QV97" s="18"/>
      <c r="QW97" s="18"/>
      <c r="QX97" s="18"/>
      <c r="QY97" s="18"/>
      <c r="QZ97" s="18"/>
      <c r="RA97" s="18"/>
      <c r="RB97" s="18"/>
      <c r="RC97" s="18"/>
      <c r="RD97" s="18"/>
      <c r="RE97" s="18"/>
      <c r="RF97" s="18"/>
      <c r="RG97" s="18"/>
      <c r="RH97" s="18"/>
      <c r="RI97" s="18"/>
      <c r="RJ97" s="18"/>
      <c r="RK97" s="18"/>
      <c r="RL97" s="18"/>
      <c r="RM97" s="18"/>
      <c r="RN97" s="18"/>
      <c r="RO97" s="18"/>
      <c r="RP97" s="18"/>
      <c r="RQ97" s="18"/>
      <c r="RR97" s="18"/>
      <c r="RS97" s="18"/>
      <c r="RT97" s="18"/>
      <c r="RU97" s="18"/>
      <c r="RV97" s="18"/>
      <c r="RW97" s="18"/>
      <c r="RX97" s="18"/>
      <c r="RY97" s="18"/>
      <c r="RZ97" s="18"/>
      <c r="SA97" s="18"/>
      <c r="SB97" s="18"/>
      <c r="SC97" s="18"/>
      <c r="SD97" s="18"/>
      <c r="SE97" s="18"/>
      <c r="SF97" s="18"/>
      <c r="SG97" s="18"/>
      <c r="SH97" s="18"/>
      <c r="SI97" s="18"/>
      <c r="SJ97" s="18"/>
      <c r="SK97" s="18"/>
      <c r="SL97" s="18"/>
      <c r="SM97" s="18"/>
      <c r="SN97" s="18"/>
      <c r="SO97" s="18"/>
      <c r="SP97" s="18"/>
      <c r="SQ97" s="18"/>
      <c r="SR97" s="18"/>
      <c r="SS97" s="18"/>
      <c r="ST97" s="18"/>
      <c r="SU97" s="18"/>
      <c r="SV97" s="18"/>
      <c r="SW97" s="18"/>
      <c r="SX97" s="18"/>
      <c r="SY97" s="18"/>
      <c r="SZ97" s="18"/>
      <c r="TA97" s="18"/>
      <c r="TB97" s="18"/>
      <c r="TC97" s="18"/>
      <c r="TD97" s="18"/>
      <c r="TE97" s="18"/>
      <c r="TF97" s="18"/>
      <c r="TG97" s="18"/>
      <c r="TH97" s="18"/>
      <c r="TI97" s="18"/>
      <c r="TJ97" s="18"/>
      <c r="TK97" s="18"/>
      <c r="TL97" s="18"/>
      <c r="TM97" s="18"/>
      <c r="TN97" s="18"/>
      <c r="TO97" s="18"/>
      <c r="TP97" s="18"/>
      <c r="TQ97" s="18"/>
      <c r="TR97" s="18"/>
      <c r="TS97" s="18"/>
      <c r="TT97" s="18"/>
      <c r="TU97" s="18"/>
      <c r="TV97" s="18"/>
      <c r="TW97" s="18"/>
      <c r="TX97" s="18"/>
      <c r="TY97" s="18"/>
      <c r="TZ97" s="18"/>
      <c r="UA97" s="18"/>
      <c r="UB97" s="18"/>
      <c r="UC97" s="18"/>
      <c r="UD97" s="18"/>
      <c r="UE97" s="18"/>
      <c r="UF97" s="18"/>
      <c r="UG97" s="18"/>
      <c r="UH97" s="18"/>
      <c r="UI97" s="18"/>
      <c r="UJ97" s="18"/>
      <c r="UK97" s="18"/>
      <c r="UL97" s="18"/>
      <c r="UM97" s="18"/>
      <c r="UN97" s="18"/>
      <c r="UO97" s="18"/>
      <c r="UP97" s="18"/>
      <c r="UQ97" s="18"/>
      <c r="UR97" s="18"/>
      <c r="US97" s="18"/>
      <c r="UT97" s="18"/>
      <c r="UU97" s="18"/>
      <c r="UV97" s="18"/>
      <c r="UW97" s="18"/>
      <c r="UX97" s="18"/>
      <c r="UY97" s="18"/>
      <c r="UZ97" s="18"/>
      <c r="VA97" s="18"/>
      <c r="VB97" s="18"/>
      <c r="VC97" s="18"/>
      <c r="VD97" s="18"/>
      <c r="VE97" s="18"/>
      <c r="VF97" s="18"/>
      <c r="VG97" s="18"/>
      <c r="VH97" s="18"/>
      <c r="VI97" s="18"/>
      <c r="VJ97" s="18"/>
      <c r="VK97" s="18"/>
      <c r="VL97" s="18"/>
      <c r="VM97" s="18"/>
      <c r="VN97" s="18"/>
      <c r="VO97" s="18"/>
      <c r="VP97" s="18"/>
      <c r="VQ97" s="18"/>
      <c r="VR97" s="18"/>
      <c r="VS97" s="18"/>
      <c r="VT97" s="18"/>
      <c r="VU97" s="18"/>
      <c r="VV97" s="18"/>
      <c r="VW97" s="18"/>
      <c r="VX97" s="18"/>
      <c r="VY97" s="18"/>
      <c r="VZ97" s="18"/>
      <c r="WA97" s="18"/>
      <c r="WB97" s="18"/>
      <c r="WC97" s="18"/>
      <c r="WD97" s="18"/>
      <c r="WE97" s="18"/>
      <c r="WF97" s="18"/>
      <c r="WG97" s="18"/>
      <c r="WH97" s="18"/>
      <c r="WI97" s="18"/>
      <c r="WJ97" s="18"/>
      <c r="WK97" s="18"/>
      <c r="WL97" s="18"/>
      <c r="WM97" s="18"/>
      <c r="WN97" s="18"/>
      <c r="WO97" s="18"/>
      <c r="WP97" s="18"/>
      <c r="WQ97" s="18"/>
      <c r="WR97" s="18"/>
      <c r="WS97" s="18"/>
      <c r="WT97" s="18"/>
      <c r="WU97" s="18"/>
      <c r="WV97" s="18"/>
      <c r="WW97" s="18"/>
      <c r="WX97" s="18"/>
      <c r="WY97" s="18"/>
      <c r="WZ97" s="18"/>
      <c r="XA97" s="18"/>
      <c r="XB97" s="18"/>
      <c r="XC97" s="18"/>
      <c r="XD97" s="18"/>
      <c r="XE97" s="18"/>
      <c r="XF97" s="18"/>
      <c r="XG97" s="18"/>
      <c r="XH97" s="18"/>
      <c r="XI97" s="18"/>
      <c r="XJ97" s="18"/>
      <c r="XK97" s="18"/>
      <c r="XL97" s="18"/>
      <c r="XM97" s="18"/>
      <c r="XN97" s="18"/>
      <c r="XO97" s="18"/>
      <c r="XP97" s="18"/>
      <c r="XQ97" s="18"/>
      <c r="XR97" s="18"/>
      <c r="XS97" s="18"/>
      <c r="XT97" s="18"/>
      <c r="XU97" s="18"/>
      <c r="XV97" s="18"/>
      <c r="XW97" s="18"/>
      <c r="XX97" s="18"/>
      <c r="XY97" s="18"/>
      <c r="XZ97" s="18"/>
      <c r="YA97" s="18"/>
      <c r="YB97" s="18"/>
      <c r="YC97" s="18"/>
      <c r="YD97" s="18"/>
      <c r="YE97" s="18"/>
      <c r="YF97" s="18"/>
      <c r="YG97" s="18"/>
      <c r="YH97" s="18"/>
      <c r="YI97" s="18"/>
      <c r="YJ97" s="18"/>
      <c r="YK97" s="18"/>
      <c r="YL97" s="18"/>
      <c r="YM97" s="18"/>
      <c r="YN97" s="18"/>
      <c r="YO97" s="18"/>
      <c r="YP97" s="18"/>
      <c r="YQ97" s="18"/>
      <c r="YR97" s="18"/>
      <c r="YS97" s="18"/>
      <c r="YT97" s="18"/>
      <c r="YU97" s="18"/>
      <c r="YV97" s="18"/>
      <c r="YW97" s="18"/>
      <c r="YX97" s="18"/>
      <c r="YY97" s="18"/>
      <c r="YZ97" s="18"/>
      <c r="ZA97" s="18"/>
      <c r="ZB97" s="18"/>
      <c r="ZC97" s="18"/>
      <c r="ZD97" s="18"/>
      <c r="ZE97" s="18"/>
      <c r="ZF97" s="18"/>
      <c r="ZG97" s="18"/>
      <c r="ZH97" s="18"/>
      <c r="ZI97" s="18"/>
      <c r="ZJ97" s="18"/>
      <c r="ZK97" s="18"/>
      <c r="ZL97" s="18"/>
      <c r="ZM97" s="18"/>
      <c r="ZN97" s="18"/>
      <c r="ZO97" s="18"/>
      <c r="ZP97" s="18"/>
      <c r="ZQ97" s="18"/>
      <c r="ZR97" s="18"/>
      <c r="ZS97" s="18"/>
      <c r="ZT97" s="18"/>
      <c r="ZU97" s="18"/>
      <c r="ZV97" s="18"/>
      <c r="ZW97" s="18"/>
      <c r="ZX97" s="18"/>
      <c r="ZY97" s="18"/>
      <c r="ZZ97" s="18"/>
      <c r="AAA97" s="18"/>
      <c r="AAB97" s="18"/>
      <c r="AAC97" s="18"/>
      <c r="AAD97" s="18"/>
      <c r="AAE97" s="18"/>
      <c r="AAF97" s="18"/>
      <c r="AAG97" s="18"/>
      <c r="AAH97" s="18"/>
      <c r="AAI97" s="18"/>
      <c r="AAJ97" s="18"/>
      <c r="AAK97" s="18"/>
      <c r="AAL97" s="18"/>
      <c r="AAM97" s="18"/>
      <c r="AAN97" s="18"/>
      <c r="AAO97" s="18"/>
      <c r="AAP97" s="18"/>
      <c r="AAQ97" s="18"/>
      <c r="AAR97" s="18"/>
      <c r="AAS97" s="18"/>
      <c r="AAT97" s="18"/>
      <c r="AAU97" s="18"/>
      <c r="AAV97" s="18"/>
      <c r="AAW97" s="18"/>
      <c r="AAX97" s="18"/>
      <c r="AAY97" s="18"/>
      <c r="AAZ97" s="18"/>
      <c r="ABA97" s="18"/>
      <c r="ABB97" s="18"/>
      <c r="ABC97" s="18"/>
      <c r="ABD97" s="18"/>
      <c r="ABE97" s="18"/>
      <c r="ABF97" s="18"/>
      <c r="ABG97" s="18"/>
      <c r="ABH97" s="18"/>
      <c r="ABI97" s="18"/>
      <c r="ABJ97" s="18"/>
      <c r="ABK97" s="18"/>
      <c r="ABL97" s="18"/>
      <c r="ABM97" s="18"/>
      <c r="ABN97" s="18"/>
      <c r="ABO97" s="18"/>
      <c r="ABP97" s="18"/>
      <c r="ABQ97" s="18"/>
      <c r="ABR97" s="18"/>
      <c r="ABS97" s="18"/>
      <c r="ABT97" s="18"/>
      <c r="ABU97" s="18"/>
      <c r="ABV97" s="18"/>
      <c r="ABW97" s="18"/>
      <c r="ABX97" s="18"/>
      <c r="ABY97" s="18"/>
      <c r="ABZ97" s="18"/>
      <c r="ACA97" s="18"/>
      <c r="ACB97" s="18"/>
      <c r="ACC97" s="18"/>
      <c r="ACD97" s="18"/>
      <c r="ACE97" s="18"/>
      <c r="ACF97" s="18"/>
      <c r="ACG97" s="18"/>
      <c r="ACH97" s="18"/>
      <c r="ACI97" s="18"/>
      <c r="ACJ97" s="18"/>
      <c r="ACK97" s="18"/>
      <c r="ACL97" s="18"/>
      <c r="ACM97" s="18"/>
      <c r="ACN97" s="18"/>
      <c r="ACO97" s="18"/>
      <c r="ACP97" s="18"/>
      <c r="ACQ97" s="18"/>
      <c r="ACR97" s="18"/>
      <c r="ACS97" s="18"/>
      <c r="ACT97" s="18"/>
      <c r="ACU97" s="18"/>
      <c r="ACV97" s="18"/>
      <c r="ACW97" s="18"/>
      <c r="ACX97" s="18"/>
      <c r="ACY97" s="18"/>
      <c r="ACZ97" s="18"/>
      <c r="ADA97" s="18"/>
      <c r="ADB97" s="18"/>
      <c r="ADC97" s="18"/>
      <c r="ADD97" s="18"/>
      <c r="ADE97" s="18"/>
      <c r="ADF97" s="18"/>
      <c r="ADG97" s="18"/>
      <c r="ADH97" s="18"/>
      <c r="ADI97" s="18"/>
      <c r="ADJ97" s="18"/>
      <c r="ADK97" s="18"/>
      <c r="ADL97" s="18"/>
      <c r="ADM97" s="18"/>
      <c r="ADN97" s="18"/>
      <c r="ADO97" s="18"/>
      <c r="ADP97" s="18"/>
      <c r="ADQ97" s="18"/>
      <c r="ADR97" s="18"/>
      <c r="ADS97" s="18"/>
      <c r="ADT97" s="18"/>
      <c r="ADU97" s="18"/>
      <c r="ADV97" s="18"/>
      <c r="ADW97" s="18"/>
      <c r="ADX97" s="18"/>
      <c r="ADY97" s="18"/>
      <c r="ADZ97" s="18"/>
      <c r="AEA97" s="18"/>
      <c r="AEB97" s="18"/>
      <c r="AEC97" s="18"/>
      <c r="AED97" s="18"/>
      <c r="AEE97" s="18"/>
      <c r="AEF97" s="18"/>
      <c r="AEG97" s="18"/>
      <c r="AEH97" s="18"/>
      <c r="AEI97" s="18"/>
      <c r="AEJ97" s="18"/>
      <c r="AEK97" s="18"/>
      <c r="AEL97" s="18"/>
      <c r="AEM97" s="18"/>
      <c r="AEN97" s="18"/>
      <c r="AEO97" s="18"/>
      <c r="AEP97" s="18"/>
      <c r="AEQ97" s="18"/>
      <c r="AER97" s="18"/>
      <c r="AES97" s="18"/>
      <c r="AET97" s="18"/>
      <c r="AEU97" s="18"/>
      <c r="AEV97" s="18"/>
      <c r="AEW97" s="18"/>
      <c r="AEX97" s="18"/>
    </row>
    <row r="98" spans="1:830" s="33" customFormat="1" ht="30">
      <c r="A98" s="34">
        <v>94</v>
      </c>
      <c r="B98" s="34" t="s">
        <v>197</v>
      </c>
      <c r="C98" s="8" t="s">
        <v>198</v>
      </c>
      <c r="D98" s="35" t="s">
        <v>20</v>
      </c>
      <c r="E98" s="36">
        <v>900</v>
      </c>
      <c r="F98" s="51">
        <v>15</v>
      </c>
      <c r="G98" s="52">
        <v>762.71186440677968</v>
      </c>
      <c r="H98" s="38">
        <f t="shared" si="27"/>
        <v>13500</v>
      </c>
      <c r="I98" s="39">
        <f t="shared" si="19"/>
        <v>15</v>
      </c>
      <c r="J98" s="38">
        <f t="shared" si="28"/>
        <v>13500</v>
      </c>
      <c r="K98" s="38">
        <f t="shared" si="29"/>
        <v>0</v>
      </c>
      <c r="L98" s="38">
        <f t="shared" si="30"/>
        <v>0</v>
      </c>
      <c r="M98" s="40"/>
      <c r="N98" s="99">
        <f t="shared" si="31"/>
        <v>0</v>
      </c>
      <c r="O98" s="42"/>
      <c r="P98" s="43">
        <f t="shared" si="32"/>
        <v>0</v>
      </c>
      <c r="Q98" s="43">
        <f t="shared" si="33"/>
        <v>0</v>
      </c>
      <c r="R98" s="43">
        <f t="shared" si="34"/>
        <v>0</v>
      </c>
      <c r="S98" s="44">
        <f t="shared" si="35"/>
        <v>15</v>
      </c>
      <c r="T98" s="98">
        <f t="shared" si="36"/>
        <v>13500</v>
      </c>
      <c r="U98" s="45">
        <f t="shared" si="20"/>
        <v>15</v>
      </c>
      <c r="V98" s="46">
        <f t="shared" si="21"/>
        <v>13500</v>
      </c>
      <c r="W98" s="46">
        <f t="shared" si="22"/>
        <v>0</v>
      </c>
      <c r="X98" s="47">
        <f t="shared" si="23"/>
        <v>0</v>
      </c>
      <c r="Y98" s="97">
        <v>15</v>
      </c>
      <c r="Z98" s="96">
        <f t="shared" si="24"/>
        <v>13500</v>
      </c>
      <c r="AA98" s="96">
        <f t="shared" si="25"/>
        <v>0</v>
      </c>
      <c r="AB98" s="70">
        <f t="shared" si="26"/>
        <v>0</v>
      </c>
      <c r="AC98" s="157"/>
      <c r="AD98" s="162">
        <v>315</v>
      </c>
      <c r="AE98" s="166">
        <f t="shared" si="37"/>
        <v>4725</v>
      </c>
      <c r="AF98" s="166">
        <f t="shared" si="38"/>
        <v>4725</v>
      </c>
      <c r="AT98" s="136"/>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c r="HH98" s="18"/>
      <c r="HI98" s="18"/>
      <c r="HJ98" s="18"/>
      <c r="HK98" s="18"/>
      <c r="HL98" s="18"/>
      <c r="HM98" s="18"/>
      <c r="HN98" s="18"/>
      <c r="HO98" s="18"/>
      <c r="HP98" s="18"/>
      <c r="HQ98" s="18"/>
      <c r="HR98" s="18"/>
      <c r="HS98" s="18"/>
      <c r="HT98" s="18"/>
      <c r="HU98" s="18"/>
      <c r="HV98" s="18"/>
      <c r="HW98" s="18"/>
      <c r="HX98" s="18"/>
      <c r="HY98" s="18"/>
      <c r="HZ98" s="18"/>
      <c r="IA98" s="18"/>
      <c r="IB98" s="18"/>
      <c r="IC98" s="18"/>
      <c r="ID98" s="18"/>
      <c r="IE98" s="18"/>
      <c r="IF98" s="18"/>
      <c r="IG98" s="18"/>
      <c r="IH98" s="18"/>
      <c r="II98" s="18"/>
      <c r="IJ98" s="18"/>
      <c r="IK98" s="18"/>
      <c r="IL98" s="18"/>
      <c r="IM98" s="18"/>
      <c r="IN98" s="18"/>
      <c r="IO98" s="18"/>
      <c r="IP98" s="18"/>
      <c r="IQ98" s="18"/>
      <c r="IR98" s="18"/>
      <c r="IS98" s="18"/>
      <c r="IT98" s="18"/>
      <c r="IU98" s="18"/>
      <c r="IV98" s="18"/>
      <c r="IW98" s="18"/>
      <c r="IX98" s="18"/>
      <c r="IY98" s="18"/>
      <c r="IZ98" s="18"/>
      <c r="JA98" s="18"/>
      <c r="JB98" s="18"/>
      <c r="JC98" s="18"/>
      <c r="JD98" s="18"/>
      <c r="JE98" s="18"/>
      <c r="JF98" s="18"/>
      <c r="JG98" s="18"/>
      <c r="JH98" s="18"/>
      <c r="JI98" s="18"/>
      <c r="JJ98" s="18"/>
      <c r="JK98" s="18"/>
      <c r="JL98" s="18"/>
      <c r="JM98" s="18"/>
      <c r="JN98" s="18"/>
      <c r="JO98" s="18"/>
      <c r="JP98" s="18"/>
      <c r="JQ98" s="18"/>
      <c r="JR98" s="18"/>
      <c r="JS98" s="18"/>
      <c r="JT98" s="18"/>
      <c r="JU98" s="18"/>
      <c r="JV98" s="18"/>
      <c r="JW98" s="18"/>
      <c r="JX98" s="18"/>
      <c r="JY98" s="18"/>
      <c r="JZ98" s="18"/>
      <c r="KA98" s="18"/>
      <c r="KB98" s="18"/>
      <c r="KC98" s="18"/>
      <c r="KD98" s="18"/>
      <c r="KE98" s="18"/>
      <c r="KF98" s="18"/>
      <c r="KG98" s="18"/>
      <c r="KH98" s="18"/>
      <c r="KI98" s="18"/>
      <c r="KJ98" s="18"/>
      <c r="KK98" s="18"/>
      <c r="KL98" s="18"/>
      <c r="KM98" s="18"/>
      <c r="KN98" s="18"/>
      <c r="KO98" s="18"/>
      <c r="KP98" s="18"/>
      <c r="KQ98" s="18"/>
      <c r="KR98" s="18"/>
      <c r="KS98" s="18"/>
      <c r="KT98" s="18"/>
      <c r="KU98" s="18"/>
      <c r="KV98" s="18"/>
      <c r="KW98" s="18"/>
      <c r="KX98" s="18"/>
      <c r="KY98" s="18"/>
      <c r="KZ98" s="18"/>
      <c r="LA98" s="18"/>
      <c r="LB98" s="18"/>
      <c r="LC98" s="18"/>
      <c r="LD98" s="18"/>
      <c r="LE98" s="18"/>
      <c r="LF98" s="18"/>
      <c r="LG98" s="18"/>
      <c r="LH98" s="18"/>
      <c r="LI98" s="18"/>
      <c r="LJ98" s="18"/>
      <c r="LK98" s="18"/>
      <c r="LL98" s="18"/>
      <c r="LM98" s="18"/>
      <c r="LN98" s="18"/>
      <c r="LO98" s="18"/>
      <c r="LP98" s="18"/>
      <c r="LQ98" s="18"/>
      <c r="LR98" s="18"/>
      <c r="LS98" s="18"/>
      <c r="LT98" s="18"/>
      <c r="LU98" s="18"/>
      <c r="LV98" s="18"/>
      <c r="LW98" s="18"/>
      <c r="LX98" s="18"/>
      <c r="LY98" s="18"/>
      <c r="LZ98" s="18"/>
      <c r="MA98" s="18"/>
      <c r="MB98" s="18"/>
      <c r="MC98" s="18"/>
      <c r="MD98" s="18"/>
      <c r="ME98" s="18"/>
      <c r="MF98" s="18"/>
      <c r="MG98" s="18"/>
      <c r="MH98" s="18"/>
      <c r="MI98" s="18"/>
      <c r="MJ98" s="18"/>
      <c r="MK98" s="18"/>
      <c r="ML98" s="18"/>
      <c r="MM98" s="18"/>
      <c r="MN98" s="18"/>
      <c r="MO98" s="18"/>
      <c r="MP98" s="18"/>
      <c r="MQ98" s="18"/>
      <c r="MR98" s="18"/>
      <c r="MS98" s="18"/>
      <c r="MT98" s="18"/>
      <c r="MU98" s="18"/>
      <c r="MV98" s="18"/>
      <c r="MW98" s="18"/>
      <c r="MX98" s="18"/>
      <c r="MY98" s="18"/>
      <c r="MZ98" s="18"/>
      <c r="NA98" s="18"/>
      <c r="NB98" s="18"/>
      <c r="NC98" s="18"/>
      <c r="ND98" s="18"/>
      <c r="NE98" s="18"/>
      <c r="NF98" s="18"/>
      <c r="NG98" s="18"/>
      <c r="NH98" s="18"/>
      <c r="NI98" s="18"/>
      <c r="NJ98" s="18"/>
      <c r="NK98" s="18"/>
      <c r="NL98" s="18"/>
      <c r="NM98" s="18"/>
      <c r="NN98" s="18"/>
      <c r="NO98" s="18"/>
      <c r="NP98" s="18"/>
      <c r="NQ98" s="18"/>
      <c r="NR98" s="18"/>
      <c r="NS98" s="18"/>
      <c r="NT98" s="18"/>
      <c r="NU98" s="18"/>
      <c r="NV98" s="18"/>
      <c r="NW98" s="18"/>
      <c r="NX98" s="18"/>
      <c r="NY98" s="18"/>
      <c r="NZ98" s="18"/>
      <c r="OA98" s="18"/>
      <c r="OB98" s="18"/>
      <c r="OC98" s="18"/>
      <c r="OD98" s="18"/>
      <c r="OE98" s="18"/>
      <c r="OF98" s="18"/>
      <c r="OG98" s="18"/>
      <c r="OH98" s="18"/>
      <c r="OI98" s="18"/>
      <c r="OJ98" s="18"/>
      <c r="OK98" s="18"/>
      <c r="OL98" s="18"/>
      <c r="OM98" s="18"/>
      <c r="ON98" s="18"/>
      <c r="OO98" s="18"/>
      <c r="OP98" s="18"/>
      <c r="OQ98" s="18"/>
      <c r="OR98" s="18"/>
      <c r="OS98" s="18"/>
      <c r="OT98" s="18"/>
      <c r="OU98" s="18"/>
      <c r="OV98" s="18"/>
      <c r="OW98" s="18"/>
      <c r="OX98" s="18"/>
      <c r="OY98" s="18"/>
      <c r="OZ98" s="18"/>
      <c r="PA98" s="18"/>
      <c r="PB98" s="18"/>
      <c r="PC98" s="18"/>
      <c r="PD98" s="18"/>
      <c r="PE98" s="18"/>
      <c r="PF98" s="18"/>
      <c r="PG98" s="18"/>
      <c r="PH98" s="18"/>
      <c r="PI98" s="18"/>
      <c r="PJ98" s="18"/>
      <c r="PK98" s="18"/>
      <c r="PL98" s="18"/>
      <c r="PM98" s="18"/>
      <c r="PN98" s="18"/>
      <c r="PO98" s="18"/>
      <c r="PP98" s="18"/>
      <c r="PQ98" s="18"/>
      <c r="PR98" s="18"/>
      <c r="PS98" s="18"/>
      <c r="PT98" s="18"/>
      <c r="PU98" s="18"/>
      <c r="PV98" s="18"/>
      <c r="PW98" s="18"/>
      <c r="PX98" s="18"/>
      <c r="PY98" s="18"/>
      <c r="PZ98" s="18"/>
      <c r="QA98" s="18"/>
      <c r="QB98" s="18"/>
      <c r="QC98" s="18"/>
      <c r="QD98" s="18"/>
      <c r="QE98" s="18"/>
      <c r="QF98" s="18"/>
      <c r="QG98" s="18"/>
      <c r="QH98" s="18"/>
      <c r="QI98" s="18"/>
      <c r="QJ98" s="18"/>
      <c r="QK98" s="18"/>
      <c r="QL98" s="18"/>
      <c r="QM98" s="18"/>
      <c r="QN98" s="18"/>
      <c r="QO98" s="18"/>
      <c r="QP98" s="18"/>
      <c r="QQ98" s="18"/>
      <c r="QR98" s="18"/>
      <c r="QS98" s="18"/>
      <c r="QT98" s="18"/>
      <c r="QU98" s="18"/>
      <c r="QV98" s="18"/>
      <c r="QW98" s="18"/>
      <c r="QX98" s="18"/>
      <c r="QY98" s="18"/>
      <c r="QZ98" s="18"/>
      <c r="RA98" s="18"/>
      <c r="RB98" s="18"/>
      <c r="RC98" s="18"/>
      <c r="RD98" s="18"/>
      <c r="RE98" s="18"/>
      <c r="RF98" s="18"/>
      <c r="RG98" s="18"/>
      <c r="RH98" s="18"/>
      <c r="RI98" s="18"/>
      <c r="RJ98" s="18"/>
      <c r="RK98" s="18"/>
      <c r="RL98" s="18"/>
      <c r="RM98" s="18"/>
      <c r="RN98" s="18"/>
      <c r="RO98" s="18"/>
      <c r="RP98" s="18"/>
      <c r="RQ98" s="18"/>
      <c r="RR98" s="18"/>
      <c r="RS98" s="18"/>
      <c r="RT98" s="18"/>
      <c r="RU98" s="18"/>
      <c r="RV98" s="18"/>
      <c r="RW98" s="18"/>
      <c r="RX98" s="18"/>
      <c r="RY98" s="18"/>
      <c r="RZ98" s="18"/>
      <c r="SA98" s="18"/>
      <c r="SB98" s="18"/>
      <c r="SC98" s="18"/>
      <c r="SD98" s="18"/>
      <c r="SE98" s="18"/>
      <c r="SF98" s="18"/>
      <c r="SG98" s="18"/>
      <c r="SH98" s="18"/>
      <c r="SI98" s="18"/>
      <c r="SJ98" s="18"/>
      <c r="SK98" s="18"/>
      <c r="SL98" s="18"/>
      <c r="SM98" s="18"/>
      <c r="SN98" s="18"/>
      <c r="SO98" s="18"/>
      <c r="SP98" s="18"/>
      <c r="SQ98" s="18"/>
      <c r="SR98" s="18"/>
      <c r="SS98" s="18"/>
      <c r="ST98" s="18"/>
      <c r="SU98" s="18"/>
      <c r="SV98" s="18"/>
      <c r="SW98" s="18"/>
      <c r="SX98" s="18"/>
      <c r="SY98" s="18"/>
      <c r="SZ98" s="18"/>
      <c r="TA98" s="18"/>
      <c r="TB98" s="18"/>
      <c r="TC98" s="18"/>
      <c r="TD98" s="18"/>
      <c r="TE98" s="18"/>
      <c r="TF98" s="18"/>
      <c r="TG98" s="18"/>
      <c r="TH98" s="18"/>
      <c r="TI98" s="18"/>
      <c r="TJ98" s="18"/>
      <c r="TK98" s="18"/>
      <c r="TL98" s="18"/>
      <c r="TM98" s="18"/>
      <c r="TN98" s="18"/>
      <c r="TO98" s="18"/>
      <c r="TP98" s="18"/>
      <c r="TQ98" s="18"/>
      <c r="TR98" s="18"/>
      <c r="TS98" s="18"/>
      <c r="TT98" s="18"/>
      <c r="TU98" s="18"/>
      <c r="TV98" s="18"/>
      <c r="TW98" s="18"/>
      <c r="TX98" s="18"/>
      <c r="TY98" s="18"/>
      <c r="TZ98" s="18"/>
      <c r="UA98" s="18"/>
      <c r="UB98" s="18"/>
      <c r="UC98" s="18"/>
      <c r="UD98" s="18"/>
      <c r="UE98" s="18"/>
      <c r="UF98" s="18"/>
      <c r="UG98" s="18"/>
      <c r="UH98" s="18"/>
      <c r="UI98" s="18"/>
      <c r="UJ98" s="18"/>
      <c r="UK98" s="18"/>
      <c r="UL98" s="18"/>
      <c r="UM98" s="18"/>
      <c r="UN98" s="18"/>
      <c r="UO98" s="18"/>
      <c r="UP98" s="18"/>
      <c r="UQ98" s="18"/>
      <c r="UR98" s="18"/>
      <c r="US98" s="18"/>
      <c r="UT98" s="18"/>
      <c r="UU98" s="18"/>
      <c r="UV98" s="18"/>
      <c r="UW98" s="18"/>
      <c r="UX98" s="18"/>
      <c r="UY98" s="18"/>
      <c r="UZ98" s="18"/>
      <c r="VA98" s="18"/>
      <c r="VB98" s="18"/>
      <c r="VC98" s="18"/>
      <c r="VD98" s="18"/>
      <c r="VE98" s="18"/>
      <c r="VF98" s="18"/>
      <c r="VG98" s="18"/>
      <c r="VH98" s="18"/>
      <c r="VI98" s="18"/>
      <c r="VJ98" s="18"/>
      <c r="VK98" s="18"/>
      <c r="VL98" s="18"/>
      <c r="VM98" s="18"/>
      <c r="VN98" s="18"/>
      <c r="VO98" s="18"/>
      <c r="VP98" s="18"/>
      <c r="VQ98" s="18"/>
      <c r="VR98" s="18"/>
      <c r="VS98" s="18"/>
      <c r="VT98" s="18"/>
      <c r="VU98" s="18"/>
      <c r="VV98" s="18"/>
      <c r="VW98" s="18"/>
      <c r="VX98" s="18"/>
      <c r="VY98" s="18"/>
      <c r="VZ98" s="18"/>
      <c r="WA98" s="18"/>
      <c r="WB98" s="18"/>
      <c r="WC98" s="18"/>
      <c r="WD98" s="18"/>
      <c r="WE98" s="18"/>
      <c r="WF98" s="18"/>
      <c r="WG98" s="18"/>
      <c r="WH98" s="18"/>
      <c r="WI98" s="18"/>
      <c r="WJ98" s="18"/>
      <c r="WK98" s="18"/>
      <c r="WL98" s="18"/>
      <c r="WM98" s="18"/>
      <c r="WN98" s="18"/>
      <c r="WO98" s="18"/>
      <c r="WP98" s="18"/>
      <c r="WQ98" s="18"/>
      <c r="WR98" s="18"/>
      <c r="WS98" s="18"/>
      <c r="WT98" s="18"/>
      <c r="WU98" s="18"/>
      <c r="WV98" s="18"/>
      <c r="WW98" s="18"/>
      <c r="WX98" s="18"/>
      <c r="WY98" s="18"/>
      <c r="WZ98" s="18"/>
      <c r="XA98" s="18"/>
      <c r="XB98" s="18"/>
      <c r="XC98" s="18"/>
      <c r="XD98" s="18"/>
      <c r="XE98" s="18"/>
      <c r="XF98" s="18"/>
      <c r="XG98" s="18"/>
      <c r="XH98" s="18"/>
      <c r="XI98" s="18"/>
      <c r="XJ98" s="18"/>
      <c r="XK98" s="18"/>
      <c r="XL98" s="18"/>
      <c r="XM98" s="18"/>
      <c r="XN98" s="18"/>
      <c r="XO98" s="18"/>
      <c r="XP98" s="18"/>
      <c r="XQ98" s="18"/>
      <c r="XR98" s="18"/>
      <c r="XS98" s="18"/>
      <c r="XT98" s="18"/>
      <c r="XU98" s="18"/>
      <c r="XV98" s="18"/>
      <c r="XW98" s="18"/>
      <c r="XX98" s="18"/>
      <c r="XY98" s="18"/>
      <c r="XZ98" s="18"/>
      <c r="YA98" s="18"/>
      <c r="YB98" s="18"/>
      <c r="YC98" s="18"/>
      <c r="YD98" s="18"/>
      <c r="YE98" s="18"/>
      <c r="YF98" s="18"/>
      <c r="YG98" s="18"/>
      <c r="YH98" s="18"/>
      <c r="YI98" s="18"/>
      <c r="YJ98" s="18"/>
      <c r="YK98" s="18"/>
      <c r="YL98" s="18"/>
      <c r="YM98" s="18"/>
      <c r="YN98" s="18"/>
      <c r="YO98" s="18"/>
      <c r="YP98" s="18"/>
      <c r="YQ98" s="18"/>
      <c r="YR98" s="18"/>
      <c r="YS98" s="18"/>
      <c r="YT98" s="18"/>
      <c r="YU98" s="18"/>
      <c r="YV98" s="18"/>
      <c r="YW98" s="18"/>
      <c r="YX98" s="18"/>
      <c r="YY98" s="18"/>
      <c r="YZ98" s="18"/>
      <c r="ZA98" s="18"/>
      <c r="ZB98" s="18"/>
      <c r="ZC98" s="18"/>
      <c r="ZD98" s="18"/>
      <c r="ZE98" s="18"/>
      <c r="ZF98" s="18"/>
      <c r="ZG98" s="18"/>
      <c r="ZH98" s="18"/>
      <c r="ZI98" s="18"/>
      <c r="ZJ98" s="18"/>
      <c r="ZK98" s="18"/>
      <c r="ZL98" s="18"/>
      <c r="ZM98" s="18"/>
      <c r="ZN98" s="18"/>
      <c r="ZO98" s="18"/>
      <c r="ZP98" s="18"/>
      <c r="ZQ98" s="18"/>
      <c r="ZR98" s="18"/>
      <c r="ZS98" s="18"/>
      <c r="ZT98" s="18"/>
      <c r="ZU98" s="18"/>
      <c r="ZV98" s="18"/>
      <c r="ZW98" s="18"/>
      <c r="ZX98" s="18"/>
      <c r="ZY98" s="18"/>
      <c r="ZZ98" s="18"/>
      <c r="AAA98" s="18"/>
      <c r="AAB98" s="18"/>
      <c r="AAC98" s="18"/>
      <c r="AAD98" s="18"/>
      <c r="AAE98" s="18"/>
      <c r="AAF98" s="18"/>
      <c r="AAG98" s="18"/>
      <c r="AAH98" s="18"/>
      <c r="AAI98" s="18"/>
      <c r="AAJ98" s="18"/>
      <c r="AAK98" s="18"/>
      <c r="AAL98" s="18"/>
      <c r="AAM98" s="18"/>
      <c r="AAN98" s="18"/>
      <c r="AAO98" s="18"/>
      <c r="AAP98" s="18"/>
      <c r="AAQ98" s="18"/>
      <c r="AAR98" s="18"/>
      <c r="AAS98" s="18"/>
      <c r="AAT98" s="18"/>
      <c r="AAU98" s="18"/>
      <c r="AAV98" s="18"/>
      <c r="AAW98" s="18"/>
      <c r="AAX98" s="18"/>
      <c r="AAY98" s="18"/>
      <c r="AAZ98" s="18"/>
      <c r="ABA98" s="18"/>
      <c r="ABB98" s="18"/>
      <c r="ABC98" s="18"/>
      <c r="ABD98" s="18"/>
      <c r="ABE98" s="18"/>
      <c r="ABF98" s="18"/>
      <c r="ABG98" s="18"/>
      <c r="ABH98" s="18"/>
      <c r="ABI98" s="18"/>
      <c r="ABJ98" s="18"/>
      <c r="ABK98" s="18"/>
      <c r="ABL98" s="18"/>
      <c r="ABM98" s="18"/>
      <c r="ABN98" s="18"/>
      <c r="ABO98" s="18"/>
      <c r="ABP98" s="18"/>
      <c r="ABQ98" s="18"/>
      <c r="ABR98" s="18"/>
      <c r="ABS98" s="18"/>
      <c r="ABT98" s="18"/>
      <c r="ABU98" s="18"/>
      <c r="ABV98" s="18"/>
      <c r="ABW98" s="18"/>
      <c r="ABX98" s="18"/>
      <c r="ABY98" s="18"/>
      <c r="ABZ98" s="18"/>
      <c r="ACA98" s="18"/>
      <c r="ACB98" s="18"/>
      <c r="ACC98" s="18"/>
      <c r="ACD98" s="18"/>
      <c r="ACE98" s="18"/>
      <c r="ACF98" s="18"/>
      <c r="ACG98" s="18"/>
      <c r="ACH98" s="18"/>
      <c r="ACI98" s="18"/>
      <c r="ACJ98" s="18"/>
      <c r="ACK98" s="18"/>
      <c r="ACL98" s="18"/>
      <c r="ACM98" s="18"/>
      <c r="ACN98" s="18"/>
      <c r="ACO98" s="18"/>
      <c r="ACP98" s="18"/>
      <c r="ACQ98" s="18"/>
      <c r="ACR98" s="18"/>
      <c r="ACS98" s="18"/>
      <c r="ACT98" s="18"/>
      <c r="ACU98" s="18"/>
      <c r="ACV98" s="18"/>
      <c r="ACW98" s="18"/>
      <c r="ACX98" s="18"/>
      <c r="ACY98" s="18"/>
      <c r="ACZ98" s="18"/>
      <c r="ADA98" s="18"/>
      <c r="ADB98" s="18"/>
      <c r="ADC98" s="18"/>
      <c r="ADD98" s="18"/>
      <c r="ADE98" s="18"/>
      <c r="ADF98" s="18"/>
      <c r="ADG98" s="18"/>
      <c r="ADH98" s="18"/>
      <c r="ADI98" s="18"/>
      <c r="ADJ98" s="18"/>
      <c r="ADK98" s="18"/>
      <c r="ADL98" s="18"/>
      <c r="ADM98" s="18"/>
      <c r="ADN98" s="18"/>
      <c r="ADO98" s="18"/>
      <c r="ADP98" s="18"/>
      <c r="ADQ98" s="18"/>
      <c r="ADR98" s="18"/>
      <c r="ADS98" s="18"/>
      <c r="ADT98" s="18"/>
      <c r="ADU98" s="18"/>
      <c r="ADV98" s="18"/>
      <c r="ADW98" s="18"/>
      <c r="ADX98" s="18"/>
      <c r="ADY98" s="18"/>
      <c r="ADZ98" s="18"/>
      <c r="AEA98" s="18"/>
      <c r="AEB98" s="18"/>
      <c r="AEC98" s="18"/>
      <c r="AED98" s="18"/>
      <c r="AEE98" s="18"/>
      <c r="AEF98" s="18"/>
      <c r="AEG98" s="18"/>
      <c r="AEH98" s="18"/>
      <c r="AEI98" s="18"/>
      <c r="AEJ98" s="18"/>
      <c r="AEK98" s="18"/>
      <c r="AEL98" s="18"/>
      <c r="AEM98" s="18"/>
      <c r="AEN98" s="18"/>
      <c r="AEO98" s="18"/>
      <c r="AEP98" s="18"/>
      <c r="AEQ98" s="18"/>
      <c r="AER98" s="18"/>
      <c r="AES98" s="18"/>
      <c r="AET98" s="18"/>
      <c r="AEU98" s="18"/>
      <c r="AEV98" s="18"/>
      <c r="AEW98" s="18"/>
      <c r="AEX98" s="18"/>
    </row>
    <row r="99" spans="1:830" s="33" customFormat="1" ht="30.75" customHeight="1">
      <c r="A99" s="34">
        <v>95</v>
      </c>
      <c r="B99" s="34" t="s">
        <v>199</v>
      </c>
      <c r="C99" s="8" t="s">
        <v>200</v>
      </c>
      <c r="D99" s="35" t="s">
        <v>20</v>
      </c>
      <c r="E99" s="36">
        <v>3200</v>
      </c>
      <c r="F99" s="51">
        <v>15</v>
      </c>
      <c r="G99" s="52">
        <v>2711.8644067796613</v>
      </c>
      <c r="H99" s="38">
        <f t="shared" si="27"/>
        <v>48000</v>
      </c>
      <c r="I99" s="39">
        <f t="shared" si="19"/>
        <v>15</v>
      </c>
      <c r="J99" s="38">
        <f t="shared" si="28"/>
        <v>48000</v>
      </c>
      <c r="K99" s="38">
        <f t="shared" si="29"/>
        <v>0</v>
      </c>
      <c r="L99" s="38">
        <f t="shared" si="30"/>
        <v>0</v>
      </c>
      <c r="M99" s="40"/>
      <c r="N99" s="99">
        <f t="shared" si="31"/>
        <v>0</v>
      </c>
      <c r="O99" s="42"/>
      <c r="P99" s="43">
        <f t="shared" si="32"/>
        <v>0</v>
      </c>
      <c r="Q99" s="43">
        <f t="shared" si="33"/>
        <v>0</v>
      </c>
      <c r="R99" s="43">
        <f t="shared" si="34"/>
        <v>0</v>
      </c>
      <c r="S99" s="44">
        <f t="shared" si="35"/>
        <v>15</v>
      </c>
      <c r="T99" s="98">
        <f t="shared" si="36"/>
        <v>48000</v>
      </c>
      <c r="U99" s="45">
        <f t="shared" si="20"/>
        <v>15</v>
      </c>
      <c r="V99" s="46">
        <f t="shared" si="21"/>
        <v>48000</v>
      </c>
      <c r="W99" s="46">
        <f t="shared" si="22"/>
        <v>0</v>
      </c>
      <c r="X99" s="47">
        <f t="shared" si="23"/>
        <v>0</v>
      </c>
      <c r="Y99" s="97">
        <v>15</v>
      </c>
      <c r="Z99" s="96">
        <f t="shared" si="24"/>
        <v>48000</v>
      </c>
      <c r="AA99" s="96">
        <f t="shared" si="25"/>
        <v>0</v>
      </c>
      <c r="AB99" s="70">
        <f t="shared" si="26"/>
        <v>0</v>
      </c>
      <c r="AC99" s="157"/>
      <c r="AD99" s="162">
        <v>1120</v>
      </c>
      <c r="AE99" s="166">
        <f t="shared" si="37"/>
        <v>16800</v>
      </c>
      <c r="AF99" s="166">
        <f t="shared" si="38"/>
        <v>16800</v>
      </c>
      <c r="AT99" s="136"/>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8"/>
      <c r="GD99" s="18"/>
      <c r="GE99" s="18"/>
      <c r="GF99" s="18"/>
      <c r="GG99" s="18"/>
      <c r="GH99" s="18"/>
      <c r="GI99" s="18"/>
      <c r="GJ99" s="18"/>
      <c r="GK99" s="18"/>
      <c r="GL99" s="18"/>
      <c r="GM99" s="18"/>
      <c r="GN99" s="18"/>
      <c r="GO99" s="18"/>
      <c r="GP99" s="18"/>
      <c r="GQ99" s="18"/>
      <c r="GR99" s="18"/>
      <c r="GS99" s="18"/>
      <c r="GT99" s="18"/>
      <c r="GU99" s="18"/>
      <c r="GV99" s="18"/>
      <c r="GW99" s="18"/>
      <c r="GX99" s="18"/>
      <c r="GY99" s="18"/>
      <c r="GZ99" s="18"/>
      <c r="HA99" s="18"/>
      <c r="HB99" s="18"/>
      <c r="HC99" s="18"/>
      <c r="HD99" s="18"/>
      <c r="HE99" s="18"/>
      <c r="HF99" s="18"/>
      <c r="HG99" s="18"/>
      <c r="HH99" s="18"/>
      <c r="HI99" s="18"/>
      <c r="HJ99" s="18"/>
      <c r="HK99" s="18"/>
      <c r="HL99" s="18"/>
      <c r="HM99" s="18"/>
      <c r="HN99" s="18"/>
      <c r="HO99" s="18"/>
      <c r="HP99" s="18"/>
      <c r="HQ99" s="18"/>
      <c r="HR99" s="18"/>
      <c r="HS99" s="18"/>
      <c r="HT99" s="18"/>
      <c r="HU99" s="18"/>
      <c r="HV99" s="18"/>
      <c r="HW99" s="18"/>
      <c r="HX99" s="18"/>
      <c r="HY99" s="18"/>
      <c r="HZ99" s="18"/>
      <c r="IA99" s="18"/>
      <c r="IB99" s="18"/>
      <c r="IC99" s="18"/>
      <c r="ID99" s="18"/>
      <c r="IE99" s="18"/>
      <c r="IF99" s="18"/>
      <c r="IG99" s="18"/>
      <c r="IH99" s="18"/>
      <c r="II99" s="18"/>
      <c r="IJ99" s="18"/>
      <c r="IK99" s="18"/>
      <c r="IL99" s="18"/>
      <c r="IM99" s="18"/>
      <c r="IN99" s="18"/>
      <c r="IO99" s="18"/>
      <c r="IP99" s="18"/>
      <c r="IQ99" s="18"/>
      <c r="IR99" s="18"/>
      <c r="IS99" s="18"/>
      <c r="IT99" s="18"/>
      <c r="IU99" s="18"/>
      <c r="IV99" s="18"/>
      <c r="IW99" s="18"/>
      <c r="IX99" s="18"/>
      <c r="IY99" s="18"/>
      <c r="IZ99" s="18"/>
      <c r="JA99" s="18"/>
      <c r="JB99" s="18"/>
      <c r="JC99" s="18"/>
      <c r="JD99" s="18"/>
      <c r="JE99" s="18"/>
      <c r="JF99" s="18"/>
      <c r="JG99" s="18"/>
      <c r="JH99" s="18"/>
      <c r="JI99" s="18"/>
      <c r="JJ99" s="18"/>
      <c r="JK99" s="18"/>
      <c r="JL99" s="18"/>
      <c r="JM99" s="18"/>
      <c r="JN99" s="18"/>
      <c r="JO99" s="18"/>
      <c r="JP99" s="18"/>
      <c r="JQ99" s="18"/>
      <c r="JR99" s="18"/>
      <c r="JS99" s="18"/>
      <c r="JT99" s="18"/>
      <c r="JU99" s="18"/>
      <c r="JV99" s="18"/>
      <c r="JW99" s="18"/>
      <c r="JX99" s="18"/>
      <c r="JY99" s="18"/>
      <c r="JZ99" s="18"/>
      <c r="KA99" s="18"/>
      <c r="KB99" s="18"/>
      <c r="KC99" s="18"/>
      <c r="KD99" s="18"/>
      <c r="KE99" s="18"/>
      <c r="KF99" s="18"/>
      <c r="KG99" s="18"/>
      <c r="KH99" s="18"/>
      <c r="KI99" s="18"/>
      <c r="KJ99" s="18"/>
      <c r="KK99" s="18"/>
      <c r="KL99" s="18"/>
      <c r="KM99" s="18"/>
      <c r="KN99" s="18"/>
      <c r="KO99" s="18"/>
      <c r="KP99" s="18"/>
      <c r="KQ99" s="18"/>
      <c r="KR99" s="18"/>
      <c r="KS99" s="18"/>
      <c r="KT99" s="18"/>
      <c r="KU99" s="18"/>
      <c r="KV99" s="18"/>
      <c r="KW99" s="18"/>
      <c r="KX99" s="18"/>
      <c r="KY99" s="18"/>
      <c r="KZ99" s="18"/>
      <c r="LA99" s="18"/>
      <c r="LB99" s="18"/>
      <c r="LC99" s="18"/>
      <c r="LD99" s="18"/>
      <c r="LE99" s="18"/>
      <c r="LF99" s="18"/>
      <c r="LG99" s="18"/>
      <c r="LH99" s="18"/>
      <c r="LI99" s="18"/>
      <c r="LJ99" s="18"/>
      <c r="LK99" s="18"/>
      <c r="LL99" s="18"/>
      <c r="LM99" s="18"/>
      <c r="LN99" s="18"/>
      <c r="LO99" s="18"/>
      <c r="LP99" s="18"/>
      <c r="LQ99" s="18"/>
      <c r="LR99" s="18"/>
      <c r="LS99" s="18"/>
      <c r="LT99" s="18"/>
      <c r="LU99" s="18"/>
      <c r="LV99" s="18"/>
      <c r="LW99" s="18"/>
      <c r="LX99" s="18"/>
      <c r="LY99" s="18"/>
      <c r="LZ99" s="18"/>
      <c r="MA99" s="18"/>
      <c r="MB99" s="18"/>
      <c r="MC99" s="18"/>
      <c r="MD99" s="18"/>
      <c r="ME99" s="18"/>
      <c r="MF99" s="18"/>
      <c r="MG99" s="18"/>
      <c r="MH99" s="18"/>
      <c r="MI99" s="18"/>
      <c r="MJ99" s="18"/>
      <c r="MK99" s="18"/>
      <c r="ML99" s="18"/>
      <c r="MM99" s="18"/>
      <c r="MN99" s="18"/>
      <c r="MO99" s="18"/>
      <c r="MP99" s="18"/>
      <c r="MQ99" s="18"/>
      <c r="MR99" s="18"/>
      <c r="MS99" s="18"/>
      <c r="MT99" s="18"/>
      <c r="MU99" s="18"/>
      <c r="MV99" s="18"/>
      <c r="MW99" s="18"/>
      <c r="MX99" s="18"/>
      <c r="MY99" s="18"/>
      <c r="MZ99" s="18"/>
      <c r="NA99" s="18"/>
      <c r="NB99" s="18"/>
      <c r="NC99" s="18"/>
      <c r="ND99" s="18"/>
      <c r="NE99" s="18"/>
      <c r="NF99" s="18"/>
      <c r="NG99" s="18"/>
      <c r="NH99" s="18"/>
      <c r="NI99" s="18"/>
      <c r="NJ99" s="18"/>
      <c r="NK99" s="18"/>
      <c r="NL99" s="18"/>
      <c r="NM99" s="18"/>
      <c r="NN99" s="18"/>
      <c r="NO99" s="18"/>
      <c r="NP99" s="18"/>
      <c r="NQ99" s="18"/>
      <c r="NR99" s="18"/>
      <c r="NS99" s="18"/>
      <c r="NT99" s="18"/>
      <c r="NU99" s="18"/>
      <c r="NV99" s="18"/>
      <c r="NW99" s="18"/>
      <c r="NX99" s="18"/>
      <c r="NY99" s="18"/>
      <c r="NZ99" s="18"/>
      <c r="OA99" s="18"/>
      <c r="OB99" s="18"/>
      <c r="OC99" s="18"/>
      <c r="OD99" s="18"/>
      <c r="OE99" s="18"/>
      <c r="OF99" s="18"/>
      <c r="OG99" s="18"/>
      <c r="OH99" s="18"/>
      <c r="OI99" s="18"/>
      <c r="OJ99" s="18"/>
      <c r="OK99" s="18"/>
      <c r="OL99" s="18"/>
      <c r="OM99" s="18"/>
      <c r="ON99" s="18"/>
      <c r="OO99" s="18"/>
      <c r="OP99" s="18"/>
      <c r="OQ99" s="18"/>
      <c r="OR99" s="18"/>
      <c r="OS99" s="18"/>
      <c r="OT99" s="18"/>
      <c r="OU99" s="18"/>
      <c r="OV99" s="18"/>
      <c r="OW99" s="18"/>
      <c r="OX99" s="18"/>
      <c r="OY99" s="18"/>
      <c r="OZ99" s="18"/>
      <c r="PA99" s="18"/>
      <c r="PB99" s="18"/>
      <c r="PC99" s="18"/>
      <c r="PD99" s="18"/>
      <c r="PE99" s="18"/>
      <c r="PF99" s="18"/>
      <c r="PG99" s="18"/>
      <c r="PH99" s="18"/>
      <c r="PI99" s="18"/>
      <c r="PJ99" s="18"/>
      <c r="PK99" s="18"/>
      <c r="PL99" s="18"/>
      <c r="PM99" s="18"/>
      <c r="PN99" s="18"/>
      <c r="PO99" s="18"/>
      <c r="PP99" s="18"/>
      <c r="PQ99" s="18"/>
      <c r="PR99" s="18"/>
      <c r="PS99" s="18"/>
      <c r="PT99" s="18"/>
      <c r="PU99" s="18"/>
      <c r="PV99" s="18"/>
      <c r="PW99" s="18"/>
      <c r="PX99" s="18"/>
      <c r="PY99" s="18"/>
      <c r="PZ99" s="18"/>
      <c r="QA99" s="18"/>
      <c r="QB99" s="18"/>
      <c r="QC99" s="18"/>
      <c r="QD99" s="18"/>
      <c r="QE99" s="18"/>
      <c r="QF99" s="18"/>
      <c r="QG99" s="18"/>
      <c r="QH99" s="18"/>
      <c r="QI99" s="18"/>
      <c r="QJ99" s="18"/>
      <c r="QK99" s="18"/>
      <c r="QL99" s="18"/>
      <c r="QM99" s="18"/>
      <c r="QN99" s="18"/>
      <c r="QO99" s="18"/>
      <c r="QP99" s="18"/>
      <c r="QQ99" s="18"/>
      <c r="QR99" s="18"/>
      <c r="QS99" s="18"/>
      <c r="QT99" s="18"/>
      <c r="QU99" s="18"/>
      <c r="QV99" s="18"/>
      <c r="QW99" s="18"/>
      <c r="QX99" s="18"/>
      <c r="QY99" s="18"/>
      <c r="QZ99" s="18"/>
      <c r="RA99" s="18"/>
      <c r="RB99" s="18"/>
      <c r="RC99" s="18"/>
      <c r="RD99" s="18"/>
      <c r="RE99" s="18"/>
      <c r="RF99" s="18"/>
      <c r="RG99" s="18"/>
      <c r="RH99" s="18"/>
      <c r="RI99" s="18"/>
      <c r="RJ99" s="18"/>
      <c r="RK99" s="18"/>
      <c r="RL99" s="18"/>
      <c r="RM99" s="18"/>
      <c r="RN99" s="18"/>
      <c r="RO99" s="18"/>
      <c r="RP99" s="18"/>
      <c r="RQ99" s="18"/>
      <c r="RR99" s="18"/>
      <c r="RS99" s="18"/>
      <c r="RT99" s="18"/>
      <c r="RU99" s="18"/>
      <c r="RV99" s="18"/>
      <c r="RW99" s="18"/>
      <c r="RX99" s="18"/>
      <c r="RY99" s="18"/>
      <c r="RZ99" s="18"/>
      <c r="SA99" s="18"/>
      <c r="SB99" s="18"/>
      <c r="SC99" s="18"/>
      <c r="SD99" s="18"/>
      <c r="SE99" s="18"/>
      <c r="SF99" s="18"/>
      <c r="SG99" s="18"/>
      <c r="SH99" s="18"/>
      <c r="SI99" s="18"/>
      <c r="SJ99" s="18"/>
      <c r="SK99" s="18"/>
      <c r="SL99" s="18"/>
      <c r="SM99" s="18"/>
      <c r="SN99" s="18"/>
      <c r="SO99" s="18"/>
      <c r="SP99" s="18"/>
      <c r="SQ99" s="18"/>
      <c r="SR99" s="18"/>
      <c r="SS99" s="18"/>
      <c r="ST99" s="18"/>
      <c r="SU99" s="18"/>
      <c r="SV99" s="18"/>
      <c r="SW99" s="18"/>
      <c r="SX99" s="18"/>
      <c r="SY99" s="18"/>
      <c r="SZ99" s="18"/>
      <c r="TA99" s="18"/>
      <c r="TB99" s="18"/>
      <c r="TC99" s="18"/>
      <c r="TD99" s="18"/>
      <c r="TE99" s="18"/>
      <c r="TF99" s="18"/>
      <c r="TG99" s="18"/>
      <c r="TH99" s="18"/>
      <c r="TI99" s="18"/>
      <c r="TJ99" s="18"/>
      <c r="TK99" s="18"/>
      <c r="TL99" s="18"/>
      <c r="TM99" s="18"/>
      <c r="TN99" s="18"/>
      <c r="TO99" s="18"/>
      <c r="TP99" s="18"/>
      <c r="TQ99" s="18"/>
      <c r="TR99" s="18"/>
      <c r="TS99" s="18"/>
      <c r="TT99" s="18"/>
      <c r="TU99" s="18"/>
      <c r="TV99" s="18"/>
      <c r="TW99" s="18"/>
      <c r="TX99" s="18"/>
      <c r="TY99" s="18"/>
      <c r="TZ99" s="18"/>
      <c r="UA99" s="18"/>
      <c r="UB99" s="18"/>
      <c r="UC99" s="18"/>
      <c r="UD99" s="18"/>
      <c r="UE99" s="18"/>
      <c r="UF99" s="18"/>
      <c r="UG99" s="18"/>
      <c r="UH99" s="18"/>
      <c r="UI99" s="18"/>
      <c r="UJ99" s="18"/>
      <c r="UK99" s="18"/>
      <c r="UL99" s="18"/>
      <c r="UM99" s="18"/>
      <c r="UN99" s="18"/>
      <c r="UO99" s="18"/>
      <c r="UP99" s="18"/>
      <c r="UQ99" s="18"/>
      <c r="UR99" s="18"/>
      <c r="US99" s="18"/>
      <c r="UT99" s="18"/>
      <c r="UU99" s="18"/>
      <c r="UV99" s="18"/>
      <c r="UW99" s="18"/>
      <c r="UX99" s="18"/>
      <c r="UY99" s="18"/>
      <c r="UZ99" s="18"/>
      <c r="VA99" s="18"/>
      <c r="VB99" s="18"/>
      <c r="VC99" s="18"/>
      <c r="VD99" s="18"/>
      <c r="VE99" s="18"/>
      <c r="VF99" s="18"/>
      <c r="VG99" s="18"/>
      <c r="VH99" s="18"/>
      <c r="VI99" s="18"/>
      <c r="VJ99" s="18"/>
      <c r="VK99" s="18"/>
      <c r="VL99" s="18"/>
      <c r="VM99" s="18"/>
      <c r="VN99" s="18"/>
      <c r="VO99" s="18"/>
      <c r="VP99" s="18"/>
      <c r="VQ99" s="18"/>
      <c r="VR99" s="18"/>
      <c r="VS99" s="18"/>
      <c r="VT99" s="18"/>
      <c r="VU99" s="18"/>
      <c r="VV99" s="18"/>
      <c r="VW99" s="18"/>
      <c r="VX99" s="18"/>
      <c r="VY99" s="18"/>
      <c r="VZ99" s="18"/>
      <c r="WA99" s="18"/>
      <c r="WB99" s="18"/>
      <c r="WC99" s="18"/>
      <c r="WD99" s="18"/>
      <c r="WE99" s="18"/>
      <c r="WF99" s="18"/>
      <c r="WG99" s="18"/>
      <c r="WH99" s="18"/>
      <c r="WI99" s="18"/>
      <c r="WJ99" s="18"/>
      <c r="WK99" s="18"/>
      <c r="WL99" s="18"/>
      <c r="WM99" s="18"/>
      <c r="WN99" s="18"/>
      <c r="WO99" s="18"/>
      <c r="WP99" s="18"/>
      <c r="WQ99" s="18"/>
      <c r="WR99" s="18"/>
      <c r="WS99" s="18"/>
      <c r="WT99" s="18"/>
      <c r="WU99" s="18"/>
      <c r="WV99" s="18"/>
      <c r="WW99" s="18"/>
      <c r="WX99" s="18"/>
      <c r="WY99" s="18"/>
      <c r="WZ99" s="18"/>
      <c r="XA99" s="18"/>
      <c r="XB99" s="18"/>
      <c r="XC99" s="18"/>
      <c r="XD99" s="18"/>
      <c r="XE99" s="18"/>
      <c r="XF99" s="18"/>
      <c r="XG99" s="18"/>
      <c r="XH99" s="18"/>
      <c r="XI99" s="18"/>
      <c r="XJ99" s="18"/>
      <c r="XK99" s="18"/>
      <c r="XL99" s="18"/>
      <c r="XM99" s="18"/>
      <c r="XN99" s="18"/>
      <c r="XO99" s="18"/>
      <c r="XP99" s="18"/>
      <c r="XQ99" s="18"/>
      <c r="XR99" s="18"/>
      <c r="XS99" s="18"/>
      <c r="XT99" s="18"/>
      <c r="XU99" s="18"/>
      <c r="XV99" s="18"/>
      <c r="XW99" s="18"/>
      <c r="XX99" s="18"/>
      <c r="XY99" s="18"/>
      <c r="XZ99" s="18"/>
      <c r="YA99" s="18"/>
      <c r="YB99" s="18"/>
      <c r="YC99" s="18"/>
      <c r="YD99" s="18"/>
      <c r="YE99" s="18"/>
      <c r="YF99" s="18"/>
      <c r="YG99" s="18"/>
      <c r="YH99" s="18"/>
      <c r="YI99" s="18"/>
      <c r="YJ99" s="18"/>
      <c r="YK99" s="18"/>
      <c r="YL99" s="18"/>
      <c r="YM99" s="18"/>
      <c r="YN99" s="18"/>
      <c r="YO99" s="18"/>
      <c r="YP99" s="18"/>
      <c r="YQ99" s="18"/>
      <c r="YR99" s="18"/>
      <c r="YS99" s="18"/>
      <c r="YT99" s="18"/>
      <c r="YU99" s="18"/>
      <c r="YV99" s="18"/>
      <c r="YW99" s="18"/>
      <c r="YX99" s="18"/>
      <c r="YY99" s="18"/>
      <c r="YZ99" s="18"/>
      <c r="ZA99" s="18"/>
      <c r="ZB99" s="18"/>
      <c r="ZC99" s="18"/>
      <c r="ZD99" s="18"/>
      <c r="ZE99" s="18"/>
      <c r="ZF99" s="18"/>
      <c r="ZG99" s="18"/>
      <c r="ZH99" s="18"/>
      <c r="ZI99" s="18"/>
      <c r="ZJ99" s="18"/>
      <c r="ZK99" s="18"/>
      <c r="ZL99" s="18"/>
      <c r="ZM99" s="18"/>
      <c r="ZN99" s="18"/>
      <c r="ZO99" s="18"/>
      <c r="ZP99" s="18"/>
      <c r="ZQ99" s="18"/>
      <c r="ZR99" s="18"/>
      <c r="ZS99" s="18"/>
      <c r="ZT99" s="18"/>
      <c r="ZU99" s="18"/>
      <c r="ZV99" s="18"/>
      <c r="ZW99" s="18"/>
      <c r="ZX99" s="18"/>
      <c r="ZY99" s="18"/>
      <c r="ZZ99" s="18"/>
      <c r="AAA99" s="18"/>
      <c r="AAB99" s="18"/>
      <c r="AAC99" s="18"/>
      <c r="AAD99" s="18"/>
      <c r="AAE99" s="18"/>
      <c r="AAF99" s="18"/>
      <c r="AAG99" s="18"/>
      <c r="AAH99" s="18"/>
      <c r="AAI99" s="18"/>
      <c r="AAJ99" s="18"/>
      <c r="AAK99" s="18"/>
      <c r="AAL99" s="18"/>
      <c r="AAM99" s="18"/>
      <c r="AAN99" s="18"/>
      <c r="AAO99" s="18"/>
      <c r="AAP99" s="18"/>
      <c r="AAQ99" s="18"/>
      <c r="AAR99" s="18"/>
      <c r="AAS99" s="18"/>
      <c r="AAT99" s="18"/>
      <c r="AAU99" s="18"/>
      <c r="AAV99" s="18"/>
      <c r="AAW99" s="18"/>
      <c r="AAX99" s="18"/>
      <c r="AAY99" s="18"/>
      <c r="AAZ99" s="18"/>
      <c r="ABA99" s="18"/>
      <c r="ABB99" s="18"/>
      <c r="ABC99" s="18"/>
      <c r="ABD99" s="18"/>
      <c r="ABE99" s="18"/>
      <c r="ABF99" s="18"/>
      <c r="ABG99" s="18"/>
      <c r="ABH99" s="18"/>
      <c r="ABI99" s="18"/>
      <c r="ABJ99" s="18"/>
      <c r="ABK99" s="18"/>
      <c r="ABL99" s="18"/>
      <c r="ABM99" s="18"/>
      <c r="ABN99" s="18"/>
      <c r="ABO99" s="18"/>
      <c r="ABP99" s="18"/>
      <c r="ABQ99" s="18"/>
      <c r="ABR99" s="18"/>
      <c r="ABS99" s="18"/>
      <c r="ABT99" s="18"/>
      <c r="ABU99" s="18"/>
      <c r="ABV99" s="18"/>
      <c r="ABW99" s="18"/>
      <c r="ABX99" s="18"/>
      <c r="ABY99" s="18"/>
      <c r="ABZ99" s="18"/>
      <c r="ACA99" s="18"/>
      <c r="ACB99" s="18"/>
      <c r="ACC99" s="18"/>
      <c r="ACD99" s="18"/>
      <c r="ACE99" s="18"/>
      <c r="ACF99" s="18"/>
      <c r="ACG99" s="18"/>
      <c r="ACH99" s="18"/>
      <c r="ACI99" s="18"/>
      <c r="ACJ99" s="18"/>
      <c r="ACK99" s="18"/>
      <c r="ACL99" s="18"/>
      <c r="ACM99" s="18"/>
      <c r="ACN99" s="18"/>
      <c r="ACO99" s="18"/>
      <c r="ACP99" s="18"/>
      <c r="ACQ99" s="18"/>
      <c r="ACR99" s="18"/>
      <c r="ACS99" s="18"/>
      <c r="ACT99" s="18"/>
      <c r="ACU99" s="18"/>
      <c r="ACV99" s="18"/>
      <c r="ACW99" s="18"/>
      <c r="ACX99" s="18"/>
      <c r="ACY99" s="18"/>
      <c r="ACZ99" s="18"/>
      <c r="ADA99" s="18"/>
      <c r="ADB99" s="18"/>
      <c r="ADC99" s="18"/>
      <c r="ADD99" s="18"/>
      <c r="ADE99" s="18"/>
      <c r="ADF99" s="18"/>
      <c r="ADG99" s="18"/>
      <c r="ADH99" s="18"/>
      <c r="ADI99" s="18"/>
      <c r="ADJ99" s="18"/>
      <c r="ADK99" s="18"/>
      <c r="ADL99" s="18"/>
      <c r="ADM99" s="18"/>
      <c r="ADN99" s="18"/>
      <c r="ADO99" s="18"/>
      <c r="ADP99" s="18"/>
      <c r="ADQ99" s="18"/>
      <c r="ADR99" s="18"/>
      <c r="ADS99" s="18"/>
      <c r="ADT99" s="18"/>
      <c r="ADU99" s="18"/>
      <c r="ADV99" s="18"/>
      <c r="ADW99" s="18"/>
      <c r="ADX99" s="18"/>
      <c r="ADY99" s="18"/>
      <c r="ADZ99" s="18"/>
      <c r="AEA99" s="18"/>
      <c r="AEB99" s="18"/>
      <c r="AEC99" s="18"/>
      <c r="AED99" s="18"/>
      <c r="AEE99" s="18"/>
      <c r="AEF99" s="18"/>
      <c r="AEG99" s="18"/>
      <c r="AEH99" s="18"/>
      <c r="AEI99" s="18"/>
      <c r="AEJ99" s="18"/>
      <c r="AEK99" s="18"/>
      <c r="AEL99" s="18"/>
      <c r="AEM99" s="18"/>
      <c r="AEN99" s="18"/>
      <c r="AEO99" s="18"/>
      <c r="AEP99" s="18"/>
      <c r="AEQ99" s="18"/>
      <c r="AER99" s="18"/>
      <c r="AES99" s="18"/>
      <c r="AET99" s="18"/>
      <c r="AEU99" s="18"/>
      <c r="AEV99" s="18"/>
      <c r="AEW99" s="18"/>
      <c r="AEX99" s="18"/>
    </row>
    <row r="100" spans="1:830" s="33" customFormat="1" ht="75">
      <c r="A100" s="34">
        <v>96</v>
      </c>
      <c r="B100" s="34" t="s">
        <v>201</v>
      </c>
      <c r="C100" s="8" t="s">
        <v>202</v>
      </c>
      <c r="D100" s="49" t="s">
        <v>20</v>
      </c>
      <c r="E100" s="50">
        <v>1315000</v>
      </c>
      <c r="F100" s="51">
        <v>1</v>
      </c>
      <c r="G100" s="52">
        <v>1114406.779661017</v>
      </c>
      <c r="H100" s="38">
        <f t="shared" si="27"/>
        <v>1315000</v>
      </c>
      <c r="I100" s="39">
        <f t="shared" si="19"/>
        <v>1</v>
      </c>
      <c r="J100" s="38">
        <f t="shared" si="28"/>
        <v>1315000</v>
      </c>
      <c r="K100" s="38">
        <f t="shared" si="29"/>
        <v>0</v>
      </c>
      <c r="L100" s="38">
        <f t="shared" si="30"/>
        <v>0</v>
      </c>
      <c r="M100" s="40"/>
      <c r="N100" s="99">
        <f t="shared" si="31"/>
        <v>0</v>
      </c>
      <c r="O100" s="42"/>
      <c r="P100" s="43">
        <f t="shared" si="32"/>
        <v>0</v>
      </c>
      <c r="Q100" s="43">
        <f t="shared" si="33"/>
        <v>0</v>
      </c>
      <c r="R100" s="43">
        <f t="shared" si="34"/>
        <v>0</v>
      </c>
      <c r="S100" s="44">
        <f t="shared" si="35"/>
        <v>1</v>
      </c>
      <c r="T100" s="98">
        <f t="shared" si="36"/>
        <v>1315000</v>
      </c>
      <c r="U100" s="45">
        <f t="shared" si="20"/>
        <v>1</v>
      </c>
      <c r="V100" s="46">
        <f t="shared" si="21"/>
        <v>1315000</v>
      </c>
      <c r="W100" s="46">
        <f t="shared" si="22"/>
        <v>0</v>
      </c>
      <c r="X100" s="47">
        <f t="shared" si="23"/>
        <v>0</v>
      </c>
      <c r="Y100" s="97">
        <v>1</v>
      </c>
      <c r="Z100" s="96">
        <f t="shared" si="24"/>
        <v>1315000</v>
      </c>
      <c r="AA100" s="96">
        <f t="shared" si="25"/>
        <v>0</v>
      </c>
      <c r="AB100" s="70">
        <f t="shared" si="26"/>
        <v>0</v>
      </c>
      <c r="AC100" s="157"/>
      <c r="AD100" s="162">
        <v>460250</v>
      </c>
      <c r="AE100" s="166">
        <f t="shared" si="37"/>
        <v>460250</v>
      </c>
      <c r="AF100" s="166">
        <f t="shared" si="38"/>
        <v>460250</v>
      </c>
      <c r="AT100" s="136"/>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8"/>
      <c r="FX100" s="18"/>
      <c r="FY100" s="18"/>
      <c r="FZ100" s="18"/>
      <c r="GA100" s="18"/>
      <c r="GB100" s="18"/>
      <c r="GC100" s="18"/>
      <c r="GD100" s="18"/>
      <c r="GE100" s="18"/>
      <c r="GF100" s="18"/>
      <c r="GG100" s="18"/>
      <c r="GH100" s="18"/>
      <c r="GI100" s="18"/>
      <c r="GJ100" s="18"/>
      <c r="GK100" s="18"/>
      <c r="GL100" s="18"/>
      <c r="GM100" s="18"/>
      <c r="GN100" s="18"/>
      <c r="GO100" s="18"/>
      <c r="GP100" s="18"/>
      <c r="GQ100" s="18"/>
      <c r="GR100" s="18"/>
      <c r="GS100" s="18"/>
      <c r="GT100" s="18"/>
      <c r="GU100" s="18"/>
      <c r="GV100" s="18"/>
      <c r="GW100" s="18"/>
      <c r="GX100" s="18"/>
      <c r="GY100" s="18"/>
      <c r="GZ100" s="18"/>
      <c r="HA100" s="18"/>
      <c r="HB100" s="18"/>
      <c r="HC100" s="18"/>
      <c r="HD100" s="18"/>
      <c r="HE100" s="18"/>
      <c r="HF100" s="18"/>
      <c r="HG100" s="18"/>
      <c r="HH100" s="18"/>
      <c r="HI100" s="18"/>
      <c r="HJ100" s="18"/>
      <c r="HK100" s="18"/>
      <c r="HL100" s="18"/>
      <c r="HM100" s="18"/>
      <c r="HN100" s="18"/>
      <c r="HO100" s="18"/>
      <c r="HP100" s="18"/>
      <c r="HQ100" s="18"/>
      <c r="HR100" s="18"/>
      <c r="HS100" s="18"/>
      <c r="HT100" s="18"/>
      <c r="HU100" s="18"/>
      <c r="HV100" s="18"/>
      <c r="HW100" s="18"/>
      <c r="HX100" s="18"/>
      <c r="HY100" s="18"/>
      <c r="HZ100" s="18"/>
      <c r="IA100" s="18"/>
      <c r="IB100" s="18"/>
      <c r="IC100" s="18"/>
      <c r="ID100" s="18"/>
      <c r="IE100" s="18"/>
      <c r="IF100" s="18"/>
      <c r="IG100" s="18"/>
      <c r="IH100" s="18"/>
      <c r="II100" s="18"/>
      <c r="IJ100" s="18"/>
      <c r="IK100" s="18"/>
      <c r="IL100" s="18"/>
      <c r="IM100" s="18"/>
      <c r="IN100" s="18"/>
      <c r="IO100" s="18"/>
      <c r="IP100" s="18"/>
      <c r="IQ100" s="18"/>
      <c r="IR100" s="18"/>
      <c r="IS100" s="18"/>
      <c r="IT100" s="18"/>
      <c r="IU100" s="18"/>
      <c r="IV100" s="18"/>
      <c r="IW100" s="18"/>
      <c r="IX100" s="18"/>
      <c r="IY100" s="18"/>
      <c r="IZ100" s="18"/>
      <c r="JA100" s="18"/>
      <c r="JB100" s="18"/>
      <c r="JC100" s="18"/>
      <c r="JD100" s="18"/>
      <c r="JE100" s="18"/>
      <c r="JF100" s="18"/>
      <c r="JG100" s="18"/>
      <c r="JH100" s="18"/>
      <c r="JI100" s="18"/>
      <c r="JJ100" s="18"/>
      <c r="JK100" s="18"/>
      <c r="JL100" s="18"/>
      <c r="JM100" s="18"/>
      <c r="JN100" s="18"/>
      <c r="JO100" s="18"/>
      <c r="JP100" s="18"/>
      <c r="JQ100" s="18"/>
      <c r="JR100" s="18"/>
      <c r="JS100" s="18"/>
      <c r="JT100" s="18"/>
      <c r="JU100" s="18"/>
      <c r="JV100" s="18"/>
      <c r="JW100" s="18"/>
      <c r="JX100" s="18"/>
      <c r="JY100" s="18"/>
      <c r="JZ100" s="18"/>
      <c r="KA100" s="18"/>
      <c r="KB100" s="18"/>
      <c r="KC100" s="18"/>
      <c r="KD100" s="18"/>
      <c r="KE100" s="18"/>
      <c r="KF100" s="18"/>
      <c r="KG100" s="18"/>
      <c r="KH100" s="18"/>
      <c r="KI100" s="18"/>
      <c r="KJ100" s="18"/>
      <c r="KK100" s="18"/>
      <c r="KL100" s="18"/>
      <c r="KM100" s="18"/>
      <c r="KN100" s="18"/>
      <c r="KO100" s="18"/>
      <c r="KP100" s="18"/>
      <c r="KQ100" s="18"/>
      <c r="KR100" s="18"/>
      <c r="KS100" s="18"/>
      <c r="KT100" s="18"/>
      <c r="KU100" s="18"/>
      <c r="KV100" s="18"/>
      <c r="KW100" s="18"/>
      <c r="KX100" s="18"/>
      <c r="KY100" s="18"/>
      <c r="KZ100" s="18"/>
      <c r="LA100" s="18"/>
      <c r="LB100" s="18"/>
      <c r="LC100" s="18"/>
      <c r="LD100" s="18"/>
      <c r="LE100" s="18"/>
      <c r="LF100" s="18"/>
      <c r="LG100" s="18"/>
      <c r="LH100" s="18"/>
      <c r="LI100" s="18"/>
      <c r="LJ100" s="18"/>
      <c r="LK100" s="18"/>
      <c r="LL100" s="18"/>
      <c r="LM100" s="18"/>
      <c r="LN100" s="18"/>
      <c r="LO100" s="18"/>
      <c r="LP100" s="18"/>
      <c r="LQ100" s="18"/>
      <c r="LR100" s="18"/>
      <c r="LS100" s="18"/>
      <c r="LT100" s="18"/>
      <c r="LU100" s="18"/>
      <c r="LV100" s="18"/>
      <c r="LW100" s="18"/>
      <c r="LX100" s="18"/>
      <c r="LY100" s="18"/>
      <c r="LZ100" s="18"/>
      <c r="MA100" s="18"/>
      <c r="MB100" s="18"/>
      <c r="MC100" s="18"/>
      <c r="MD100" s="18"/>
      <c r="ME100" s="18"/>
      <c r="MF100" s="18"/>
      <c r="MG100" s="18"/>
      <c r="MH100" s="18"/>
      <c r="MI100" s="18"/>
      <c r="MJ100" s="18"/>
      <c r="MK100" s="18"/>
      <c r="ML100" s="18"/>
      <c r="MM100" s="18"/>
      <c r="MN100" s="18"/>
      <c r="MO100" s="18"/>
      <c r="MP100" s="18"/>
      <c r="MQ100" s="18"/>
      <c r="MR100" s="18"/>
      <c r="MS100" s="18"/>
      <c r="MT100" s="18"/>
      <c r="MU100" s="18"/>
      <c r="MV100" s="18"/>
      <c r="MW100" s="18"/>
      <c r="MX100" s="18"/>
      <c r="MY100" s="18"/>
      <c r="MZ100" s="18"/>
      <c r="NA100" s="18"/>
      <c r="NB100" s="18"/>
      <c r="NC100" s="18"/>
      <c r="ND100" s="18"/>
      <c r="NE100" s="18"/>
      <c r="NF100" s="18"/>
      <c r="NG100" s="18"/>
      <c r="NH100" s="18"/>
      <c r="NI100" s="18"/>
      <c r="NJ100" s="18"/>
      <c r="NK100" s="18"/>
      <c r="NL100" s="18"/>
      <c r="NM100" s="18"/>
      <c r="NN100" s="18"/>
      <c r="NO100" s="18"/>
      <c r="NP100" s="18"/>
      <c r="NQ100" s="18"/>
      <c r="NR100" s="18"/>
      <c r="NS100" s="18"/>
      <c r="NT100" s="18"/>
      <c r="NU100" s="18"/>
      <c r="NV100" s="18"/>
      <c r="NW100" s="18"/>
      <c r="NX100" s="18"/>
      <c r="NY100" s="18"/>
      <c r="NZ100" s="18"/>
      <c r="OA100" s="18"/>
      <c r="OB100" s="18"/>
      <c r="OC100" s="18"/>
      <c r="OD100" s="18"/>
      <c r="OE100" s="18"/>
      <c r="OF100" s="18"/>
      <c r="OG100" s="18"/>
      <c r="OH100" s="18"/>
      <c r="OI100" s="18"/>
      <c r="OJ100" s="18"/>
      <c r="OK100" s="18"/>
      <c r="OL100" s="18"/>
      <c r="OM100" s="18"/>
      <c r="ON100" s="18"/>
      <c r="OO100" s="18"/>
      <c r="OP100" s="18"/>
      <c r="OQ100" s="18"/>
      <c r="OR100" s="18"/>
      <c r="OS100" s="18"/>
      <c r="OT100" s="18"/>
      <c r="OU100" s="18"/>
      <c r="OV100" s="18"/>
      <c r="OW100" s="18"/>
      <c r="OX100" s="18"/>
      <c r="OY100" s="18"/>
      <c r="OZ100" s="18"/>
      <c r="PA100" s="18"/>
      <c r="PB100" s="18"/>
      <c r="PC100" s="18"/>
      <c r="PD100" s="18"/>
      <c r="PE100" s="18"/>
      <c r="PF100" s="18"/>
      <c r="PG100" s="18"/>
      <c r="PH100" s="18"/>
      <c r="PI100" s="18"/>
      <c r="PJ100" s="18"/>
      <c r="PK100" s="18"/>
      <c r="PL100" s="18"/>
      <c r="PM100" s="18"/>
      <c r="PN100" s="18"/>
      <c r="PO100" s="18"/>
      <c r="PP100" s="18"/>
      <c r="PQ100" s="18"/>
      <c r="PR100" s="18"/>
      <c r="PS100" s="18"/>
      <c r="PT100" s="18"/>
      <c r="PU100" s="18"/>
      <c r="PV100" s="18"/>
      <c r="PW100" s="18"/>
      <c r="PX100" s="18"/>
      <c r="PY100" s="18"/>
      <c r="PZ100" s="18"/>
      <c r="QA100" s="18"/>
      <c r="QB100" s="18"/>
      <c r="QC100" s="18"/>
      <c r="QD100" s="18"/>
      <c r="QE100" s="18"/>
      <c r="QF100" s="18"/>
      <c r="QG100" s="18"/>
      <c r="QH100" s="18"/>
      <c r="QI100" s="18"/>
      <c r="QJ100" s="18"/>
      <c r="QK100" s="18"/>
      <c r="QL100" s="18"/>
      <c r="QM100" s="18"/>
      <c r="QN100" s="18"/>
      <c r="QO100" s="18"/>
      <c r="QP100" s="18"/>
      <c r="QQ100" s="18"/>
      <c r="QR100" s="18"/>
      <c r="QS100" s="18"/>
      <c r="QT100" s="18"/>
      <c r="QU100" s="18"/>
      <c r="QV100" s="18"/>
      <c r="QW100" s="18"/>
      <c r="QX100" s="18"/>
      <c r="QY100" s="18"/>
      <c r="QZ100" s="18"/>
      <c r="RA100" s="18"/>
      <c r="RB100" s="18"/>
      <c r="RC100" s="18"/>
      <c r="RD100" s="18"/>
      <c r="RE100" s="18"/>
      <c r="RF100" s="18"/>
      <c r="RG100" s="18"/>
      <c r="RH100" s="18"/>
      <c r="RI100" s="18"/>
      <c r="RJ100" s="18"/>
      <c r="RK100" s="18"/>
      <c r="RL100" s="18"/>
      <c r="RM100" s="18"/>
      <c r="RN100" s="18"/>
      <c r="RO100" s="18"/>
      <c r="RP100" s="18"/>
      <c r="RQ100" s="18"/>
      <c r="RR100" s="18"/>
      <c r="RS100" s="18"/>
      <c r="RT100" s="18"/>
      <c r="RU100" s="18"/>
      <c r="RV100" s="18"/>
      <c r="RW100" s="18"/>
      <c r="RX100" s="18"/>
      <c r="RY100" s="18"/>
      <c r="RZ100" s="18"/>
      <c r="SA100" s="18"/>
      <c r="SB100" s="18"/>
      <c r="SC100" s="18"/>
      <c r="SD100" s="18"/>
      <c r="SE100" s="18"/>
      <c r="SF100" s="18"/>
      <c r="SG100" s="18"/>
      <c r="SH100" s="18"/>
      <c r="SI100" s="18"/>
      <c r="SJ100" s="18"/>
      <c r="SK100" s="18"/>
      <c r="SL100" s="18"/>
      <c r="SM100" s="18"/>
      <c r="SN100" s="18"/>
      <c r="SO100" s="18"/>
      <c r="SP100" s="18"/>
      <c r="SQ100" s="18"/>
      <c r="SR100" s="18"/>
      <c r="SS100" s="18"/>
      <c r="ST100" s="18"/>
      <c r="SU100" s="18"/>
      <c r="SV100" s="18"/>
      <c r="SW100" s="18"/>
      <c r="SX100" s="18"/>
      <c r="SY100" s="18"/>
      <c r="SZ100" s="18"/>
      <c r="TA100" s="18"/>
      <c r="TB100" s="18"/>
      <c r="TC100" s="18"/>
      <c r="TD100" s="18"/>
      <c r="TE100" s="18"/>
      <c r="TF100" s="18"/>
      <c r="TG100" s="18"/>
      <c r="TH100" s="18"/>
      <c r="TI100" s="18"/>
      <c r="TJ100" s="18"/>
      <c r="TK100" s="18"/>
      <c r="TL100" s="18"/>
      <c r="TM100" s="18"/>
      <c r="TN100" s="18"/>
      <c r="TO100" s="18"/>
      <c r="TP100" s="18"/>
      <c r="TQ100" s="18"/>
      <c r="TR100" s="18"/>
      <c r="TS100" s="18"/>
      <c r="TT100" s="18"/>
      <c r="TU100" s="18"/>
      <c r="TV100" s="18"/>
      <c r="TW100" s="18"/>
      <c r="TX100" s="18"/>
      <c r="TY100" s="18"/>
      <c r="TZ100" s="18"/>
      <c r="UA100" s="18"/>
      <c r="UB100" s="18"/>
      <c r="UC100" s="18"/>
      <c r="UD100" s="18"/>
      <c r="UE100" s="18"/>
      <c r="UF100" s="18"/>
      <c r="UG100" s="18"/>
      <c r="UH100" s="18"/>
      <c r="UI100" s="18"/>
      <c r="UJ100" s="18"/>
      <c r="UK100" s="18"/>
      <c r="UL100" s="18"/>
      <c r="UM100" s="18"/>
      <c r="UN100" s="18"/>
      <c r="UO100" s="18"/>
      <c r="UP100" s="18"/>
      <c r="UQ100" s="18"/>
      <c r="UR100" s="18"/>
      <c r="US100" s="18"/>
      <c r="UT100" s="18"/>
      <c r="UU100" s="18"/>
      <c r="UV100" s="18"/>
      <c r="UW100" s="18"/>
      <c r="UX100" s="18"/>
      <c r="UY100" s="18"/>
      <c r="UZ100" s="18"/>
      <c r="VA100" s="18"/>
      <c r="VB100" s="18"/>
      <c r="VC100" s="18"/>
      <c r="VD100" s="18"/>
      <c r="VE100" s="18"/>
      <c r="VF100" s="18"/>
      <c r="VG100" s="18"/>
      <c r="VH100" s="18"/>
      <c r="VI100" s="18"/>
      <c r="VJ100" s="18"/>
      <c r="VK100" s="18"/>
      <c r="VL100" s="18"/>
      <c r="VM100" s="18"/>
      <c r="VN100" s="18"/>
      <c r="VO100" s="18"/>
      <c r="VP100" s="18"/>
      <c r="VQ100" s="18"/>
      <c r="VR100" s="18"/>
      <c r="VS100" s="18"/>
      <c r="VT100" s="18"/>
      <c r="VU100" s="18"/>
      <c r="VV100" s="18"/>
      <c r="VW100" s="18"/>
      <c r="VX100" s="18"/>
      <c r="VY100" s="18"/>
      <c r="VZ100" s="18"/>
      <c r="WA100" s="18"/>
      <c r="WB100" s="18"/>
      <c r="WC100" s="18"/>
      <c r="WD100" s="18"/>
      <c r="WE100" s="18"/>
      <c r="WF100" s="18"/>
      <c r="WG100" s="18"/>
      <c r="WH100" s="18"/>
      <c r="WI100" s="18"/>
      <c r="WJ100" s="18"/>
      <c r="WK100" s="18"/>
      <c r="WL100" s="18"/>
      <c r="WM100" s="18"/>
      <c r="WN100" s="18"/>
      <c r="WO100" s="18"/>
      <c r="WP100" s="18"/>
      <c r="WQ100" s="18"/>
      <c r="WR100" s="18"/>
      <c r="WS100" s="18"/>
      <c r="WT100" s="18"/>
      <c r="WU100" s="18"/>
      <c r="WV100" s="18"/>
      <c r="WW100" s="18"/>
      <c r="WX100" s="18"/>
      <c r="WY100" s="18"/>
      <c r="WZ100" s="18"/>
      <c r="XA100" s="18"/>
      <c r="XB100" s="18"/>
      <c r="XC100" s="18"/>
      <c r="XD100" s="18"/>
      <c r="XE100" s="18"/>
      <c r="XF100" s="18"/>
      <c r="XG100" s="18"/>
      <c r="XH100" s="18"/>
      <c r="XI100" s="18"/>
      <c r="XJ100" s="18"/>
      <c r="XK100" s="18"/>
      <c r="XL100" s="18"/>
      <c r="XM100" s="18"/>
      <c r="XN100" s="18"/>
      <c r="XO100" s="18"/>
      <c r="XP100" s="18"/>
      <c r="XQ100" s="18"/>
      <c r="XR100" s="18"/>
      <c r="XS100" s="18"/>
      <c r="XT100" s="18"/>
      <c r="XU100" s="18"/>
      <c r="XV100" s="18"/>
      <c r="XW100" s="18"/>
      <c r="XX100" s="18"/>
      <c r="XY100" s="18"/>
      <c r="XZ100" s="18"/>
      <c r="YA100" s="18"/>
      <c r="YB100" s="18"/>
      <c r="YC100" s="18"/>
      <c r="YD100" s="18"/>
      <c r="YE100" s="18"/>
      <c r="YF100" s="18"/>
      <c r="YG100" s="18"/>
      <c r="YH100" s="18"/>
      <c r="YI100" s="18"/>
      <c r="YJ100" s="18"/>
      <c r="YK100" s="18"/>
      <c r="YL100" s="18"/>
      <c r="YM100" s="18"/>
      <c r="YN100" s="18"/>
      <c r="YO100" s="18"/>
      <c r="YP100" s="18"/>
      <c r="YQ100" s="18"/>
      <c r="YR100" s="18"/>
      <c r="YS100" s="18"/>
      <c r="YT100" s="18"/>
      <c r="YU100" s="18"/>
      <c r="YV100" s="18"/>
      <c r="YW100" s="18"/>
      <c r="YX100" s="18"/>
      <c r="YY100" s="18"/>
      <c r="YZ100" s="18"/>
      <c r="ZA100" s="18"/>
      <c r="ZB100" s="18"/>
      <c r="ZC100" s="18"/>
      <c r="ZD100" s="18"/>
      <c r="ZE100" s="18"/>
      <c r="ZF100" s="18"/>
      <c r="ZG100" s="18"/>
      <c r="ZH100" s="18"/>
      <c r="ZI100" s="18"/>
      <c r="ZJ100" s="18"/>
      <c r="ZK100" s="18"/>
      <c r="ZL100" s="18"/>
      <c r="ZM100" s="18"/>
      <c r="ZN100" s="18"/>
      <c r="ZO100" s="18"/>
      <c r="ZP100" s="18"/>
      <c r="ZQ100" s="18"/>
      <c r="ZR100" s="18"/>
      <c r="ZS100" s="18"/>
      <c r="ZT100" s="18"/>
      <c r="ZU100" s="18"/>
      <c r="ZV100" s="18"/>
      <c r="ZW100" s="18"/>
      <c r="ZX100" s="18"/>
      <c r="ZY100" s="18"/>
      <c r="ZZ100" s="18"/>
      <c r="AAA100" s="18"/>
      <c r="AAB100" s="18"/>
      <c r="AAC100" s="18"/>
      <c r="AAD100" s="18"/>
      <c r="AAE100" s="18"/>
      <c r="AAF100" s="18"/>
      <c r="AAG100" s="18"/>
      <c r="AAH100" s="18"/>
      <c r="AAI100" s="18"/>
      <c r="AAJ100" s="18"/>
      <c r="AAK100" s="18"/>
      <c r="AAL100" s="18"/>
      <c r="AAM100" s="18"/>
      <c r="AAN100" s="18"/>
      <c r="AAO100" s="18"/>
      <c r="AAP100" s="18"/>
      <c r="AAQ100" s="18"/>
      <c r="AAR100" s="18"/>
      <c r="AAS100" s="18"/>
      <c r="AAT100" s="18"/>
      <c r="AAU100" s="18"/>
      <c r="AAV100" s="18"/>
      <c r="AAW100" s="18"/>
      <c r="AAX100" s="18"/>
      <c r="AAY100" s="18"/>
      <c r="AAZ100" s="18"/>
      <c r="ABA100" s="18"/>
      <c r="ABB100" s="18"/>
      <c r="ABC100" s="18"/>
      <c r="ABD100" s="18"/>
      <c r="ABE100" s="18"/>
      <c r="ABF100" s="18"/>
      <c r="ABG100" s="18"/>
      <c r="ABH100" s="18"/>
      <c r="ABI100" s="18"/>
      <c r="ABJ100" s="18"/>
      <c r="ABK100" s="18"/>
      <c r="ABL100" s="18"/>
      <c r="ABM100" s="18"/>
      <c r="ABN100" s="18"/>
      <c r="ABO100" s="18"/>
      <c r="ABP100" s="18"/>
      <c r="ABQ100" s="18"/>
      <c r="ABR100" s="18"/>
      <c r="ABS100" s="18"/>
      <c r="ABT100" s="18"/>
      <c r="ABU100" s="18"/>
      <c r="ABV100" s="18"/>
      <c r="ABW100" s="18"/>
      <c r="ABX100" s="18"/>
      <c r="ABY100" s="18"/>
      <c r="ABZ100" s="18"/>
      <c r="ACA100" s="18"/>
      <c r="ACB100" s="18"/>
      <c r="ACC100" s="18"/>
      <c r="ACD100" s="18"/>
      <c r="ACE100" s="18"/>
      <c r="ACF100" s="18"/>
      <c r="ACG100" s="18"/>
      <c r="ACH100" s="18"/>
      <c r="ACI100" s="18"/>
      <c r="ACJ100" s="18"/>
      <c r="ACK100" s="18"/>
      <c r="ACL100" s="18"/>
      <c r="ACM100" s="18"/>
      <c r="ACN100" s="18"/>
      <c r="ACO100" s="18"/>
      <c r="ACP100" s="18"/>
      <c r="ACQ100" s="18"/>
      <c r="ACR100" s="18"/>
      <c r="ACS100" s="18"/>
      <c r="ACT100" s="18"/>
      <c r="ACU100" s="18"/>
      <c r="ACV100" s="18"/>
      <c r="ACW100" s="18"/>
      <c r="ACX100" s="18"/>
      <c r="ACY100" s="18"/>
      <c r="ACZ100" s="18"/>
      <c r="ADA100" s="18"/>
      <c r="ADB100" s="18"/>
      <c r="ADC100" s="18"/>
      <c r="ADD100" s="18"/>
      <c r="ADE100" s="18"/>
      <c r="ADF100" s="18"/>
      <c r="ADG100" s="18"/>
      <c r="ADH100" s="18"/>
      <c r="ADI100" s="18"/>
      <c r="ADJ100" s="18"/>
      <c r="ADK100" s="18"/>
      <c r="ADL100" s="18"/>
      <c r="ADM100" s="18"/>
      <c r="ADN100" s="18"/>
      <c r="ADO100" s="18"/>
      <c r="ADP100" s="18"/>
      <c r="ADQ100" s="18"/>
      <c r="ADR100" s="18"/>
      <c r="ADS100" s="18"/>
      <c r="ADT100" s="18"/>
      <c r="ADU100" s="18"/>
      <c r="ADV100" s="18"/>
      <c r="ADW100" s="18"/>
      <c r="ADX100" s="18"/>
      <c r="ADY100" s="18"/>
      <c r="ADZ100" s="18"/>
      <c r="AEA100" s="18"/>
      <c r="AEB100" s="18"/>
      <c r="AEC100" s="18"/>
      <c r="AED100" s="18"/>
      <c r="AEE100" s="18"/>
      <c r="AEF100" s="18"/>
      <c r="AEG100" s="18"/>
      <c r="AEH100" s="18"/>
      <c r="AEI100" s="18"/>
      <c r="AEJ100" s="18"/>
      <c r="AEK100" s="18"/>
      <c r="AEL100" s="18"/>
      <c r="AEM100" s="18"/>
      <c r="AEN100" s="18"/>
      <c r="AEO100" s="18"/>
      <c r="AEP100" s="18"/>
      <c r="AEQ100" s="18"/>
      <c r="AER100" s="18"/>
      <c r="AES100" s="18"/>
      <c r="AET100" s="18"/>
      <c r="AEU100" s="18"/>
      <c r="AEV100" s="18"/>
      <c r="AEW100" s="18"/>
      <c r="AEX100" s="18"/>
    </row>
    <row r="101" spans="1:830" s="33" customFormat="1" ht="60">
      <c r="A101" s="34">
        <v>97</v>
      </c>
      <c r="B101" s="34" t="s">
        <v>203</v>
      </c>
      <c r="C101" s="8" t="s">
        <v>204</v>
      </c>
      <c r="D101" s="49" t="s">
        <v>20</v>
      </c>
      <c r="E101" s="50">
        <v>875000.00000000012</v>
      </c>
      <c r="F101" s="51">
        <v>1</v>
      </c>
      <c r="G101" s="52">
        <v>741525.42372881365</v>
      </c>
      <c r="H101" s="38">
        <f t="shared" si="27"/>
        <v>875000.00000000012</v>
      </c>
      <c r="I101" s="39">
        <f t="shared" si="19"/>
        <v>1</v>
      </c>
      <c r="J101" s="38">
        <f t="shared" si="28"/>
        <v>875000.00000000012</v>
      </c>
      <c r="K101" s="38">
        <f t="shared" si="29"/>
        <v>0</v>
      </c>
      <c r="L101" s="38">
        <f t="shared" si="30"/>
        <v>0</v>
      </c>
      <c r="M101" s="40"/>
      <c r="N101" s="99">
        <f t="shared" si="31"/>
        <v>0</v>
      </c>
      <c r="O101" s="42"/>
      <c r="P101" s="43">
        <f t="shared" si="32"/>
        <v>0</v>
      </c>
      <c r="Q101" s="43">
        <f t="shared" si="33"/>
        <v>0</v>
      </c>
      <c r="R101" s="43">
        <f t="shared" si="34"/>
        <v>0</v>
      </c>
      <c r="S101" s="44">
        <f t="shared" si="35"/>
        <v>1</v>
      </c>
      <c r="T101" s="98">
        <f t="shared" si="36"/>
        <v>875000.00000000012</v>
      </c>
      <c r="U101" s="45">
        <f t="shared" si="20"/>
        <v>1</v>
      </c>
      <c r="V101" s="46">
        <f t="shared" si="21"/>
        <v>875000.00000000012</v>
      </c>
      <c r="W101" s="46">
        <f t="shared" si="22"/>
        <v>0</v>
      </c>
      <c r="X101" s="47">
        <f t="shared" si="23"/>
        <v>0</v>
      </c>
      <c r="Y101" s="97">
        <v>1</v>
      </c>
      <c r="Z101" s="96">
        <f t="shared" si="24"/>
        <v>875000.00000000012</v>
      </c>
      <c r="AA101" s="96">
        <f t="shared" si="25"/>
        <v>0</v>
      </c>
      <c r="AB101" s="70">
        <f t="shared" si="26"/>
        <v>0</v>
      </c>
      <c r="AC101" s="157"/>
      <c r="AD101" s="162">
        <v>306250</v>
      </c>
      <c r="AE101" s="166">
        <f t="shared" si="37"/>
        <v>306250</v>
      </c>
      <c r="AF101" s="166">
        <f t="shared" si="38"/>
        <v>306250</v>
      </c>
      <c r="AT101" s="136"/>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18"/>
      <c r="HK101" s="18"/>
      <c r="HL101" s="18"/>
      <c r="HM101" s="18"/>
      <c r="HN101" s="18"/>
      <c r="HO101" s="18"/>
      <c r="HP101" s="18"/>
      <c r="HQ101" s="18"/>
      <c r="HR101" s="18"/>
      <c r="HS101" s="18"/>
      <c r="HT101" s="18"/>
      <c r="HU101" s="18"/>
      <c r="HV101" s="18"/>
      <c r="HW101" s="18"/>
      <c r="HX101" s="18"/>
      <c r="HY101" s="18"/>
      <c r="HZ101" s="18"/>
      <c r="IA101" s="18"/>
      <c r="IB101" s="18"/>
      <c r="IC101" s="18"/>
      <c r="ID101" s="18"/>
      <c r="IE101" s="18"/>
      <c r="IF101" s="18"/>
      <c r="IG101" s="18"/>
      <c r="IH101" s="18"/>
      <c r="II101" s="18"/>
      <c r="IJ101" s="18"/>
      <c r="IK101" s="18"/>
      <c r="IL101" s="18"/>
      <c r="IM101" s="18"/>
      <c r="IN101" s="18"/>
      <c r="IO101" s="18"/>
      <c r="IP101" s="18"/>
      <c r="IQ101" s="18"/>
      <c r="IR101" s="18"/>
      <c r="IS101" s="18"/>
      <c r="IT101" s="18"/>
      <c r="IU101" s="18"/>
      <c r="IV101" s="18"/>
      <c r="IW101" s="18"/>
      <c r="IX101" s="18"/>
      <c r="IY101" s="18"/>
      <c r="IZ101" s="18"/>
      <c r="JA101" s="18"/>
      <c r="JB101" s="18"/>
      <c r="JC101" s="18"/>
      <c r="JD101" s="18"/>
      <c r="JE101" s="18"/>
      <c r="JF101" s="18"/>
      <c r="JG101" s="18"/>
      <c r="JH101" s="18"/>
      <c r="JI101" s="18"/>
      <c r="JJ101" s="18"/>
      <c r="JK101" s="18"/>
      <c r="JL101" s="18"/>
      <c r="JM101" s="18"/>
      <c r="JN101" s="18"/>
      <c r="JO101" s="18"/>
      <c r="JP101" s="18"/>
      <c r="JQ101" s="18"/>
      <c r="JR101" s="18"/>
      <c r="JS101" s="18"/>
      <c r="JT101" s="18"/>
      <c r="JU101" s="18"/>
      <c r="JV101" s="18"/>
      <c r="JW101" s="18"/>
      <c r="JX101" s="18"/>
      <c r="JY101" s="18"/>
      <c r="JZ101" s="18"/>
      <c r="KA101" s="18"/>
      <c r="KB101" s="18"/>
      <c r="KC101" s="18"/>
      <c r="KD101" s="18"/>
      <c r="KE101" s="18"/>
      <c r="KF101" s="18"/>
      <c r="KG101" s="18"/>
      <c r="KH101" s="18"/>
      <c r="KI101" s="18"/>
      <c r="KJ101" s="18"/>
      <c r="KK101" s="18"/>
      <c r="KL101" s="18"/>
      <c r="KM101" s="18"/>
      <c r="KN101" s="18"/>
      <c r="KO101" s="18"/>
      <c r="KP101" s="18"/>
      <c r="KQ101" s="18"/>
      <c r="KR101" s="18"/>
      <c r="KS101" s="18"/>
      <c r="KT101" s="18"/>
      <c r="KU101" s="18"/>
      <c r="KV101" s="18"/>
      <c r="KW101" s="18"/>
      <c r="KX101" s="18"/>
      <c r="KY101" s="18"/>
      <c r="KZ101" s="18"/>
      <c r="LA101" s="18"/>
      <c r="LB101" s="18"/>
      <c r="LC101" s="18"/>
      <c r="LD101" s="18"/>
      <c r="LE101" s="18"/>
      <c r="LF101" s="18"/>
      <c r="LG101" s="18"/>
      <c r="LH101" s="18"/>
      <c r="LI101" s="18"/>
      <c r="LJ101" s="18"/>
      <c r="LK101" s="18"/>
      <c r="LL101" s="18"/>
      <c r="LM101" s="18"/>
      <c r="LN101" s="18"/>
      <c r="LO101" s="18"/>
      <c r="LP101" s="18"/>
      <c r="LQ101" s="18"/>
      <c r="LR101" s="18"/>
      <c r="LS101" s="18"/>
      <c r="LT101" s="18"/>
      <c r="LU101" s="18"/>
      <c r="LV101" s="18"/>
      <c r="LW101" s="18"/>
      <c r="LX101" s="18"/>
      <c r="LY101" s="18"/>
      <c r="LZ101" s="18"/>
      <c r="MA101" s="18"/>
      <c r="MB101" s="18"/>
      <c r="MC101" s="18"/>
      <c r="MD101" s="18"/>
      <c r="ME101" s="18"/>
      <c r="MF101" s="18"/>
      <c r="MG101" s="18"/>
      <c r="MH101" s="18"/>
      <c r="MI101" s="18"/>
      <c r="MJ101" s="18"/>
      <c r="MK101" s="18"/>
      <c r="ML101" s="18"/>
      <c r="MM101" s="18"/>
      <c r="MN101" s="18"/>
      <c r="MO101" s="18"/>
      <c r="MP101" s="18"/>
      <c r="MQ101" s="18"/>
      <c r="MR101" s="18"/>
      <c r="MS101" s="18"/>
      <c r="MT101" s="18"/>
      <c r="MU101" s="18"/>
      <c r="MV101" s="18"/>
      <c r="MW101" s="18"/>
      <c r="MX101" s="18"/>
      <c r="MY101" s="18"/>
      <c r="MZ101" s="18"/>
      <c r="NA101" s="18"/>
      <c r="NB101" s="18"/>
      <c r="NC101" s="18"/>
      <c r="ND101" s="18"/>
      <c r="NE101" s="18"/>
      <c r="NF101" s="18"/>
      <c r="NG101" s="18"/>
      <c r="NH101" s="18"/>
      <c r="NI101" s="18"/>
      <c r="NJ101" s="18"/>
      <c r="NK101" s="18"/>
      <c r="NL101" s="18"/>
      <c r="NM101" s="18"/>
      <c r="NN101" s="18"/>
      <c r="NO101" s="18"/>
      <c r="NP101" s="18"/>
      <c r="NQ101" s="18"/>
      <c r="NR101" s="18"/>
      <c r="NS101" s="18"/>
      <c r="NT101" s="18"/>
      <c r="NU101" s="18"/>
      <c r="NV101" s="18"/>
      <c r="NW101" s="18"/>
      <c r="NX101" s="18"/>
      <c r="NY101" s="18"/>
      <c r="NZ101" s="18"/>
      <c r="OA101" s="18"/>
      <c r="OB101" s="18"/>
      <c r="OC101" s="18"/>
      <c r="OD101" s="18"/>
      <c r="OE101" s="18"/>
      <c r="OF101" s="18"/>
      <c r="OG101" s="18"/>
      <c r="OH101" s="18"/>
      <c r="OI101" s="18"/>
      <c r="OJ101" s="18"/>
      <c r="OK101" s="18"/>
      <c r="OL101" s="18"/>
      <c r="OM101" s="18"/>
      <c r="ON101" s="18"/>
      <c r="OO101" s="18"/>
      <c r="OP101" s="18"/>
      <c r="OQ101" s="18"/>
      <c r="OR101" s="18"/>
      <c r="OS101" s="18"/>
      <c r="OT101" s="18"/>
      <c r="OU101" s="18"/>
      <c r="OV101" s="18"/>
      <c r="OW101" s="18"/>
      <c r="OX101" s="18"/>
      <c r="OY101" s="18"/>
      <c r="OZ101" s="18"/>
      <c r="PA101" s="18"/>
      <c r="PB101" s="18"/>
      <c r="PC101" s="18"/>
      <c r="PD101" s="18"/>
      <c r="PE101" s="18"/>
      <c r="PF101" s="18"/>
      <c r="PG101" s="18"/>
      <c r="PH101" s="18"/>
      <c r="PI101" s="18"/>
      <c r="PJ101" s="18"/>
      <c r="PK101" s="18"/>
      <c r="PL101" s="18"/>
      <c r="PM101" s="18"/>
      <c r="PN101" s="18"/>
      <c r="PO101" s="18"/>
      <c r="PP101" s="18"/>
      <c r="PQ101" s="18"/>
      <c r="PR101" s="18"/>
      <c r="PS101" s="18"/>
      <c r="PT101" s="18"/>
      <c r="PU101" s="18"/>
      <c r="PV101" s="18"/>
      <c r="PW101" s="18"/>
      <c r="PX101" s="18"/>
      <c r="PY101" s="18"/>
      <c r="PZ101" s="18"/>
      <c r="QA101" s="18"/>
      <c r="QB101" s="18"/>
      <c r="QC101" s="18"/>
      <c r="QD101" s="18"/>
      <c r="QE101" s="18"/>
      <c r="QF101" s="18"/>
      <c r="QG101" s="18"/>
      <c r="QH101" s="18"/>
      <c r="QI101" s="18"/>
      <c r="QJ101" s="18"/>
      <c r="QK101" s="18"/>
      <c r="QL101" s="18"/>
      <c r="QM101" s="18"/>
      <c r="QN101" s="18"/>
      <c r="QO101" s="18"/>
      <c r="QP101" s="18"/>
      <c r="QQ101" s="18"/>
      <c r="QR101" s="18"/>
      <c r="QS101" s="18"/>
      <c r="QT101" s="18"/>
      <c r="QU101" s="18"/>
      <c r="QV101" s="18"/>
      <c r="QW101" s="18"/>
      <c r="QX101" s="18"/>
      <c r="QY101" s="18"/>
      <c r="QZ101" s="18"/>
      <c r="RA101" s="18"/>
      <c r="RB101" s="18"/>
      <c r="RC101" s="18"/>
      <c r="RD101" s="18"/>
      <c r="RE101" s="18"/>
      <c r="RF101" s="18"/>
      <c r="RG101" s="18"/>
      <c r="RH101" s="18"/>
      <c r="RI101" s="18"/>
      <c r="RJ101" s="18"/>
      <c r="RK101" s="18"/>
      <c r="RL101" s="18"/>
      <c r="RM101" s="18"/>
      <c r="RN101" s="18"/>
      <c r="RO101" s="18"/>
      <c r="RP101" s="18"/>
      <c r="RQ101" s="18"/>
      <c r="RR101" s="18"/>
      <c r="RS101" s="18"/>
      <c r="RT101" s="18"/>
      <c r="RU101" s="18"/>
      <c r="RV101" s="18"/>
      <c r="RW101" s="18"/>
      <c r="RX101" s="18"/>
      <c r="RY101" s="18"/>
      <c r="RZ101" s="18"/>
      <c r="SA101" s="18"/>
      <c r="SB101" s="18"/>
      <c r="SC101" s="18"/>
      <c r="SD101" s="18"/>
      <c r="SE101" s="18"/>
      <c r="SF101" s="18"/>
      <c r="SG101" s="18"/>
      <c r="SH101" s="18"/>
      <c r="SI101" s="18"/>
      <c r="SJ101" s="18"/>
      <c r="SK101" s="18"/>
      <c r="SL101" s="18"/>
      <c r="SM101" s="18"/>
      <c r="SN101" s="18"/>
      <c r="SO101" s="18"/>
      <c r="SP101" s="18"/>
      <c r="SQ101" s="18"/>
      <c r="SR101" s="18"/>
      <c r="SS101" s="18"/>
      <c r="ST101" s="18"/>
      <c r="SU101" s="18"/>
      <c r="SV101" s="18"/>
      <c r="SW101" s="18"/>
      <c r="SX101" s="18"/>
      <c r="SY101" s="18"/>
      <c r="SZ101" s="18"/>
      <c r="TA101" s="18"/>
      <c r="TB101" s="18"/>
      <c r="TC101" s="18"/>
      <c r="TD101" s="18"/>
      <c r="TE101" s="18"/>
      <c r="TF101" s="18"/>
      <c r="TG101" s="18"/>
      <c r="TH101" s="18"/>
      <c r="TI101" s="18"/>
      <c r="TJ101" s="18"/>
      <c r="TK101" s="18"/>
      <c r="TL101" s="18"/>
      <c r="TM101" s="18"/>
      <c r="TN101" s="18"/>
      <c r="TO101" s="18"/>
      <c r="TP101" s="18"/>
      <c r="TQ101" s="18"/>
      <c r="TR101" s="18"/>
      <c r="TS101" s="18"/>
      <c r="TT101" s="18"/>
      <c r="TU101" s="18"/>
      <c r="TV101" s="18"/>
      <c r="TW101" s="18"/>
      <c r="TX101" s="18"/>
      <c r="TY101" s="18"/>
      <c r="TZ101" s="18"/>
      <c r="UA101" s="18"/>
      <c r="UB101" s="18"/>
      <c r="UC101" s="18"/>
      <c r="UD101" s="18"/>
      <c r="UE101" s="18"/>
      <c r="UF101" s="18"/>
      <c r="UG101" s="18"/>
      <c r="UH101" s="18"/>
      <c r="UI101" s="18"/>
      <c r="UJ101" s="18"/>
      <c r="UK101" s="18"/>
      <c r="UL101" s="18"/>
      <c r="UM101" s="18"/>
      <c r="UN101" s="18"/>
      <c r="UO101" s="18"/>
      <c r="UP101" s="18"/>
      <c r="UQ101" s="18"/>
      <c r="UR101" s="18"/>
      <c r="US101" s="18"/>
      <c r="UT101" s="18"/>
      <c r="UU101" s="18"/>
      <c r="UV101" s="18"/>
      <c r="UW101" s="18"/>
      <c r="UX101" s="18"/>
      <c r="UY101" s="18"/>
      <c r="UZ101" s="18"/>
      <c r="VA101" s="18"/>
      <c r="VB101" s="18"/>
      <c r="VC101" s="18"/>
      <c r="VD101" s="18"/>
      <c r="VE101" s="18"/>
      <c r="VF101" s="18"/>
      <c r="VG101" s="18"/>
      <c r="VH101" s="18"/>
      <c r="VI101" s="18"/>
      <c r="VJ101" s="18"/>
      <c r="VK101" s="18"/>
      <c r="VL101" s="18"/>
      <c r="VM101" s="18"/>
      <c r="VN101" s="18"/>
      <c r="VO101" s="18"/>
      <c r="VP101" s="18"/>
      <c r="VQ101" s="18"/>
      <c r="VR101" s="18"/>
      <c r="VS101" s="18"/>
      <c r="VT101" s="18"/>
      <c r="VU101" s="18"/>
      <c r="VV101" s="18"/>
      <c r="VW101" s="18"/>
      <c r="VX101" s="18"/>
      <c r="VY101" s="18"/>
      <c r="VZ101" s="18"/>
      <c r="WA101" s="18"/>
      <c r="WB101" s="18"/>
      <c r="WC101" s="18"/>
      <c r="WD101" s="18"/>
      <c r="WE101" s="18"/>
      <c r="WF101" s="18"/>
      <c r="WG101" s="18"/>
      <c r="WH101" s="18"/>
      <c r="WI101" s="18"/>
      <c r="WJ101" s="18"/>
      <c r="WK101" s="18"/>
      <c r="WL101" s="18"/>
      <c r="WM101" s="18"/>
      <c r="WN101" s="18"/>
      <c r="WO101" s="18"/>
      <c r="WP101" s="18"/>
      <c r="WQ101" s="18"/>
      <c r="WR101" s="18"/>
      <c r="WS101" s="18"/>
      <c r="WT101" s="18"/>
      <c r="WU101" s="18"/>
      <c r="WV101" s="18"/>
      <c r="WW101" s="18"/>
      <c r="WX101" s="18"/>
      <c r="WY101" s="18"/>
      <c r="WZ101" s="18"/>
      <c r="XA101" s="18"/>
      <c r="XB101" s="18"/>
      <c r="XC101" s="18"/>
      <c r="XD101" s="18"/>
      <c r="XE101" s="18"/>
      <c r="XF101" s="18"/>
      <c r="XG101" s="18"/>
      <c r="XH101" s="18"/>
      <c r="XI101" s="18"/>
      <c r="XJ101" s="18"/>
      <c r="XK101" s="18"/>
      <c r="XL101" s="18"/>
      <c r="XM101" s="18"/>
      <c r="XN101" s="18"/>
      <c r="XO101" s="18"/>
      <c r="XP101" s="18"/>
      <c r="XQ101" s="18"/>
      <c r="XR101" s="18"/>
      <c r="XS101" s="18"/>
      <c r="XT101" s="18"/>
      <c r="XU101" s="18"/>
      <c r="XV101" s="18"/>
      <c r="XW101" s="18"/>
      <c r="XX101" s="18"/>
      <c r="XY101" s="18"/>
      <c r="XZ101" s="18"/>
      <c r="YA101" s="18"/>
      <c r="YB101" s="18"/>
      <c r="YC101" s="18"/>
      <c r="YD101" s="18"/>
      <c r="YE101" s="18"/>
      <c r="YF101" s="18"/>
      <c r="YG101" s="18"/>
      <c r="YH101" s="18"/>
      <c r="YI101" s="18"/>
      <c r="YJ101" s="18"/>
      <c r="YK101" s="18"/>
      <c r="YL101" s="18"/>
      <c r="YM101" s="18"/>
      <c r="YN101" s="18"/>
      <c r="YO101" s="18"/>
      <c r="YP101" s="18"/>
      <c r="YQ101" s="18"/>
      <c r="YR101" s="18"/>
      <c r="YS101" s="18"/>
      <c r="YT101" s="18"/>
      <c r="YU101" s="18"/>
      <c r="YV101" s="18"/>
      <c r="YW101" s="18"/>
      <c r="YX101" s="18"/>
      <c r="YY101" s="18"/>
      <c r="YZ101" s="18"/>
      <c r="ZA101" s="18"/>
      <c r="ZB101" s="18"/>
      <c r="ZC101" s="18"/>
      <c r="ZD101" s="18"/>
      <c r="ZE101" s="18"/>
      <c r="ZF101" s="18"/>
      <c r="ZG101" s="18"/>
      <c r="ZH101" s="18"/>
      <c r="ZI101" s="18"/>
      <c r="ZJ101" s="18"/>
      <c r="ZK101" s="18"/>
      <c r="ZL101" s="18"/>
      <c r="ZM101" s="18"/>
      <c r="ZN101" s="18"/>
      <c r="ZO101" s="18"/>
      <c r="ZP101" s="18"/>
      <c r="ZQ101" s="18"/>
      <c r="ZR101" s="18"/>
      <c r="ZS101" s="18"/>
      <c r="ZT101" s="18"/>
      <c r="ZU101" s="18"/>
      <c r="ZV101" s="18"/>
      <c r="ZW101" s="18"/>
      <c r="ZX101" s="18"/>
      <c r="ZY101" s="18"/>
      <c r="ZZ101" s="18"/>
      <c r="AAA101" s="18"/>
      <c r="AAB101" s="18"/>
      <c r="AAC101" s="18"/>
      <c r="AAD101" s="18"/>
      <c r="AAE101" s="18"/>
      <c r="AAF101" s="18"/>
      <c r="AAG101" s="18"/>
      <c r="AAH101" s="18"/>
      <c r="AAI101" s="18"/>
      <c r="AAJ101" s="18"/>
      <c r="AAK101" s="18"/>
      <c r="AAL101" s="18"/>
      <c r="AAM101" s="18"/>
      <c r="AAN101" s="18"/>
      <c r="AAO101" s="18"/>
      <c r="AAP101" s="18"/>
      <c r="AAQ101" s="18"/>
      <c r="AAR101" s="18"/>
      <c r="AAS101" s="18"/>
      <c r="AAT101" s="18"/>
      <c r="AAU101" s="18"/>
      <c r="AAV101" s="18"/>
      <c r="AAW101" s="18"/>
      <c r="AAX101" s="18"/>
      <c r="AAY101" s="18"/>
      <c r="AAZ101" s="18"/>
      <c r="ABA101" s="18"/>
      <c r="ABB101" s="18"/>
      <c r="ABC101" s="18"/>
      <c r="ABD101" s="18"/>
      <c r="ABE101" s="18"/>
      <c r="ABF101" s="18"/>
      <c r="ABG101" s="18"/>
      <c r="ABH101" s="18"/>
      <c r="ABI101" s="18"/>
      <c r="ABJ101" s="18"/>
      <c r="ABK101" s="18"/>
      <c r="ABL101" s="18"/>
      <c r="ABM101" s="18"/>
      <c r="ABN101" s="18"/>
      <c r="ABO101" s="18"/>
      <c r="ABP101" s="18"/>
      <c r="ABQ101" s="18"/>
      <c r="ABR101" s="18"/>
      <c r="ABS101" s="18"/>
      <c r="ABT101" s="18"/>
      <c r="ABU101" s="18"/>
      <c r="ABV101" s="18"/>
      <c r="ABW101" s="18"/>
      <c r="ABX101" s="18"/>
      <c r="ABY101" s="18"/>
      <c r="ABZ101" s="18"/>
      <c r="ACA101" s="18"/>
      <c r="ACB101" s="18"/>
      <c r="ACC101" s="18"/>
      <c r="ACD101" s="18"/>
      <c r="ACE101" s="18"/>
      <c r="ACF101" s="18"/>
      <c r="ACG101" s="18"/>
      <c r="ACH101" s="18"/>
      <c r="ACI101" s="18"/>
      <c r="ACJ101" s="18"/>
      <c r="ACK101" s="18"/>
      <c r="ACL101" s="18"/>
      <c r="ACM101" s="18"/>
      <c r="ACN101" s="18"/>
      <c r="ACO101" s="18"/>
      <c r="ACP101" s="18"/>
      <c r="ACQ101" s="18"/>
      <c r="ACR101" s="18"/>
      <c r="ACS101" s="18"/>
      <c r="ACT101" s="18"/>
      <c r="ACU101" s="18"/>
      <c r="ACV101" s="18"/>
      <c r="ACW101" s="18"/>
      <c r="ACX101" s="18"/>
      <c r="ACY101" s="18"/>
      <c r="ACZ101" s="18"/>
      <c r="ADA101" s="18"/>
      <c r="ADB101" s="18"/>
      <c r="ADC101" s="18"/>
      <c r="ADD101" s="18"/>
      <c r="ADE101" s="18"/>
      <c r="ADF101" s="18"/>
      <c r="ADG101" s="18"/>
      <c r="ADH101" s="18"/>
      <c r="ADI101" s="18"/>
      <c r="ADJ101" s="18"/>
      <c r="ADK101" s="18"/>
      <c r="ADL101" s="18"/>
      <c r="ADM101" s="18"/>
      <c r="ADN101" s="18"/>
      <c r="ADO101" s="18"/>
      <c r="ADP101" s="18"/>
      <c r="ADQ101" s="18"/>
      <c r="ADR101" s="18"/>
      <c r="ADS101" s="18"/>
      <c r="ADT101" s="18"/>
      <c r="ADU101" s="18"/>
      <c r="ADV101" s="18"/>
      <c r="ADW101" s="18"/>
      <c r="ADX101" s="18"/>
      <c r="ADY101" s="18"/>
      <c r="ADZ101" s="18"/>
      <c r="AEA101" s="18"/>
      <c r="AEB101" s="18"/>
      <c r="AEC101" s="18"/>
      <c r="AED101" s="18"/>
      <c r="AEE101" s="18"/>
      <c r="AEF101" s="18"/>
      <c r="AEG101" s="18"/>
      <c r="AEH101" s="18"/>
      <c r="AEI101" s="18"/>
      <c r="AEJ101" s="18"/>
      <c r="AEK101" s="18"/>
      <c r="AEL101" s="18"/>
      <c r="AEM101" s="18"/>
      <c r="AEN101" s="18"/>
      <c r="AEO101" s="18"/>
      <c r="AEP101" s="18"/>
      <c r="AEQ101" s="18"/>
      <c r="AER101" s="18"/>
      <c r="AES101" s="18"/>
      <c r="AET101" s="18"/>
      <c r="AEU101" s="18"/>
      <c r="AEV101" s="18"/>
      <c r="AEW101" s="18"/>
      <c r="AEX101" s="18"/>
    </row>
    <row r="102" spans="1:830" s="33" customFormat="1" ht="59.25" customHeight="1">
      <c r="A102" s="34">
        <v>98</v>
      </c>
      <c r="B102" s="34" t="s">
        <v>205</v>
      </c>
      <c r="C102" s="8" t="s">
        <v>206</v>
      </c>
      <c r="D102" s="49" t="s">
        <v>20</v>
      </c>
      <c r="E102" s="50">
        <v>370000</v>
      </c>
      <c r="F102" s="51">
        <v>2</v>
      </c>
      <c r="G102" s="52">
        <v>313559.32203389832</v>
      </c>
      <c r="H102" s="38">
        <f t="shared" si="27"/>
        <v>740000</v>
      </c>
      <c r="I102" s="39">
        <f t="shared" si="19"/>
        <v>2</v>
      </c>
      <c r="J102" s="38">
        <f t="shared" si="28"/>
        <v>740000</v>
      </c>
      <c r="K102" s="38">
        <f t="shared" si="29"/>
        <v>0</v>
      </c>
      <c r="L102" s="38">
        <f t="shared" si="30"/>
        <v>0</v>
      </c>
      <c r="M102" s="40"/>
      <c r="N102" s="99">
        <f t="shared" si="31"/>
        <v>0</v>
      </c>
      <c r="O102" s="42"/>
      <c r="P102" s="43">
        <f t="shared" si="32"/>
        <v>0</v>
      </c>
      <c r="Q102" s="43">
        <f t="shared" si="33"/>
        <v>0</v>
      </c>
      <c r="R102" s="43">
        <f t="shared" si="34"/>
        <v>0</v>
      </c>
      <c r="S102" s="44">
        <f t="shared" si="35"/>
        <v>2</v>
      </c>
      <c r="T102" s="98">
        <f t="shared" si="36"/>
        <v>740000</v>
      </c>
      <c r="U102" s="45">
        <f t="shared" si="20"/>
        <v>2</v>
      </c>
      <c r="V102" s="46">
        <f t="shared" si="21"/>
        <v>740000</v>
      </c>
      <c r="W102" s="46">
        <f t="shared" si="22"/>
        <v>0</v>
      </c>
      <c r="X102" s="47">
        <f t="shared" si="23"/>
        <v>0</v>
      </c>
      <c r="Y102" s="97">
        <v>2</v>
      </c>
      <c r="Z102" s="96">
        <f t="shared" si="24"/>
        <v>740000</v>
      </c>
      <c r="AA102" s="96">
        <f t="shared" si="25"/>
        <v>0</v>
      </c>
      <c r="AB102" s="70">
        <f t="shared" si="26"/>
        <v>0</v>
      </c>
      <c r="AC102" s="157"/>
      <c r="AD102" s="162">
        <v>129500</v>
      </c>
      <c r="AE102" s="166">
        <f t="shared" si="37"/>
        <v>259000</v>
      </c>
      <c r="AF102" s="166">
        <f t="shared" si="38"/>
        <v>259000</v>
      </c>
      <c r="AT102" s="136"/>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18"/>
      <c r="HK102" s="18"/>
      <c r="HL102" s="18"/>
      <c r="HM102" s="18"/>
      <c r="HN102" s="18"/>
      <c r="HO102" s="18"/>
      <c r="HP102" s="18"/>
      <c r="HQ102" s="18"/>
      <c r="HR102" s="18"/>
      <c r="HS102" s="18"/>
      <c r="HT102" s="18"/>
      <c r="HU102" s="18"/>
      <c r="HV102" s="18"/>
      <c r="HW102" s="18"/>
      <c r="HX102" s="18"/>
      <c r="HY102" s="18"/>
      <c r="HZ102" s="18"/>
      <c r="IA102" s="18"/>
      <c r="IB102" s="18"/>
      <c r="IC102" s="18"/>
      <c r="ID102" s="18"/>
      <c r="IE102" s="18"/>
      <c r="IF102" s="18"/>
      <c r="IG102" s="18"/>
      <c r="IH102" s="18"/>
      <c r="II102" s="18"/>
      <c r="IJ102" s="18"/>
      <c r="IK102" s="18"/>
      <c r="IL102" s="18"/>
      <c r="IM102" s="18"/>
      <c r="IN102" s="18"/>
      <c r="IO102" s="18"/>
      <c r="IP102" s="18"/>
      <c r="IQ102" s="18"/>
      <c r="IR102" s="18"/>
      <c r="IS102" s="18"/>
      <c r="IT102" s="18"/>
      <c r="IU102" s="18"/>
      <c r="IV102" s="18"/>
      <c r="IW102" s="18"/>
      <c r="IX102" s="18"/>
      <c r="IY102" s="18"/>
      <c r="IZ102" s="18"/>
      <c r="JA102" s="18"/>
      <c r="JB102" s="18"/>
      <c r="JC102" s="18"/>
      <c r="JD102" s="18"/>
      <c r="JE102" s="18"/>
      <c r="JF102" s="18"/>
      <c r="JG102" s="18"/>
      <c r="JH102" s="18"/>
      <c r="JI102" s="18"/>
      <c r="JJ102" s="18"/>
      <c r="JK102" s="18"/>
      <c r="JL102" s="18"/>
      <c r="JM102" s="18"/>
      <c r="JN102" s="18"/>
      <c r="JO102" s="18"/>
      <c r="JP102" s="18"/>
      <c r="JQ102" s="18"/>
      <c r="JR102" s="18"/>
      <c r="JS102" s="18"/>
      <c r="JT102" s="18"/>
      <c r="JU102" s="18"/>
      <c r="JV102" s="18"/>
      <c r="JW102" s="18"/>
      <c r="JX102" s="18"/>
      <c r="JY102" s="18"/>
      <c r="JZ102" s="18"/>
      <c r="KA102" s="18"/>
      <c r="KB102" s="18"/>
      <c r="KC102" s="18"/>
      <c r="KD102" s="18"/>
      <c r="KE102" s="18"/>
      <c r="KF102" s="18"/>
      <c r="KG102" s="18"/>
      <c r="KH102" s="18"/>
      <c r="KI102" s="18"/>
      <c r="KJ102" s="18"/>
      <c r="KK102" s="18"/>
      <c r="KL102" s="18"/>
      <c r="KM102" s="18"/>
      <c r="KN102" s="18"/>
      <c r="KO102" s="18"/>
      <c r="KP102" s="18"/>
      <c r="KQ102" s="18"/>
      <c r="KR102" s="18"/>
      <c r="KS102" s="18"/>
      <c r="KT102" s="18"/>
      <c r="KU102" s="18"/>
      <c r="KV102" s="18"/>
      <c r="KW102" s="18"/>
      <c r="KX102" s="18"/>
      <c r="KY102" s="18"/>
      <c r="KZ102" s="18"/>
      <c r="LA102" s="18"/>
      <c r="LB102" s="18"/>
      <c r="LC102" s="18"/>
      <c r="LD102" s="18"/>
      <c r="LE102" s="18"/>
      <c r="LF102" s="18"/>
      <c r="LG102" s="18"/>
      <c r="LH102" s="18"/>
      <c r="LI102" s="18"/>
      <c r="LJ102" s="18"/>
      <c r="LK102" s="18"/>
      <c r="LL102" s="18"/>
      <c r="LM102" s="18"/>
      <c r="LN102" s="18"/>
      <c r="LO102" s="18"/>
      <c r="LP102" s="18"/>
      <c r="LQ102" s="18"/>
      <c r="LR102" s="18"/>
      <c r="LS102" s="18"/>
      <c r="LT102" s="18"/>
      <c r="LU102" s="18"/>
      <c r="LV102" s="18"/>
      <c r="LW102" s="18"/>
      <c r="LX102" s="18"/>
      <c r="LY102" s="18"/>
      <c r="LZ102" s="18"/>
      <c r="MA102" s="18"/>
      <c r="MB102" s="18"/>
      <c r="MC102" s="18"/>
      <c r="MD102" s="18"/>
      <c r="ME102" s="18"/>
      <c r="MF102" s="18"/>
      <c r="MG102" s="18"/>
      <c r="MH102" s="18"/>
      <c r="MI102" s="18"/>
      <c r="MJ102" s="18"/>
      <c r="MK102" s="18"/>
      <c r="ML102" s="18"/>
      <c r="MM102" s="18"/>
      <c r="MN102" s="18"/>
      <c r="MO102" s="18"/>
      <c r="MP102" s="18"/>
      <c r="MQ102" s="18"/>
      <c r="MR102" s="18"/>
      <c r="MS102" s="18"/>
      <c r="MT102" s="18"/>
      <c r="MU102" s="18"/>
      <c r="MV102" s="18"/>
      <c r="MW102" s="18"/>
      <c r="MX102" s="18"/>
      <c r="MY102" s="18"/>
      <c r="MZ102" s="18"/>
      <c r="NA102" s="18"/>
      <c r="NB102" s="18"/>
      <c r="NC102" s="18"/>
      <c r="ND102" s="18"/>
      <c r="NE102" s="18"/>
      <c r="NF102" s="18"/>
      <c r="NG102" s="18"/>
      <c r="NH102" s="18"/>
      <c r="NI102" s="18"/>
      <c r="NJ102" s="18"/>
      <c r="NK102" s="18"/>
      <c r="NL102" s="18"/>
      <c r="NM102" s="18"/>
      <c r="NN102" s="18"/>
      <c r="NO102" s="18"/>
      <c r="NP102" s="18"/>
      <c r="NQ102" s="18"/>
      <c r="NR102" s="18"/>
      <c r="NS102" s="18"/>
      <c r="NT102" s="18"/>
      <c r="NU102" s="18"/>
      <c r="NV102" s="18"/>
      <c r="NW102" s="18"/>
      <c r="NX102" s="18"/>
      <c r="NY102" s="18"/>
      <c r="NZ102" s="18"/>
      <c r="OA102" s="18"/>
      <c r="OB102" s="18"/>
      <c r="OC102" s="18"/>
      <c r="OD102" s="18"/>
      <c r="OE102" s="18"/>
      <c r="OF102" s="18"/>
      <c r="OG102" s="18"/>
      <c r="OH102" s="18"/>
      <c r="OI102" s="18"/>
      <c r="OJ102" s="18"/>
      <c r="OK102" s="18"/>
      <c r="OL102" s="18"/>
      <c r="OM102" s="18"/>
      <c r="ON102" s="18"/>
      <c r="OO102" s="18"/>
      <c r="OP102" s="18"/>
      <c r="OQ102" s="18"/>
      <c r="OR102" s="18"/>
      <c r="OS102" s="18"/>
      <c r="OT102" s="18"/>
      <c r="OU102" s="18"/>
      <c r="OV102" s="18"/>
      <c r="OW102" s="18"/>
      <c r="OX102" s="18"/>
      <c r="OY102" s="18"/>
      <c r="OZ102" s="18"/>
      <c r="PA102" s="18"/>
      <c r="PB102" s="18"/>
      <c r="PC102" s="18"/>
      <c r="PD102" s="18"/>
      <c r="PE102" s="18"/>
      <c r="PF102" s="18"/>
      <c r="PG102" s="18"/>
      <c r="PH102" s="18"/>
      <c r="PI102" s="18"/>
      <c r="PJ102" s="18"/>
      <c r="PK102" s="18"/>
      <c r="PL102" s="18"/>
      <c r="PM102" s="18"/>
      <c r="PN102" s="18"/>
      <c r="PO102" s="18"/>
      <c r="PP102" s="18"/>
      <c r="PQ102" s="18"/>
      <c r="PR102" s="18"/>
      <c r="PS102" s="18"/>
      <c r="PT102" s="18"/>
      <c r="PU102" s="18"/>
      <c r="PV102" s="18"/>
      <c r="PW102" s="18"/>
      <c r="PX102" s="18"/>
      <c r="PY102" s="18"/>
      <c r="PZ102" s="18"/>
      <c r="QA102" s="18"/>
      <c r="QB102" s="18"/>
      <c r="QC102" s="18"/>
      <c r="QD102" s="18"/>
      <c r="QE102" s="18"/>
      <c r="QF102" s="18"/>
      <c r="QG102" s="18"/>
      <c r="QH102" s="18"/>
      <c r="QI102" s="18"/>
      <c r="QJ102" s="18"/>
      <c r="QK102" s="18"/>
      <c r="QL102" s="18"/>
      <c r="QM102" s="18"/>
      <c r="QN102" s="18"/>
      <c r="QO102" s="18"/>
      <c r="QP102" s="18"/>
      <c r="QQ102" s="18"/>
      <c r="QR102" s="18"/>
      <c r="QS102" s="18"/>
      <c r="QT102" s="18"/>
      <c r="QU102" s="18"/>
      <c r="QV102" s="18"/>
      <c r="QW102" s="18"/>
      <c r="QX102" s="18"/>
      <c r="QY102" s="18"/>
      <c r="QZ102" s="18"/>
      <c r="RA102" s="18"/>
      <c r="RB102" s="18"/>
      <c r="RC102" s="18"/>
      <c r="RD102" s="18"/>
      <c r="RE102" s="18"/>
      <c r="RF102" s="18"/>
      <c r="RG102" s="18"/>
      <c r="RH102" s="18"/>
      <c r="RI102" s="18"/>
      <c r="RJ102" s="18"/>
      <c r="RK102" s="18"/>
      <c r="RL102" s="18"/>
      <c r="RM102" s="18"/>
      <c r="RN102" s="18"/>
      <c r="RO102" s="18"/>
      <c r="RP102" s="18"/>
      <c r="RQ102" s="18"/>
      <c r="RR102" s="18"/>
      <c r="RS102" s="18"/>
      <c r="RT102" s="18"/>
      <c r="RU102" s="18"/>
      <c r="RV102" s="18"/>
      <c r="RW102" s="18"/>
      <c r="RX102" s="18"/>
      <c r="RY102" s="18"/>
      <c r="RZ102" s="18"/>
      <c r="SA102" s="18"/>
      <c r="SB102" s="18"/>
      <c r="SC102" s="18"/>
      <c r="SD102" s="18"/>
      <c r="SE102" s="18"/>
      <c r="SF102" s="18"/>
      <c r="SG102" s="18"/>
      <c r="SH102" s="18"/>
      <c r="SI102" s="18"/>
      <c r="SJ102" s="18"/>
      <c r="SK102" s="18"/>
      <c r="SL102" s="18"/>
      <c r="SM102" s="18"/>
      <c r="SN102" s="18"/>
      <c r="SO102" s="18"/>
      <c r="SP102" s="18"/>
      <c r="SQ102" s="18"/>
      <c r="SR102" s="18"/>
      <c r="SS102" s="18"/>
      <c r="ST102" s="18"/>
      <c r="SU102" s="18"/>
      <c r="SV102" s="18"/>
      <c r="SW102" s="18"/>
      <c r="SX102" s="18"/>
      <c r="SY102" s="18"/>
      <c r="SZ102" s="18"/>
      <c r="TA102" s="18"/>
      <c r="TB102" s="18"/>
      <c r="TC102" s="18"/>
      <c r="TD102" s="18"/>
      <c r="TE102" s="18"/>
      <c r="TF102" s="18"/>
      <c r="TG102" s="18"/>
      <c r="TH102" s="18"/>
      <c r="TI102" s="18"/>
      <c r="TJ102" s="18"/>
      <c r="TK102" s="18"/>
      <c r="TL102" s="18"/>
      <c r="TM102" s="18"/>
      <c r="TN102" s="18"/>
      <c r="TO102" s="18"/>
      <c r="TP102" s="18"/>
      <c r="TQ102" s="18"/>
      <c r="TR102" s="18"/>
      <c r="TS102" s="18"/>
      <c r="TT102" s="18"/>
      <c r="TU102" s="18"/>
      <c r="TV102" s="18"/>
      <c r="TW102" s="18"/>
      <c r="TX102" s="18"/>
      <c r="TY102" s="18"/>
      <c r="TZ102" s="18"/>
      <c r="UA102" s="18"/>
      <c r="UB102" s="18"/>
      <c r="UC102" s="18"/>
      <c r="UD102" s="18"/>
      <c r="UE102" s="18"/>
      <c r="UF102" s="18"/>
      <c r="UG102" s="18"/>
      <c r="UH102" s="18"/>
      <c r="UI102" s="18"/>
      <c r="UJ102" s="18"/>
      <c r="UK102" s="18"/>
      <c r="UL102" s="18"/>
      <c r="UM102" s="18"/>
      <c r="UN102" s="18"/>
      <c r="UO102" s="18"/>
      <c r="UP102" s="18"/>
      <c r="UQ102" s="18"/>
      <c r="UR102" s="18"/>
      <c r="US102" s="18"/>
      <c r="UT102" s="18"/>
      <c r="UU102" s="18"/>
      <c r="UV102" s="18"/>
      <c r="UW102" s="18"/>
      <c r="UX102" s="18"/>
      <c r="UY102" s="18"/>
      <c r="UZ102" s="18"/>
      <c r="VA102" s="18"/>
      <c r="VB102" s="18"/>
      <c r="VC102" s="18"/>
      <c r="VD102" s="18"/>
      <c r="VE102" s="18"/>
      <c r="VF102" s="18"/>
      <c r="VG102" s="18"/>
      <c r="VH102" s="18"/>
      <c r="VI102" s="18"/>
      <c r="VJ102" s="18"/>
      <c r="VK102" s="18"/>
      <c r="VL102" s="18"/>
      <c r="VM102" s="18"/>
      <c r="VN102" s="18"/>
      <c r="VO102" s="18"/>
      <c r="VP102" s="18"/>
      <c r="VQ102" s="18"/>
      <c r="VR102" s="18"/>
      <c r="VS102" s="18"/>
      <c r="VT102" s="18"/>
      <c r="VU102" s="18"/>
      <c r="VV102" s="18"/>
      <c r="VW102" s="18"/>
      <c r="VX102" s="18"/>
      <c r="VY102" s="18"/>
      <c r="VZ102" s="18"/>
      <c r="WA102" s="18"/>
      <c r="WB102" s="18"/>
      <c r="WC102" s="18"/>
      <c r="WD102" s="18"/>
      <c r="WE102" s="18"/>
      <c r="WF102" s="18"/>
      <c r="WG102" s="18"/>
      <c r="WH102" s="18"/>
      <c r="WI102" s="18"/>
      <c r="WJ102" s="18"/>
      <c r="WK102" s="18"/>
      <c r="WL102" s="18"/>
      <c r="WM102" s="18"/>
      <c r="WN102" s="18"/>
      <c r="WO102" s="18"/>
      <c r="WP102" s="18"/>
      <c r="WQ102" s="18"/>
      <c r="WR102" s="18"/>
      <c r="WS102" s="18"/>
      <c r="WT102" s="18"/>
      <c r="WU102" s="18"/>
      <c r="WV102" s="18"/>
      <c r="WW102" s="18"/>
      <c r="WX102" s="18"/>
      <c r="WY102" s="18"/>
      <c r="WZ102" s="18"/>
      <c r="XA102" s="18"/>
      <c r="XB102" s="18"/>
      <c r="XC102" s="18"/>
      <c r="XD102" s="18"/>
      <c r="XE102" s="18"/>
      <c r="XF102" s="18"/>
      <c r="XG102" s="18"/>
      <c r="XH102" s="18"/>
      <c r="XI102" s="18"/>
      <c r="XJ102" s="18"/>
      <c r="XK102" s="18"/>
      <c r="XL102" s="18"/>
      <c r="XM102" s="18"/>
      <c r="XN102" s="18"/>
      <c r="XO102" s="18"/>
      <c r="XP102" s="18"/>
      <c r="XQ102" s="18"/>
      <c r="XR102" s="18"/>
      <c r="XS102" s="18"/>
      <c r="XT102" s="18"/>
      <c r="XU102" s="18"/>
      <c r="XV102" s="18"/>
      <c r="XW102" s="18"/>
      <c r="XX102" s="18"/>
      <c r="XY102" s="18"/>
      <c r="XZ102" s="18"/>
      <c r="YA102" s="18"/>
      <c r="YB102" s="18"/>
      <c r="YC102" s="18"/>
      <c r="YD102" s="18"/>
      <c r="YE102" s="18"/>
      <c r="YF102" s="18"/>
      <c r="YG102" s="18"/>
      <c r="YH102" s="18"/>
      <c r="YI102" s="18"/>
      <c r="YJ102" s="18"/>
      <c r="YK102" s="18"/>
      <c r="YL102" s="18"/>
      <c r="YM102" s="18"/>
      <c r="YN102" s="18"/>
      <c r="YO102" s="18"/>
      <c r="YP102" s="18"/>
      <c r="YQ102" s="18"/>
      <c r="YR102" s="18"/>
      <c r="YS102" s="18"/>
      <c r="YT102" s="18"/>
      <c r="YU102" s="18"/>
      <c r="YV102" s="18"/>
      <c r="YW102" s="18"/>
      <c r="YX102" s="18"/>
      <c r="YY102" s="18"/>
      <c r="YZ102" s="18"/>
      <c r="ZA102" s="18"/>
      <c r="ZB102" s="18"/>
      <c r="ZC102" s="18"/>
      <c r="ZD102" s="18"/>
      <c r="ZE102" s="18"/>
      <c r="ZF102" s="18"/>
      <c r="ZG102" s="18"/>
      <c r="ZH102" s="18"/>
      <c r="ZI102" s="18"/>
      <c r="ZJ102" s="18"/>
      <c r="ZK102" s="18"/>
      <c r="ZL102" s="18"/>
      <c r="ZM102" s="18"/>
      <c r="ZN102" s="18"/>
      <c r="ZO102" s="18"/>
      <c r="ZP102" s="18"/>
      <c r="ZQ102" s="18"/>
      <c r="ZR102" s="18"/>
      <c r="ZS102" s="18"/>
      <c r="ZT102" s="18"/>
      <c r="ZU102" s="18"/>
      <c r="ZV102" s="18"/>
      <c r="ZW102" s="18"/>
      <c r="ZX102" s="18"/>
      <c r="ZY102" s="18"/>
      <c r="ZZ102" s="18"/>
      <c r="AAA102" s="18"/>
      <c r="AAB102" s="18"/>
      <c r="AAC102" s="18"/>
      <c r="AAD102" s="18"/>
      <c r="AAE102" s="18"/>
      <c r="AAF102" s="18"/>
      <c r="AAG102" s="18"/>
      <c r="AAH102" s="18"/>
      <c r="AAI102" s="18"/>
      <c r="AAJ102" s="18"/>
      <c r="AAK102" s="18"/>
      <c r="AAL102" s="18"/>
      <c r="AAM102" s="18"/>
      <c r="AAN102" s="18"/>
      <c r="AAO102" s="18"/>
      <c r="AAP102" s="18"/>
      <c r="AAQ102" s="18"/>
      <c r="AAR102" s="18"/>
      <c r="AAS102" s="18"/>
      <c r="AAT102" s="18"/>
      <c r="AAU102" s="18"/>
      <c r="AAV102" s="18"/>
      <c r="AAW102" s="18"/>
      <c r="AAX102" s="18"/>
      <c r="AAY102" s="18"/>
      <c r="AAZ102" s="18"/>
      <c r="ABA102" s="18"/>
      <c r="ABB102" s="18"/>
      <c r="ABC102" s="18"/>
      <c r="ABD102" s="18"/>
      <c r="ABE102" s="18"/>
      <c r="ABF102" s="18"/>
      <c r="ABG102" s="18"/>
      <c r="ABH102" s="18"/>
      <c r="ABI102" s="18"/>
      <c r="ABJ102" s="18"/>
      <c r="ABK102" s="18"/>
      <c r="ABL102" s="18"/>
      <c r="ABM102" s="18"/>
      <c r="ABN102" s="18"/>
      <c r="ABO102" s="18"/>
      <c r="ABP102" s="18"/>
      <c r="ABQ102" s="18"/>
      <c r="ABR102" s="18"/>
      <c r="ABS102" s="18"/>
      <c r="ABT102" s="18"/>
      <c r="ABU102" s="18"/>
      <c r="ABV102" s="18"/>
      <c r="ABW102" s="18"/>
      <c r="ABX102" s="18"/>
      <c r="ABY102" s="18"/>
      <c r="ABZ102" s="18"/>
      <c r="ACA102" s="18"/>
      <c r="ACB102" s="18"/>
      <c r="ACC102" s="18"/>
      <c r="ACD102" s="18"/>
      <c r="ACE102" s="18"/>
      <c r="ACF102" s="18"/>
      <c r="ACG102" s="18"/>
      <c r="ACH102" s="18"/>
      <c r="ACI102" s="18"/>
      <c r="ACJ102" s="18"/>
      <c r="ACK102" s="18"/>
      <c r="ACL102" s="18"/>
      <c r="ACM102" s="18"/>
      <c r="ACN102" s="18"/>
      <c r="ACO102" s="18"/>
      <c r="ACP102" s="18"/>
      <c r="ACQ102" s="18"/>
      <c r="ACR102" s="18"/>
      <c r="ACS102" s="18"/>
      <c r="ACT102" s="18"/>
      <c r="ACU102" s="18"/>
      <c r="ACV102" s="18"/>
      <c r="ACW102" s="18"/>
      <c r="ACX102" s="18"/>
      <c r="ACY102" s="18"/>
      <c r="ACZ102" s="18"/>
      <c r="ADA102" s="18"/>
      <c r="ADB102" s="18"/>
      <c r="ADC102" s="18"/>
      <c r="ADD102" s="18"/>
      <c r="ADE102" s="18"/>
      <c r="ADF102" s="18"/>
      <c r="ADG102" s="18"/>
      <c r="ADH102" s="18"/>
      <c r="ADI102" s="18"/>
      <c r="ADJ102" s="18"/>
      <c r="ADK102" s="18"/>
      <c r="ADL102" s="18"/>
      <c r="ADM102" s="18"/>
      <c r="ADN102" s="18"/>
      <c r="ADO102" s="18"/>
      <c r="ADP102" s="18"/>
      <c r="ADQ102" s="18"/>
      <c r="ADR102" s="18"/>
      <c r="ADS102" s="18"/>
      <c r="ADT102" s="18"/>
      <c r="ADU102" s="18"/>
      <c r="ADV102" s="18"/>
      <c r="ADW102" s="18"/>
      <c r="ADX102" s="18"/>
      <c r="ADY102" s="18"/>
      <c r="ADZ102" s="18"/>
      <c r="AEA102" s="18"/>
      <c r="AEB102" s="18"/>
      <c r="AEC102" s="18"/>
      <c r="AED102" s="18"/>
      <c r="AEE102" s="18"/>
      <c r="AEF102" s="18"/>
      <c r="AEG102" s="18"/>
      <c r="AEH102" s="18"/>
      <c r="AEI102" s="18"/>
      <c r="AEJ102" s="18"/>
      <c r="AEK102" s="18"/>
      <c r="AEL102" s="18"/>
      <c r="AEM102" s="18"/>
      <c r="AEN102" s="18"/>
      <c r="AEO102" s="18"/>
      <c r="AEP102" s="18"/>
      <c r="AEQ102" s="18"/>
      <c r="AER102" s="18"/>
      <c r="AES102" s="18"/>
      <c r="AET102" s="18"/>
      <c r="AEU102" s="18"/>
      <c r="AEV102" s="18"/>
      <c r="AEW102" s="18"/>
      <c r="AEX102" s="18"/>
    </row>
    <row r="103" spans="1:830" s="33" customFormat="1" ht="95.25" customHeight="1">
      <c r="A103" s="34">
        <v>99</v>
      </c>
      <c r="B103" s="34" t="s">
        <v>207</v>
      </c>
      <c r="C103" s="8" t="s">
        <v>208</v>
      </c>
      <c r="D103" s="35" t="s">
        <v>20</v>
      </c>
      <c r="E103" s="36">
        <v>450000.00000000006</v>
      </c>
      <c r="F103" s="53">
        <v>1</v>
      </c>
      <c r="G103" s="52">
        <v>381355.93220338988</v>
      </c>
      <c r="H103" s="38">
        <f t="shared" si="27"/>
        <v>450000.00000000006</v>
      </c>
      <c r="I103" s="39">
        <f t="shared" si="19"/>
        <v>1</v>
      </c>
      <c r="J103" s="38">
        <f t="shared" si="28"/>
        <v>450000.00000000006</v>
      </c>
      <c r="K103" s="38">
        <f t="shared" si="29"/>
        <v>0</v>
      </c>
      <c r="L103" s="38">
        <f t="shared" si="30"/>
        <v>0</v>
      </c>
      <c r="M103" s="40"/>
      <c r="N103" s="99">
        <f t="shared" si="31"/>
        <v>0</v>
      </c>
      <c r="O103" s="42"/>
      <c r="P103" s="43">
        <f t="shared" si="32"/>
        <v>0</v>
      </c>
      <c r="Q103" s="43">
        <f t="shared" si="33"/>
        <v>0</v>
      </c>
      <c r="R103" s="43">
        <f t="shared" si="34"/>
        <v>0</v>
      </c>
      <c r="S103" s="44">
        <f t="shared" si="35"/>
        <v>1</v>
      </c>
      <c r="T103" s="98">
        <f t="shared" si="36"/>
        <v>450000.00000000006</v>
      </c>
      <c r="U103" s="45">
        <f t="shared" si="20"/>
        <v>1</v>
      </c>
      <c r="V103" s="46">
        <f t="shared" si="21"/>
        <v>450000.00000000006</v>
      </c>
      <c r="W103" s="46">
        <f t="shared" si="22"/>
        <v>0</v>
      </c>
      <c r="X103" s="47">
        <f t="shared" si="23"/>
        <v>0</v>
      </c>
      <c r="Y103" s="97">
        <v>1</v>
      </c>
      <c r="Z103" s="96">
        <f t="shared" si="24"/>
        <v>450000.00000000006</v>
      </c>
      <c r="AA103" s="96">
        <f t="shared" si="25"/>
        <v>0</v>
      </c>
      <c r="AB103" s="70">
        <f t="shared" si="26"/>
        <v>0</v>
      </c>
      <c r="AC103" s="157"/>
      <c r="AD103" s="162">
        <v>157500</v>
      </c>
      <c r="AE103" s="166">
        <f t="shared" si="37"/>
        <v>157500</v>
      </c>
      <c r="AF103" s="166">
        <f t="shared" si="38"/>
        <v>157500</v>
      </c>
      <c r="AT103" s="136"/>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c r="HR103" s="18"/>
      <c r="HS103" s="18"/>
      <c r="HT103" s="18"/>
      <c r="HU103" s="18"/>
      <c r="HV103" s="18"/>
      <c r="HW103" s="18"/>
      <c r="HX103" s="18"/>
      <c r="HY103" s="18"/>
      <c r="HZ103" s="18"/>
      <c r="IA103" s="18"/>
      <c r="IB103" s="18"/>
      <c r="IC103" s="18"/>
      <c r="ID103" s="18"/>
      <c r="IE103" s="18"/>
      <c r="IF103" s="18"/>
      <c r="IG103" s="18"/>
      <c r="IH103" s="18"/>
      <c r="II103" s="18"/>
      <c r="IJ103" s="18"/>
      <c r="IK103" s="18"/>
      <c r="IL103" s="18"/>
      <c r="IM103" s="18"/>
      <c r="IN103" s="18"/>
      <c r="IO103" s="18"/>
      <c r="IP103" s="18"/>
      <c r="IQ103" s="18"/>
      <c r="IR103" s="18"/>
      <c r="IS103" s="18"/>
      <c r="IT103" s="18"/>
      <c r="IU103" s="18"/>
      <c r="IV103" s="18"/>
      <c r="IW103" s="18"/>
      <c r="IX103" s="18"/>
      <c r="IY103" s="18"/>
      <c r="IZ103" s="18"/>
      <c r="JA103" s="18"/>
      <c r="JB103" s="18"/>
      <c r="JC103" s="18"/>
      <c r="JD103" s="18"/>
      <c r="JE103" s="18"/>
      <c r="JF103" s="18"/>
      <c r="JG103" s="18"/>
      <c r="JH103" s="18"/>
      <c r="JI103" s="18"/>
      <c r="JJ103" s="18"/>
      <c r="JK103" s="18"/>
      <c r="JL103" s="18"/>
      <c r="JM103" s="18"/>
      <c r="JN103" s="18"/>
      <c r="JO103" s="18"/>
      <c r="JP103" s="18"/>
      <c r="JQ103" s="18"/>
      <c r="JR103" s="18"/>
      <c r="JS103" s="18"/>
      <c r="JT103" s="18"/>
      <c r="JU103" s="18"/>
      <c r="JV103" s="18"/>
      <c r="JW103" s="18"/>
      <c r="JX103" s="18"/>
      <c r="JY103" s="18"/>
      <c r="JZ103" s="18"/>
      <c r="KA103" s="18"/>
      <c r="KB103" s="18"/>
      <c r="KC103" s="18"/>
      <c r="KD103" s="18"/>
      <c r="KE103" s="18"/>
      <c r="KF103" s="18"/>
      <c r="KG103" s="18"/>
      <c r="KH103" s="18"/>
      <c r="KI103" s="18"/>
      <c r="KJ103" s="18"/>
      <c r="KK103" s="18"/>
      <c r="KL103" s="18"/>
      <c r="KM103" s="18"/>
      <c r="KN103" s="18"/>
      <c r="KO103" s="18"/>
      <c r="KP103" s="18"/>
      <c r="KQ103" s="18"/>
      <c r="KR103" s="18"/>
      <c r="KS103" s="18"/>
      <c r="KT103" s="18"/>
      <c r="KU103" s="18"/>
      <c r="KV103" s="18"/>
      <c r="KW103" s="18"/>
      <c r="KX103" s="18"/>
      <c r="KY103" s="18"/>
      <c r="KZ103" s="18"/>
      <c r="LA103" s="18"/>
      <c r="LB103" s="18"/>
      <c r="LC103" s="18"/>
      <c r="LD103" s="18"/>
      <c r="LE103" s="18"/>
      <c r="LF103" s="18"/>
      <c r="LG103" s="18"/>
      <c r="LH103" s="18"/>
      <c r="LI103" s="18"/>
      <c r="LJ103" s="18"/>
      <c r="LK103" s="18"/>
      <c r="LL103" s="18"/>
      <c r="LM103" s="18"/>
      <c r="LN103" s="18"/>
      <c r="LO103" s="18"/>
      <c r="LP103" s="18"/>
      <c r="LQ103" s="18"/>
      <c r="LR103" s="18"/>
      <c r="LS103" s="18"/>
      <c r="LT103" s="18"/>
      <c r="LU103" s="18"/>
      <c r="LV103" s="18"/>
      <c r="LW103" s="18"/>
      <c r="LX103" s="18"/>
      <c r="LY103" s="18"/>
      <c r="LZ103" s="18"/>
      <c r="MA103" s="18"/>
      <c r="MB103" s="18"/>
      <c r="MC103" s="18"/>
      <c r="MD103" s="18"/>
      <c r="ME103" s="18"/>
      <c r="MF103" s="18"/>
      <c r="MG103" s="18"/>
      <c r="MH103" s="18"/>
      <c r="MI103" s="18"/>
      <c r="MJ103" s="18"/>
      <c r="MK103" s="18"/>
      <c r="ML103" s="18"/>
      <c r="MM103" s="18"/>
      <c r="MN103" s="18"/>
      <c r="MO103" s="18"/>
      <c r="MP103" s="18"/>
      <c r="MQ103" s="18"/>
      <c r="MR103" s="18"/>
      <c r="MS103" s="18"/>
      <c r="MT103" s="18"/>
      <c r="MU103" s="18"/>
      <c r="MV103" s="18"/>
      <c r="MW103" s="18"/>
      <c r="MX103" s="18"/>
      <c r="MY103" s="18"/>
      <c r="MZ103" s="18"/>
      <c r="NA103" s="18"/>
      <c r="NB103" s="18"/>
      <c r="NC103" s="18"/>
      <c r="ND103" s="18"/>
      <c r="NE103" s="18"/>
      <c r="NF103" s="18"/>
      <c r="NG103" s="18"/>
      <c r="NH103" s="18"/>
      <c r="NI103" s="18"/>
      <c r="NJ103" s="18"/>
      <c r="NK103" s="18"/>
      <c r="NL103" s="18"/>
      <c r="NM103" s="18"/>
      <c r="NN103" s="18"/>
      <c r="NO103" s="18"/>
      <c r="NP103" s="18"/>
      <c r="NQ103" s="18"/>
      <c r="NR103" s="18"/>
      <c r="NS103" s="18"/>
      <c r="NT103" s="18"/>
      <c r="NU103" s="18"/>
      <c r="NV103" s="18"/>
      <c r="NW103" s="18"/>
      <c r="NX103" s="18"/>
      <c r="NY103" s="18"/>
      <c r="NZ103" s="18"/>
      <c r="OA103" s="18"/>
      <c r="OB103" s="18"/>
      <c r="OC103" s="18"/>
      <c r="OD103" s="18"/>
      <c r="OE103" s="18"/>
      <c r="OF103" s="18"/>
      <c r="OG103" s="18"/>
      <c r="OH103" s="18"/>
      <c r="OI103" s="18"/>
      <c r="OJ103" s="18"/>
      <c r="OK103" s="18"/>
      <c r="OL103" s="18"/>
      <c r="OM103" s="18"/>
      <c r="ON103" s="18"/>
      <c r="OO103" s="18"/>
      <c r="OP103" s="18"/>
      <c r="OQ103" s="18"/>
      <c r="OR103" s="18"/>
      <c r="OS103" s="18"/>
      <c r="OT103" s="18"/>
      <c r="OU103" s="18"/>
      <c r="OV103" s="18"/>
      <c r="OW103" s="18"/>
      <c r="OX103" s="18"/>
      <c r="OY103" s="18"/>
      <c r="OZ103" s="18"/>
      <c r="PA103" s="18"/>
      <c r="PB103" s="18"/>
      <c r="PC103" s="18"/>
      <c r="PD103" s="18"/>
      <c r="PE103" s="18"/>
      <c r="PF103" s="18"/>
      <c r="PG103" s="18"/>
      <c r="PH103" s="18"/>
      <c r="PI103" s="18"/>
      <c r="PJ103" s="18"/>
      <c r="PK103" s="18"/>
      <c r="PL103" s="18"/>
      <c r="PM103" s="18"/>
      <c r="PN103" s="18"/>
      <c r="PO103" s="18"/>
      <c r="PP103" s="18"/>
      <c r="PQ103" s="18"/>
      <c r="PR103" s="18"/>
      <c r="PS103" s="18"/>
      <c r="PT103" s="18"/>
      <c r="PU103" s="18"/>
      <c r="PV103" s="18"/>
      <c r="PW103" s="18"/>
      <c r="PX103" s="18"/>
      <c r="PY103" s="18"/>
      <c r="PZ103" s="18"/>
      <c r="QA103" s="18"/>
      <c r="QB103" s="18"/>
      <c r="QC103" s="18"/>
      <c r="QD103" s="18"/>
      <c r="QE103" s="18"/>
      <c r="QF103" s="18"/>
      <c r="QG103" s="18"/>
      <c r="QH103" s="18"/>
      <c r="QI103" s="18"/>
      <c r="QJ103" s="18"/>
      <c r="QK103" s="18"/>
      <c r="QL103" s="18"/>
      <c r="QM103" s="18"/>
      <c r="QN103" s="18"/>
      <c r="QO103" s="18"/>
      <c r="QP103" s="18"/>
      <c r="QQ103" s="18"/>
      <c r="QR103" s="18"/>
      <c r="QS103" s="18"/>
      <c r="QT103" s="18"/>
      <c r="QU103" s="18"/>
      <c r="QV103" s="18"/>
      <c r="QW103" s="18"/>
      <c r="QX103" s="18"/>
      <c r="QY103" s="18"/>
      <c r="QZ103" s="18"/>
      <c r="RA103" s="18"/>
      <c r="RB103" s="18"/>
      <c r="RC103" s="18"/>
      <c r="RD103" s="18"/>
      <c r="RE103" s="18"/>
      <c r="RF103" s="18"/>
      <c r="RG103" s="18"/>
      <c r="RH103" s="18"/>
      <c r="RI103" s="18"/>
      <c r="RJ103" s="18"/>
      <c r="RK103" s="18"/>
      <c r="RL103" s="18"/>
      <c r="RM103" s="18"/>
      <c r="RN103" s="18"/>
      <c r="RO103" s="18"/>
      <c r="RP103" s="18"/>
      <c r="RQ103" s="18"/>
      <c r="RR103" s="18"/>
      <c r="RS103" s="18"/>
      <c r="RT103" s="18"/>
      <c r="RU103" s="18"/>
      <c r="RV103" s="18"/>
      <c r="RW103" s="18"/>
      <c r="RX103" s="18"/>
      <c r="RY103" s="18"/>
      <c r="RZ103" s="18"/>
      <c r="SA103" s="18"/>
      <c r="SB103" s="18"/>
      <c r="SC103" s="18"/>
      <c r="SD103" s="18"/>
      <c r="SE103" s="18"/>
      <c r="SF103" s="18"/>
      <c r="SG103" s="18"/>
      <c r="SH103" s="18"/>
      <c r="SI103" s="18"/>
      <c r="SJ103" s="18"/>
      <c r="SK103" s="18"/>
      <c r="SL103" s="18"/>
      <c r="SM103" s="18"/>
      <c r="SN103" s="18"/>
      <c r="SO103" s="18"/>
      <c r="SP103" s="18"/>
      <c r="SQ103" s="18"/>
      <c r="SR103" s="18"/>
      <c r="SS103" s="18"/>
      <c r="ST103" s="18"/>
      <c r="SU103" s="18"/>
      <c r="SV103" s="18"/>
      <c r="SW103" s="18"/>
      <c r="SX103" s="18"/>
      <c r="SY103" s="18"/>
      <c r="SZ103" s="18"/>
      <c r="TA103" s="18"/>
      <c r="TB103" s="18"/>
      <c r="TC103" s="18"/>
      <c r="TD103" s="18"/>
      <c r="TE103" s="18"/>
      <c r="TF103" s="18"/>
      <c r="TG103" s="18"/>
      <c r="TH103" s="18"/>
      <c r="TI103" s="18"/>
      <c r="TJ103" s="18"/>
      <c r="TK103" s="18"/>
      <c r="TL103" s="18"/>
      <c r="TM103" s="18"/>
      <c r="TN103" s="18"/>
      <c r="TO103" s="18"/>
      <c r="TP103" s="18"/>
      <c r="TQ103" s="18"/>
      <c r="TR103" s="18"/>
      <c r="TS103" s="18"/>
      <c r="TT103" s="18"/>
      <c r="TU103" s="18"/>
      <c r="TV103" s="18"/>
      <c r="TW103" s="18"/>
      <c r="TX103" s="18"/>
      <c r="TY103" s="18"/>
      <c r="TZ103" s="18"/>
      <c r="UA103" s="18"/>
      <c r="UB103" s="18"/>
      <c r="UC103" s="18"/>
      <c r="UD103" s="18"/>
      <c r="UE103" s="18"/>
      <c r="UF103" s="18"/>
      <c r="UG103" s="18"/>
      <c r="UH103" s="18"/>
      <c r="UI103" s="18"/>
      <c r="UJ103" s="18"/>
      <c r="UK103" s="18"/>
      <c r="UL103" s="18"/>
      <c r="UM103" s="18"/>
      <c r="UN103" s="18"/>
      <c r="UO103" s="18"/>
      <c r="UP103" s="18"/>
      <c r="UQ103" s="18"/>
      <c r="UR103" s="18"/>
      <c r="US103" s="18"/>
      <c r="UT103" s="18"/>
      <c r="UU103" s="18"/>
      <c r="UV103" s="18"/>
      <c r="UW103" s="18"/>
      <c r="UX103" s="18"/>
      <c r="UY103" s="18"/>
      <c r="UZ103" s="18"/>
      <c r="VA103" s="18"/>
      <c r="VB103" s="18"/>
      <c r="VC103" s="18"/>
      <c r="VD103" s="18"/>
      <c r="VE103" s="18"/>
      <c r="VF103" s="18"/>
      <c r="VG103" s="18"/>
      <c r="VH103" s="18"/>
      <c r="VI103" s="18"/>
      <c r="VJ103" s="18"/>
      <c r="VK103" s="18"/>
      <c r="VL103" s="18"/>
      <c r="VM103" s="18"/>
      <c r="VN103" s="18"/>
      <c r="VO103" s="18"/>
      <c r="VP103" s="18"/>
      <c r="VQ103" s="18"/>
      <c r="VR103" s="18"/>
      <c r="VS103" s="18"/>
      <c r="VT103" s="18"/>
      <c r="VU103" s="18"/>
      <c r="VV103" s="18"/>
      <c r="VW103" s="18"/>
      <c r="VX103" s="18"/>
      <c r="VY103" s="18"/>
      <c r="VZ103" s="18"/>
      <c r="WA103" s="18"/>
      <c r="WB103" s="18"/>
      <c r="WC103" s="18"/>
      <c r="WD103" s="18"/>
      <c r="WE103" s="18"/>
      <c r="WF103" s="18"/>
      <c r="WG103" s="18"/>
      <c r="WH103" s="18"/>
      <c r="WI103" s="18"/>
      <c r="WJ103" s="18"/>
      <c r="WK103" s="18"/>
      <c r="WL103" s="18"/>
      <c r="WM103" s="18"/>
      <c r="WN103" s="18"/>
      <c r="WO103" s="18"/>
      <c r="WP103" s="18"/>
      <c r="WQ103" s="18"/>
      <c r="WR103" s="18"/>
      <c r="WS103" s="18"/>
      <c r="WT103" s="18"/>
      <c r="WU103" s="18"/>
      <c r="WV103" s="18"/>
      <c r="WW103" s="18"/>
      <c r="WX103" s="18"/>
      <c r="WY103" s="18"/>
      <c r="WZ103" s="18"/>
      <c r="XA103" s="18"/>
      <c r="XB103" s="18"/>
      <c r="XC103" s="18"/>
      <c r="XD103" s="18"/>
      <c r="XE103" s="18"/>
      <c r="XF103" s="18"/>
      <c r="XG103" s="18"/>
      <c r="XH103" s="18"/>
      <c r="XI103" s="18"/>
      <c r="XJ103" s="18"/>
      <c r="XK103" s="18"/>
      <c r="XL103" s="18"/>
      <c r="XM103" s="18"/>
      <c r="XN103" s="18"/>
      <c r="XO103" s="18"/>
      <c r="XP103" s="18"/>
      <c r="XQ103" s="18"/>
      <c r="XR103" s="18"/>
      <c r="XS103" s="18"/>
      <c r="XT103" s="18"/>
      <c r="XU103" s="18"/>
      <c r="XV103" s="18"/>
      <c r="XW103" s="18"/>
      <c r="XX103" s="18"/>
      <c r="XY103" s="18"/>
      <c r="XZ103" s="18"/>
      <c r="YA103" s="18"/>
      <c r="YB103" s="18"/>
      <c r="YC103" s="18"/>
      <c r="YD103" s="18"/>
      <c r="YE103" s="18"/>
      <c r="YF103" s="18"/>
      <c r="YG103" s="18"/>
      <c r="YH103" s="18"/>
      <c r="YI103" s="18"/>
      <c r="YJ103" s="18"/>
      <c r="YK103" s="18"/>
      <c r="YL103" s="18"/>
      <c r="YM103" s="18"/>
      <c r="YN103" s="18"/>
      <c r="YO103" s="18"/>
      <c r="YP103" s="18"/>
      <c r="YQ103" s="18"/>
      <c r="YR103" s="18"/>
      <c r="YS103" s="18"/>
      <c r="YT103" s="18"/>
      <c r="YU103" s="18"/>
      <c r="YV103" s="18"/>
      <c r="YW103" s="18"/>
      <c r="YX103" s="18"/>
      <c r="YY103" s="18"/>
      <c r="YZ103" s="18"/>
      <c r="ZA103" s="18"/>
      <c r="ZB103" s="18"/>
      <c r="ZC103" s="18"/>
      <c r="ZD103" s="18"/>
      <c r="ZE103" s="18"/>
      <c r="ZF103" s="18"/>
      <c r="ZG103" s="18"/>
      <c r="ZH103" s="18"/>
      <c r="ZI103" s="18"/>
      <c r="ZJ103" s="18"/>
      <c r="ZK103" s="18"/>
      <c r="ZL103" s="18"/>
      <c r="ZM103" s="18"/>
      <c r="ZN103" s="18"/>
      <c r="ZO103" s="18"/>
      <c r="ZP103" s="18"/>
      <c r="ZQ103" s="18"/>
      <c r="ZR103" s="18"/>
      <c r="ZS103" s="18"/>
      <c r="ZT103" s="18"/>
      <c r="ZU103" s="18"/>
      <c r="ZV103" s="18"/>
      <c r="ZW103" s="18"/>
      <c r="ZX103" s="18"/>
      <c r="ZY103" s="18"/>
      <c r="ZZ103" s="18"/>
      <c r="AAA103" s="18"/>
      <c r="AAB103" s="18"/>
      <c r="AAC103" s="18"/>
      <c r="AAD103" s="18"/>
      <c r="AAE103" s="18"/>
      <c r="AAF103" s="18"/>
      <c r="AAG103" s="18"/>
      <c r="AAH103" s="18"/>
      <c r="AAI103" s="18"/>
      <c r="AAJ103" s="18"/>
      <c r="AAK103" s="18"/>
      <c r="AAL103" s="18"/>
      <c r="AAM103" s="18"/>
      <c r="AAN103" s="18"/>
      <c r="AAO103" s="18"/>
      <c r="AAP103" s="18"/>
      <c r="AAQ103" s="18"/>
      <c r="AAR103" s="18"/>
      <c r="AAS103" s="18"/>
      <c r="AAT103" s="18"/>
      <c r="AAU103" s="18"/>
      <c r="AAV103" s="18"/>
      <c r="AAW103" s="18"/>
      <c r="AAX103" s="18"/>
      <c r="AAY103" s="18"/>
      <c r="AAZ103" s="18"/>
      <c r="ABA103" s="18"/>
      <c r="ABB103" s="18"/>
      <c r="ABC103" s="18"/>
      <c r="ABD103" s="18"/>
      <c r="ABE103" s="18"/>
      <c r="ABF103" s="18"/>
      <c r="ABG103" s="18"/>
      <c r="ABH103" s="18"/>
      <c r="ABI103" s="18"/>
      <c r="ABJ103" s="18"/>
      <c r="ABK103" s="18"/>
      <c r="ABL103" s="18"/>
      <c r="ABM103" s="18"/>
      <c r="ABN103" s="18"/>
      <c r="ABO103" s="18"/>
      <c r="ABP103" s="18"/>
      <c r="ABQ103" s="18"/>
      <c r="ABR103" s="18"/>
      <c r="ABS103" s="18"/>
      <c r="ABT103" s="18"/>
      <c r="ABU103" s="18"/>
      <c r="ABV103" s="18"/>
      <c r="ABW103" s="18"/>
      <c r="ABX103" s="18"/>
      <c r="ABY103" s="18"/>
      <c r="ABZ103" s="18"/>
      <c r="ACA103" s="18"/>
      <c r="ACB103" s="18"/>
      <c r="ACC103" s="18"/>
      <c r="ACD103" s="18"/>
      <c r="ACE103" s="18"/>
      <c r="ACF103" s="18"/>
      <c r="ACG103" s="18"/>
      <c r="ACH103" s="18"/>
      <c r="ACI103" s="18"/>
      <c r="ACJ103" s="18"/>
      <c r="ACK103" s="18"/>
      <c r="ACL103" s="18"/>
      <c r="ACM103" s="18"/>
      <c r="ACN103" s="18"/>
      <c r="ACO103" s="18"/>
      <c r="ACP103" s="18"/>
      <c r="ACQ103" s="18"/>
      <c r="ACR103" s="18"/>
      <c r="ACS103" s="18"/>
      <c r="ACT103" s="18"/>
      <c r="ACU103" s="18"/>
      <c r="ACV103" s="18"/>
      <c r="ACW103" s="18"/>
      <c r="ACX103" s="18"/>
      <c r="ACY103" s="18"/>
      <c r="ACZ103" s="18"/>
      <c r="ADA103" s="18"/>
      <c r="ADB103" s="18"/>
      <c r="ADC103" s="18"/>
      <c r="ADD103" s="18"/>
      <c r="ADE103" s="18"/>
      <c r="ADF103" s="18"/>
      <c r="ADG103" s="18"/>
      <c r="ADH103" s="18"/>
      <c r="ADI103" s="18"/>
      <c r="ADJ103" s="18"/>
      <c r="ADK103" s="18"/>
      <c r="ADL103" s="18"/>
      <c r="ADM103" s="18"/>
      <c r="ADN103" s="18"/>
      <c r="ADO103" s="18"/>
      <c r="ADP103" s="18"/>
      <c r="ADQ103" s="18"/>
      <c r="ADR103" s="18"/>
      <c r="ADS103" s="18"/>
      <c r="ADT103" s="18"/>
      <c r="ADU103" s="18"/>
      <c r="ADV103" s="18"/>
      <c r="ADW103" s="18"/>
      <c r="ADX103" s="18"/>
      <c r="ADY103" s="18"/>
      <c r="ADZ103" s="18"/>
      <c r="AEA103" s="18"/>
      <c r="AEB103" s="18"/>
      <c r="AEC103" s="18"/>
      <c r="AED103" s="18"/>
      <c r="AEE103" s="18"/>
      <c r="AEF103" s="18"/>
      <c r="AEG103" s="18"/>
      <c r="AEH103" s="18"/>
      <c r="AEI103" s="18"/>
      <c r="AEJ103" s="18"/>
      <c r="AEK103" s="18"/>
      <c r="AEL103" s="18"/>
      <c r="AEM103" s="18"/>
      <c r="AEN103" s="18"/>
      <c r="AEO103" s="18"/>
      <c r="AEP103" s="18"/>
      <c r="AEQ103" s="18"/>
      <c r="AER103" s="18"/>
      <c r="AES103" s="18"/>
      <c r="AET103" s="18"/>
      <c r="AEU103" s="18"/>
      <c r="AEV103" s="18"/>
      <c r="AEW103" s="18"/>
      <c r="AEX103" s="18"/>
    </row>
    <row r="104" spans="1:830" s="33" customFormat="1" ht="158.25" customHeight="1">
      <c r="A104" s="168">
        <v>100</v>
      </c>
      <c r="B104" s="168" t="s">
        <v>209</v>
      </c>
      <c r="C104" s="178" t="s">
        <v>210</v>
      </c>
      <c r="D104" s="174" t="s">
        <v>20</v>
      </c>
      <c r="E104" s="72">
        <v>4000000</v>
      </c>
      <c r="F104" s="168">
        <v>1</v>
      </c>
      <c r="G104" s="179">
        <v>3389830.5084745763</v>
      </c>
      <c r="H104" s="180">
        <f t="shared" si="27"/>
        <v>4000000</v>
      </c>
      <c r="I104" s="54">
        <v>0</v>
      </c>
      <c r="J104" s="180">
        <f t="shared" si="28"/>
        <v>0</v>
      </c>
      <c r="K104" s="180">
        <f t="shared" si="29"/>
        <v>0</v>
      </c>
      <c r="L104" s="180">
        <f t="shared" si="30"/>
        <v>4000000</v>
      </c>
      <c r="M104" s="181"/>
      <c r="N104" s="176">
        <f t="shared" si="31"/>
        <v>0</v>
      </c>
      <c r="O104" s="182"/>
      <c r="P104" s="183">
        <f t="shared" si="32"/>
        <v>0</v>
      </c>
      <c r="Q104" s="183">
        <f t="shared" si="33"/>
        <v>0</v>
      </c>
      <c r="R104" s="183">
        <f t="shared" si="34"/>
        <v>0</v>
      </c>
      <c r="S104" s="184">
        <f t="shared" si="35"/>
        <v>1</v>
      </c>
      <c r="T104" s="180">
        <f t="shared" si="36"/>
        <v>4000000</v>
      </c>
      <c r="U104" s="182">
        <f t="shared" si="20"/>
        <v>0</v>
      </c>
      <c r="V104" s="185">
        <f t="shared" si="21"/>
        <v>0</v>
      </c>
      <c r="W104" s="185">
        <f t="shared" si="22"/>
        <v>0</v>
      </c>
      <c r="X104" s="186">
        <f t="shared" si="23"/>
        <v>4000000</v>
      </c>
      <c r="Y104" s="175">
        <v>1</v>
      </c>
      <c r="Z104" s="176">
        <v>4700000</v>
      </c>
      <c r="AA104" s="176">
        <f t="shared" si="25"/>
        <v>700000</v>
      </c>
      <c r="AB104" s="68">
        <f t="shared" si="26"/>
        <v>0</v>
      </c>
      <c r="AC104" s="157"/>
      <c r="AD104" s="162">
        <v>1400000</v>
      </c>
      <c r="AE104" s="166">
        <f t="shared" si="37"/>
        <v>1400000</v>
      </c>
      <c r="AF104" s="166">
        <f t="shared" si="38"/>
        <v>1400000</v>
      </c>
      <c r="AT104" s="136"/>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c r="HR104" s="18"/>
      <c r="HS104" s="18"/>
      <c r="HT104" s="18"/>
      <c r="HU104" s="18"/>
      <c r="HV104" s="18"/>
      <c r="HW104" s="18"/>
      <c r="HX104" s="18"/>
      <c r="HY104" s="18"/>
      <c r="HZ104" s="18"/>
      <c r="IA104" s="18"/>
      <c r="IB104" s="18"/>
      <c r="IC104" s="18"/>
      <c r="ID104" s="18"/>
      <c r="IE104" s="18"/>
      <c r="IF104" s="18"/>
      <c r="IG104" s="18"/>
      <c r="IH104" s="18"/>
      <c r="II104" s="18"/>
      <c r="IJ104" s="18"/>
      <c r="IK104" s="18"/>
      <c r="IL104" s="18"/>
      <c r="IM104" s="18"/>
      <c r="IN104" s="18"/>
      <c r="IO104" s="18"/>
      <c r="IP104" s="18"/>
      <c r="IQ104" s="18"/>
      <c r="IR104" s="18"/>
      <c r="IS104" s="18"/>
      <c r="IT104" s="18"/>
      <c r="IU104" s="18"/>
      <c r="IV104" s="18"/>
      <c r="IW104" s="18"/>
      <c r="IX104" s="18"/>
      <c r="IY104" s="18"/>
      <c r="IZ104" s="18"/>
      <c r="JA104" s="18"/>
      <c r="JB104" s="18"/>
      <c r="JC104" s="18"/>
      <c r="JD104" s="18"/>
      <c r="JE104" s="18"/>
      <c r="JF104" s="18"/>
      <c r="JG104" s="18"/>
      <c r="JH104" s="18"/>
      <c r="JI104" s="18"/>
      <c r="JJ104" s="18"/>
      <c r="JK104" s="18"/>
      <c r="JL104" s="18"/>
      <c r="JM104" s="18"/>
      <c r="JN104" s="18"/>
      <c r="JO104" s="18"/>
      <c r="JP104" s="18"/>
      <c r="JQ104" s="18"/>
      <c r="JR104" s="18"/>
      <c r="JS104" s="18"/>
      <c r="JT104" s="18"/>
      <c r="JU104" s="18"/>
      <c r="JV104" s="18"/>
      <c r="JW104" s="18"/>
      <c r="JX104" s="18"/>
      <c r="JY104" s="18"/>
      <c r="JZ104" s="18"/>
      <c r="KA104" s="18"/>
      <c r="KB104" s="18"/>
      <c r="KC104" s="18"/>
      <c r="KD104" s="18"/>
      <c r="KE104" s="18"/>
      <c r="KF104" s="18"/>
      <c r="KG104" s="18"/>
      <c r="KH104" s="18"/>
      <c r="KI104" s="18"/>
      <c r="KJ104" s="18"/>
      <c r="KK104" s="18"/>
      <c r="KL104" s="18"/>
      <c r="KM104" s="18"/>
      <c r="KN104" s="18"/>
      <c r="KO104" s="18"/>
      <c r="KP104" s="18"/>
      <c r="KQ104" s="18"/>
      <c r="KR104" s="18"/>
      <c r="KS104" s="18"/>
      <c r="KT104" s="18"/>
      <c r="KU104" s="18"/>
      <c r="KV104" s="18"/>
      <c r="KW104" s="18"/>
      <c r="KX104" s="18"/>
      <c r="KY104" s="18"/>
      <c r="KZ104" s="18"/>
      <c r="LA104" s="18"/>
      <c r="LB104" s="18"/>
      <c r="LC104" s="18"/>
      <c r="LD104" s="18"/>
      <c r="LE104" s="18"/>
      <c r="LF104" s="18"/>
      <c r="LG104" s="18"/>
      <c r="LH104" s="18"/>
      <c r="LI104" s="18"/>
      <c r="LJ104" s="18"/>
      <c r="LK104" s="18"/>
      <c r="LL104" s="18"/>
      <c r="LM104" s="18"/>
      <c r="LN104" s="18"/>
      <c r="LO104" s="18"/>
      <c r="LP104" s="18"/>
      <c r="LQ104" s="18"/>
      <c r="LR104" s="18"/>
      <c r="LS104" s="18"/>
      <c r="LT104" s="18"/>
      <c r="LU104" s="18"/>
      <c r="LV104" s="18"/>
      <c r="LW104" s="18"/>
      <c r="LX104" s="18"/>
      <c r="LY104" s="18"/>
      <c r="LZ104" s="18"/>
      <c r="MA104" s="18"/>
      <c r="MB104" s="18"/>
      <c r="MC104" s="18"/>
      <c r="MD104" s="18"/>
      <c r="ME104" s="18"/>
      <c r="MF104" s="18"/>
      <c r="MG104" s="18"/>
      <c r="MH104" s="18"/>
      <c r="MI104" s="18"/>
      <c r="MJ104" s="18"/>
      <c r="MK104" s="18"/>
      <c r="ML104" s="18"/>
      <c r="MM104" s="18"/>
      <c r="MN104" s="18"/>
      <c r="MO104" s="18"/>
      <c r="MP104" s="18"/>
      <c r="MQ104" s="18"/>
      <c r="MR104" s="18"/>
      <c r="MS104" s="18"/>
      <c r="MT104" s="18"/>
      <c r="MU104" s="18"/>
      <c r="MV104" s="18"/>
      <c r="MW104" s="18"/>
      <c r="MX104" s="18"/>
      <c r="MY104" s="18"/>
      <c r="MZ104" s="18"/>
      <c r="NA104" s="18"/>
      <c r="NB104" s="18"/>
      <c r="NC104" s="18"/>
      <c r="ND104" s="18"/>
      <c r="NE104" s="18"/>
      <c r="NF104" s="18"/>
      <c r="NG104" s="18"/>
      <c r="NH104" s="18"/>
      <c r="NI104" s="18"/>
      <c r="NJ104" s="18"/>
      <c r="NK104" s="18"/>
      <c r="NL104" s="18"/>
      <c r="NM104" s="18"/>
      <c r="NN104" s="18"/>
      <c r="NO104" s="18"/>
      <c r="NP104" s="18"/>
      <c r="NQ104" s="18"/>
      <c r="NR104" s="18"/>
      <c r="NS104" s="18"/>
      <c r="NT104" s="18"/>
      <c r="NU104" s="18"/>
      <c r="NV104" s="18"/>
      <c r="NW104" s="18"/>
      <c r="NX104" s="18"/>
      <c r="NY104" s="18"/>
      <c r="NZ104" s="18"/>
      <c r="OA104" s="18"/>
      <c r="OB104" s="18"/>
      <c r="OC104" s="18"/>
      <c r="OD104" s="18"/>
      <c r="OE104" s="18"/>
      <c r="OF104" s="18"/>
      <c r="OG104" s="18"/>
      <c r="OH104" s="18"/>
      <c r="OI104" s="18"/>
      <c r="OJ104" s="18"/>
      <c r="OK104" s="18"/>
      <c r="OL104" s="18"/>
      <c r="OM104" s="18"/>
      <c r="ON104" s="18"/>
      <c r="OO104" s="18"/>
      <c r="OP104" s="18"/>
      <c r="OQ104" s="18"/>
      <c r="OR104" s="18"/>
      <c r="OS104" s="18"/>
      <c r="OT104" s="18"/>
      <c r="OU104" s="18"/>
      <c r="OV104" s="18"/>
      <c r="OW104" s="18"/>
      <c r="OX104" s="18"/>
      <c r="OY104" s="18"/>
      <c r="OZ104" s="18"/>
      <c r="PA104" s="18"/>
      <c r="PB104" s="18"/>
      <c r="PC104" s="18"/>
      <c r="PD104" s="18"/>
      <c r="PE104" s="18"/>
      <c r="PF104" s="18"/>
      <c r="PG104" s="18"/>
      <c r="PH104" s="18"/>
      <c r="PI104" s="18"/>
      <c r="PJ104" s="18"/>
      <c r="PK104" s="18"/>
      <c r="PL104" s="18"/>
      <c r="PM104" s="18"/>
      <c r="PN104" s="18"/>
      <c r="PO104" s="18"/>
      <c r="PP104" s="18"/>
      <c r="PQ104" s="18"/>
      <c r="PR104" s="18"/>
      <c r="PS104" s="18"/>
      <c r="PT104" s="18"/>
      <c r="PU104" s="18"/>
      <c r="PV104" s="18"/>
      <c r="PW104" s="18"/>
      <c r="PX104" s="18"/>
      <c r="PY104" s="18"/>
      <c r="PZ104" s="18"/>
      <c r="QA104" s="18"/>
      <c r="QB104" s="18"/>
      <c r="QC104" s="18"/>
      <c r="QD104" s="18"/>
      <c r="QE104" s="18"/>
      <c r="QF104" s="18"/>
      <c r="QG104" s="18"/>
      <c r="QH104" s="18"/>
      <c r="QI104" s="18"/>
      <c r="QJ104" s="18"/>
      <c r="QK104" s="18"/>
      <c r="QL104" s="18"/>
      <c r="QM104" s="18"/>
      <c r="QN104" s="18"/>
      <c r="QO104" s="18"/>
      <c r="QP104" s="18"/>
      <c r="QQ104" s="18"/>
      <c r="QR104" s="18"/>
      <c r="QS104" s="18"/>
      <c r="QT104" s="18"/>
      <c r="QU104" s="18"/>
      <c r="QV104" s="18"/>
      <c r="QW104" s="18"/>
      <c r="QX104" s="18"/>
      <c r="QY104" s="18"/>
      <c r="QZ104" s="18"/>
      <c r="RA104" s="18"/>
      <c r="RB104" s="18"/>
      <c r="RC104" s="18"/>
      <c r="RD104" s="18"/>
      <c r="RE104" s="18"/>
      <c r="RF104" s="18"/>
      <c r="RG104" s="18"/>
      <c r="RH104" s="18"/>
      <c r="RI104" s="18"/>
      <c r="RJ104" s="18"/>
      <c r="RK104" s="18"/>
      <c r="RL104" s="18"/>
      <c r="RM104" s="18"/>
      <c r="RN104" s="18"/>
      <c r="RO104" s="18"/>
      <c r="RP104" s="18"/>
      <c r="RQ104" s="18"/>
      <c r="RR104" s="18"/>
      <c r="RS104" s="18"/>
      <c r="RT104" s="18"/>
      <c r="RU104" s="18"/>
      <c r="RV104" s="18"/>
      <c r="RW104" s="18"/>
      <c r="RX104" s="18"/>
      <c r="RY104" s="18"/>
      <c r="RZ104" s="18"/>
      <c r="SA104" s="18"/>
      <c r="SB104" s="18"/>
      <c r="SC104" s="18"/>
      <c r="SD104" s="18"/>
      <c r="SE104" s="18"/>
      <c r="SF104" s="18"/>
      <c r="SG104" s="18"/>
      <c r="SH104" s="18"/>
      <c r="SI104" s="18"/>
      <c r="SJ104" s="18"/>
      <c r="SK104" s="18"/>
      <c r="SL104" s="18"/>
      <c r="SM104" s="18"/>
      <c r="SN104" s="18"/>
      <c r="SO104" s="18"/>
      <c r="SP104" s="18"/>
      <c r="SQ104" s="18"/>
      <c r="SR104" s="18"/>
      <c r="SS104" s="18"/>
      <c r="ST104" s="18"/>
      <c r="SU104" s="18"/>
      <c r="SV104" s="18"/>
      <c r="SW104" s="18"/>
      <c r="SX104" s="18"/>
      <c r="SY104" s="18"/>
      <c r="SZ104" s="18"/>
      <c r="TA104" s="18"/>
      <c r="TB104" s="18"/>
      <c r="TC104" s="18"/>
      <c r="TD104" s="18"/>
      <c r="TE104" s="18"/>
      <c r="TF104" s="18"/>
      <c r="TG104" s="18"/>
      <c r="TH104" s="18"/>
      <c r="TI104" s="18"/>
      <c r="TJ104" s="18"/>
      <c r="TK104" s="18"/>
      <c r="TL104" s="18"/>
      <c r="TM104" s="18"/>
      <c r="TN104" s="18"/>
      <c r="TO104" s="18"/>
      <c r="TP104" s="18"/>
      <c r="TQ104" s="18"/>
      <c r="TR104" s="18"/>
      <c r="TS104" s="18"/>
      <c r="TT104" s="18"/>
      <c r="TU104" s="18"/>
      <c r="TV104" s="18"/>
      <c r="TW104" s="18"/>
      <c r="TX104" s="18"/>
      <c r="TY104" s="18"/>
      <c r="TZ104" s="18"/>
      <c r="UA104" s="18"/>
      <c r="UB104" s="18"/>
      <c r="UC104" s="18"/>
      <c r="UD104" s="18"/>
      <c r="UE104" s="18"/>
      <c r="UF104" s="18"/>
      <c r="UG104" s="18"/>
      <c r="UH104" s="18"/>
      <c r="UI104" s="18"/>
      <c r="UJ104" s="18"/>
      <c r="UK104" s="18"/>
      <c r="UL104" s="18"/>
      <c r="UM104" s="18"/>
      <c r="UN104" s="18"/>
      <c r="UO104" s="18"/>
      <c r="UP104" s="18"/>
      <c r="UQ104" s="18"/>
      <c r="UR104" s="18"/>
      <c r="US104" s="18"/>
      <c r="UT104" s="18"/>
      <c r="UU104" s="18"/>
      <c r="UV104" s="18"/>
      <c r="UW104" s="18"/>
      <c r="UX104" s="18"/>
      <c r="UY104" s="18"/>
      <c r="UZ104" s="18"/>
      <c r="VA104" s="18"/>
      <c r="VB104" s="18"/>
      <c r="VC104" s="18"/>
      <c r="VD104" s="18"/>
      <c r="VE104" s="18"/>
      <c r="VF104" s="18"/>
      <c r="VG104" s="18"/>
      <c r="VH104" s="18"/>
      <c r="VI104" s="18"/>
      <c r="VJ104" s="18"/>
      <c r="VK104" s="18"/>
      <c r="VL104" s="18"/>
      <c r="VM104" s="18"/>
      <c r="VN104" s="18"/>
      <c r="VO104" s="18"/>
      <c r="VP104" s="18"/>
      <c r="VQ104" s="18"/>
      <c r="VR104" s="18"/>
      <c r="VS104" s="18"/>
      <c r="VT104" s="18"/>
      <c r="VU104" s="18"/>
      <c r="VV104" s="18"/>
      <c r="VW104" s="18"/>
      <c r="VX104" s="18"/>
      <c r="VY104" s="18"/>
      <c r="VZ104" s="18"/>
      <c r="WA104" s="18"/>
      <c r="WB104" s="18"/>
      <c r="WC104" s="18"/>
      <c r="WD104" s="18"/>
      <c r="WE104" s="18"/>
      <c r="WF104" s="18"/>
      <c r="WG104" s="18"/>
      <c r="WH104" s="18"/>
      <c r="WI104" s="18"/>
      <c r="WJ104" s="18"/>
      <c r="WK104" s="18"/>
      <c r="WL104" s="18"/>
      <c r="WM104" s="18"/>
      <c r="WN104" s="18"/>
      <c r="WO104" s="18"/>
      <c r="WP104" s="18"/>
      <c r="WQ104" s="18"/>
      <c r="WR104" s="18"/>
      <c r="WS104" s="18"/>
      <c r="WT104" s="18"/>
      <c r="WU104" s="18"/>
      <c r="WV104" s="18"/>
      <c r="WW104" s="18"/>
      <c r="WX104" s="18"/>
      <c r="WY104" s="18"/>
      <c r="WZ104" s="18"/>
      <c r="XA104" s="18"/>
      <c r="XB104" s="18"/>
      <c r="XC104" s="18"/>
      <c r="XD104" s="18"/>
      <c r="XE104" s="18"/>
      <c r="XF104" s="18"/>
      <c r="XG104" s="18"/>
      <c r="XH104" s="18"/>
      <c r="XI104" s="18"/>
      <c r="XJ104" s="18"/>
      <c r="XK104" s="18"/>
      <c r="XL104" s="18"/>
      <c r="XM104" s="18"/>
      <c r="XN104" s="18"/>
      <c r="XO104" s="18"/>
      <c r="XP104" s="18"/>
      <c r="XQ104" s="18"/>
      <c r="XR104" s="18"/>
      <c r="XS104" s="18"/>
      <c r="XT104" s="18"/>
      <c r="XU104" s="18"/>
      <c r="XV104" s="18"/>
      <c r="XW104" s="18"/>
      <c r="XX104" s="18"/>
      <c r="XY104" s="18"/>
      <c r="XZ104" s="18"/>
      <c r="YA104" s="18"/>
      <c r="YB104" s="18"/>
      <c r="YC104" s="18"/>
      <c r="YD104" s="18"/>
      <c r="YE104" s="18"/>
      <c r="YF104" s="18"/>
      <c r="YG104" s="18"/>
      <c r="YH104" s="18"/>
      <c r="YI104" s="18"/>
      <c r="YJ104" s="18"/>
      <c r="YK104" s="18"/>
      <c r="YL104" s="18"/>
      <c r="YM104" s="18"/>
      <c r="YN104" s="18"/>
      <c r="YO104" s="18"/>
      <c r="YP104" s="18"/>
      <c r="YQ104" s="18"/>
      <c r="YR104" s="18"/>
      <c r="YS104" s="18"/>
      <c r="YT104" s="18"/>
      <c r="YU104" s="18"/>
      <c r="YV104" s="18"/>
      <c r="YW104" s="18"/>
      <c r="YX104" s="18"/>
      <c r="YY104" s="18"/>
      <c r="YZ104" s="18"/>
      <c r="ZA104" s="18"/>
      <c r="ZB104" s="18"/>
      <c r="ZC104" s="18"/>
      <c r="ZD104" s="18"/>
      <c r="ZE104" s="18"/>
      <c r="ZF104" s="18"/>
      <c r="ZG104" s="18"/>
      <c r="ZH104" s="18"/>
      <c r="ZI104" s="18"/>
      <c r="ZJ104" s="18"/>
      <c r="ZK104" s="18"/>
      <c r="ZL104" s="18"/>
      <c r="ZM104" s="18"/>
      <c r="ZN104" s="18"/>
      <c r="ZO104" s="18"/>
      <c r="ZP104" s="18"/>
      <c r="ZQ104" s="18"/>
      <c r="ZR104" s="18"/>
      <c r="ZS104" s="18"/>
      <c r="ZT104" s="18"/>
      <c r="ZU104" s="18"/>
      <c r="ZV104" s="18"/>
      <c r="ZW104" s="18"/>
      <c r="ZX104" s="18"/>
      <c r="ZY104" s="18"/>
      <c r="ZZ104" s="18"/>
      <c r="AAA104" s="18"/>
      <c r="AAB104" s="18"/>
      <c r="AAC104" s="18"/>
      <c r="AAD104" s="18"/>
      <c r="AAE104" s="18"/>
      <c r="AAF104" s="18"/>
      <c r="AAG104" s="18"/>
      <c r="AAH104" s="18"/>
      <c r="AAI104" s="18"/>
      <c r="AAJ104" s="18"/>
      <c r="AAK104" s="18"/>
      <c r="AAL104" s="18"/>
      <c r="AAM104" s="18"/>
      <c r="AAN104" s="18"/>
      <c r="AAO104" s="18"/>
      <c r="AAP104" s="18"/>
      <c r="AAQ104" s="18"/>
      <c r="AAR104" s="18"/>
      <c r="AAS104" s="18"/>
      <c r="AAT104" s="18"/>
      <c r="AAU104" s="18"/>
      <c r="AAV104" s="18"/>
      <c r="AAW104" s="18"/>
      <c r="AAX104" s="18"/>
      <c r="AAY104" s="18"/>
      <c r="AAZ104" s="18"/>
      <c r="ABA104" s="18"/>
      <c r="ABB104" s="18"/>
      <c r="ABC104" s="18"/>
      <c r="ABD104" s="18"/>
      <c r="ABE104" s="18"/>
      <c r="ABF104" s="18"/>
      <c r="ABG104" s="18"/>
      <c r="ABH104" s="18"/>
      <c r="ABI104" s="18"/>
      <c r="ABJ104" s="18"/>
      <c r="ABK104" s="18"/>
      <c r="ABL104" s="18"/>
      <c r="ABM104" s="18"/>
      <c r="ABN104" s="18"/>
      <c r="ABO104" s="18"/>
      <c r="ABP104" s="18"/>
      <c r="ABQ104" s="18"/>
      <c r="ABR104" s="18"/>
      <c r="ABS104" s="18"/>
      <c r="ABT104" s="18"/>
      <c r="ABU104" s="18"/>
      <c r="ABV104" s="18"/>
      <c r="ABW104" s="18"/>
      <c r="ABX104" s="18"/>
      <c r="ABY104" s="18"/>
      <c r="ABZ104" s="18"/>
      <c r="ACA104" s="18"/>
      <c r="ACB104" s="18"/>
      <c r="ACC104" s="18"/>
      <c r="ACD104" s="18"/>
      <c r="ACE104" s="18"/>
      <c r="ACF104" s="18"/>
      <c r="ACG104" s="18"/>
      <c r="ACH104" s="18"/>
      <c r="ACI104" s="18"/>
      <c r="ACJ104" s="18"/>
      <c r="ACK104" s="18"/>
      <c r="ACL104" s="18"/>
      <c r="ACM104" s="18"/>
      <c r="ACN104" s="18"/>
      <c r="ACO104" s="18"/>
      <c r="ACP104" s="18"/>
      <c r="ACQ104" s="18"/>
      <c r="ACR104" s="18"/>
      <c r="ACS104" s="18"/>
      <c r="ACT104" s="18"/>
      <c r="ACU104" s="18"/>
      <c r="ACV104" s="18"/>
      <c r="ACW104" s="18"/>
      <c r="ACX104" s="18"/>
      <c r="ACY104" s="18"/>
      <c r="ACZ104" s="18"/>
      <c r="ADA104" s="18"/>
      <c r="ADB104" s="18"/>
      <c r="ADC104" s="18"/>
      <c r="ADD104" s="18"/>
      <c r="ADE104" s="18"/>
      <c r="ADF104" s="18"/>
      <c r="ADG104" s="18"/>
      <c r="ADH104" s="18"/>
      <c r="ADI104" s="18"/>
      <c r="ADJ104" s="18"/>
      <c r="ADK104" s="18"/>
      <c r="ADL104" s="18"/>
      <c r="ADM104" s="18"/>
      <c r="ADN104" s="18"/>
      <c r="ADO104" s="18"/>
      <c r="ADP104" s="18"/>
      <c r="ADQ104" s="18"/>
      <c r="ADR104" s="18"/>
      <c r="ADS104" s="18"/>
      <c r="ADT104" s="18"/>
      <c r="ADU104" s="18"/>
      <c r="ADV104" s="18"/>
      <c r="ADW104" s="18"/>
      <c r="ADX104" s="18"/>
      <c r="ADY104" s="18"/>
      <c r="ADZ104" s="18"/>
      <c r="AEA104" s="18"/>
      <c r="AEB104" s="18"/>
      <c r="AEC104" s="18"/>
      <c r="AED104" s="18"/>
      <c r="AEE104" s="18"/>
      <c r="AEF104" s="18"/>
      <c r="AEG104" s="18"/>
      <c r="AEH104" s="18"/>
      <c r="AEI104" s="18"/>
      <c r="AEJ104" s="18"/>
      <c r="AEK104" s="18"/>
      <c r="AEL104" s="18"/>
      <c r="AEM104" s="18"/>
      <c r="AEN104" s="18"/>
      <c r="AEO104" s="18"/>
      <c r="AEP104" s="18"/>
      <c r="AEQ104" s="18"/>
      <c r="AER104" s="18"/>
      <c r="AES104" s="18"/>
      <c r="AET104" s="18"/>
      <c r="AEU104" s="18"/>
      <c r="AEV104" s="18"/>
      <c r="AEW104" s="18"/>
      <c r="AEX104" s="18"/>
    </row>
    <row r="105" spans="1:830" s="33" customFormat="1">
      <c r="A105" s="34">
        <v>101</v>
      </c>
      <c r="B105" s="34" t="s">
        <v>211</v>
      </c>
      <c r="C105" s="8" t="s">
        <v>212</v>
      </c>
      <c r="D105" s="49" t="s">
        <v>121</v>
      </c>
      <c r="E105" s="50">
        <v>300</v>
      </c>
      <c r="F105" s="51">
        <v>200</v>
      </c>
      <c r="G105" s="52">
        <v>254.23728813559325</v>
      </c>
      <c r="H105" s="38">
        <f t="shared" si="27"/>
        <v>60000</v>
      </c>
      <c r="I105" s="39">
        <f t="shared" si="19"/>
        <v>200</v>
      </c>
      <c r="J105" s="38">
        <f t="shared" si="28"/>
        <v>60000</v>
      </c>
      <c r="K105" s="38">
        <f t="shared" si="29"/>
        <v>0</v>
      </c>
      <c r="L105" s="38">
        <f t="shared" si="30"/>
        <v>0</v>
      </c>
      <c r="M105" s="40"/>
      <c r="N105" s="99">
        <f t="shared" si="31"/>
        <v>0</v>
      </c>
      <c r="O105" s="42"/>
      <c r="P105" s="43">
        <f t="shared" si="32"/>
        <v>0</v>
      </c>
      <c r="Q105" s="43">
        <f t="shared" si="33"/>
        <v>0</v>
      </c>
      <c r="R105" s="43">
        <f t="shared" si="34"/>
        <v>0</v>
      </c>
      <c r="S105" s="44">
        <f t="shared" si="35"/>
        <v>200</v>
      </c>
      <c r="T105" s="98">
        <f t="shared" si="36"/>
        <v>60000</v>
      </c>
      <c r="U105" s="45">
        <f t="shared" si="20"/>
        <v>200</v>
      </c>
      <c r="V105" s="46">
        <f t="shared" si="21"/>
        <v>60000</v>
      </c>
      <c r="W105" s="46">
        <f t="shared" si="22"/>
        <v>0</v>
      </c>
      <c r="X105" s="47">
        <f t="shared" si="23"/>
        <v>0</v>
      </c>
      <c r="Y105" s="97">
        <v>200</v>
      </c>
      <c r="Z105" s="96">
        <f t="shared" si="24"/>
        <v>60000</v>
      </c>
      <c r="AA105" s="96">
        <f t="shared" si="25"/>
        <v>0</v>
      </c>
      <c r="AB105" s="70">
        <f t="shared" si="26"/>
        <v>0</v>
      </c>
      <c r="AC105" s="157"/>
      <c r="AD105" s="162">
        <v>105</v>
      </c>
      <c r="AE105" s="166">
        <f t="shared" si="37"/>
        <v>21000</v>
      </c>
      <c r="AF105" s="166">
        <f t="shared" si="38"/>
        <v>21000</v>
      </c>
      <c r="AT105" s="136"/>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18"/>
      <c r="HK105" s="18"/>
      <c r="HL105" s="18"/>
      <c r="HM105" s="18"/>
      <c r="HN105" s="18"/>
      <c r="HO105" s="18"/>
      <c r="HP105" s="18"/>
      <c r="HQ105" s="18"/>
      <c r="HR105" s="18"/>
      <c r="HS105" s="18"/>
      <c r="HT105" s="18"/>
      <c r="HU105" s="18"/>
      <c r="HV105" s="18"/>
      <c r="HW105" s="18"/>
      <c r="HX105" s="18"/>
      <c r="HY105" s="18"/>
      <c r="HZ105" s="18"/>
      <c r="IA105" s="18"/>
      <c r="IB105" s="18"/>
      <c r="IC105" s="18"/>
      <c r="ID105" s="18"/>
      <c r="IE105" s="18"/>
      <c r="IF105" s="18"/>
      <c r="IG105" s="18"/>
      <c r="IH105" s="18"/>
      <c r="II105" s="18"/>
      <c r="IJ105" s="18"/>
      <c r="IK105" s="18"/>
      <c r="IL105" s="18"/>
      <c r="IM105" s="18"/>
      <c r="IN105" s="18"/>
      <c r="IO105" s="18"/>
      <c r="IP105" s="18"/>
      <c r="IQ105" s="18"/>
      <c r="IR105" s="18"/>
      <c r="IS105" s="18"/>
      <c r="IT105" s="18"/>
      <c r="IU105" s="18"/>
      <c r="IV105" s="18"/>
      <c r="IW105" s="18"/>
      <c r="IX105" s="18"/>
      <c r="IY105" s="18"/>
      <c r="IZ105" s="18"/>
      <c r="JA105" s="18"/>
      <c r="JB105" s="18"/>
      <c r="JC105" s="18"/>
      <c r="JD105" s="18"/>
      <c r="JE105" s="18"/>
      <c r="JF105" s="18"/>
      <c r="JG105" s="18"/>
      <c r="JH105" s="18"/>
      <c r="JI105" s="18"/>
      <c r="JJ105" s="18"/>
      <c r="JK105" s="18"/>
      <c r="JL105" s="18"/>
      <c r="JM105" s="18"/>
      <c r="JN105" s="18"/>
      <c r="JO105" s="18"/>
      <c r="JP105" s="18"/>
      <c r="JQ105" s="18"/>
      <c r="JR105" s="18"/>
      <c r="JS105" s="18"/>
      <c r="JT105" s="18"/>
      <c r="JU105" s="18"/>
      <c r="JV105" s="18"/>
      <c r="JW105" s="18"/>
      <c r="JX105" s="18"/>
      <c r="JY105" s="18"/>
      <c r="JZ105" s="18"/>
      <c r="KA105" s="18"/>
      <c r="KB105" s="18"/>
      <c r="KC105" s="18"/>
      <c r="KD105" s="18"/>
      <c r="KE105" s="18"/>
      <c r="KF105" s="18"/>
      <c r="KG105" s="18"/>
      <c r="KH105" s="18"/>
      <c r="KI105" s="18"/>
      <c r="KJ105" s="18"/>
      <c r="KK105" s="18"/>
      <c r="KL105" s="18"/>
      <c r="KM105" s="18"/>
      <c r="KN105" s="18"/>
      <c r="KO105" s="18"/>
      <c r="KP105" s="18"/>
      <c r="KQ105" s="18"/>
      <c r="KR105" s="18"/>
      <c r="KS105" s="18"/>
      <c r="KT105" s="18"/>
      <c r="KU105" s="18"/>
      <c r="KV105" s="18"/>
      <c r="KW105" s="18"/>
      <c r="KX105" s="18"/>
      <c r="KY105" s="18"/>
      <c r="KZ105" s="18"/>
      <c r="LA105" s="18"/>
      <c r="LB105" s="18"/>
      <c r="LC105" s="18"/>
      <c r="LD105" s="18"/>
      <c r="LE105" s="18"/>
      <c r="LF105" s="18"/>
      <c r="LG105" s="18"/>
      <c r="LH105" s="18"/>
      <c r="LI105" s="18"/>
      <c r="LJ105" s="18"/>
      <c r="LK105" s="18"/>
      <c r="LL105" s="18"/>
      <c r="LM105" s="18"/>
      <c r="LN105" s="18"/>
      <c r="LO105" s="18"/>
      <c r="LP105" s="18"/>
      <c r="LQ105" s="18"/>
      <c r="LR105" s="18"/>
      <c r="LS105" s="18"/>
      <c r="LT105" s="18"/>
      <c r="LU105" s="18"/>
      <c r="LV105" s="18"/>
      <c r="LW105" s="18"/>
      <c r="LX105" s="18"/>
      <c r="LY105" s="18"/>
      <c r="LZ105" s="18"/>
      <c r="MA105" s="18"/>
      <c r="MB105" s="18"/>
      <c r="MC105" s="18"/>
      <c r="MD105" s="18"/>
      <c r="ME105" s="18"/>
      <c r="MF105" s="18"/>
      <c r="MG105" s="18"/>
      <c r="MH105" s="18"/>
      <c r="MI105" s="18"/>
      <c r="MJ105" s="18"/>
      <c r="MK105" s="18"/>
      <c r="ML105" s="18"/>
      <c r="MM105" s="18"/>
      <c r="MN105" s="18"/>
      <c r="MO105" s="18"/>
      <c r="MP105" s="18"/>
      <c r="MQ105" s="18"/>
      <c r="MR105" s="18"/>
      <c r="MS105" s="18"/>
      <c r="MT105" s="18"/>
      <c r="MU105" s="18"/>
      <c r="MV105" s="18"/>
      <c r="MW105" s="18"/>
      <c r="MX105" s="18"/>
      <c r="MY105" s="18"/>
      <c r="MZ105" s="18"/>
      <c r="NA105" s="18"/>
      <c r="NB105" s="18"/>
      <c r="NC105" s="18"/>
      <c r="ND105" s="18"/>
      <c r="NE105" s="18"/>
      <c r="NF105" s="18"/>
      <c r="NG105" s="18"/>
      <c r="NH105" s="18"/>
      <c r="NI105" s="18"/>
      <c r="NJ105" s="18"/>
      <c r="NK105" s="18"/>
      <c r="NL105" s="18"/>
      <c r="NM105" s="18"/>
      <c r="NN105" s="18"/>
      <c r="NO105" s="18"/>
      <c r="NP105" s="18"/>
      <c r="NQ105" s="18"/>
      <c r="NR105" s="18"/>
      <c r="NS105" s="18"/>
      <c r="NT105" s="18"/>
      <c r="NU105" s="18"/>
      <c r="NV105" s="18"/>
      <c r="NW105" s="18"/>
      <c r="NX105" s="18"/>
      <c r="NY105" s="18"/>
      <c r="NZ105" s="18"/>
      <c r="OA105" s="18"/>
      <c r="OB105" s="18"/>
      <c r="OC105" s="18"/>
      <c r="OD105" s="18"/>
      <c r="OE105" s="18"/>
      <c r="OF105" s="18"/>
      <c r="OG105" s="18"/>
      <c r="OH105" s="18"/>
      <c r="OI105" s="18"/>
      <c r="OJ105" s="18"/>
      <c r="OK105" s="18"/>
      <c r="OL105" s="18"/>
      <c r="OM105" s="18"/>
      <c r="ON105" s="18"/>
      <c r="OO105" s="18"/>
      <c r="OP105" s="18"/>
      <c r="OQ105" s="18"/>
      <c r="OR105" s="18"/>
      <c r="OS105" s="18"/>
      <c r="OT105" s="18"/>
      <c r="OU105" s="18"/>
      <c r="OV105" s="18"/>
      <c r="OW105" s="18"/>
      <c r="OX105" s="18"/>
      <c r="OY105" s="18"/>
      <c r="OZ105" s="18"/>
      <c r="PA105" s="18"/>
      <c r="PB105" s="18"/>
      <c r="PC105" s="18"/>
      <c r="PD105" s="18"/>
      <c r="PE105" s="18"/>
      <c r="PF105" s="18"/>
      <c r="PG105" s="18"/>
      <c r="PH105" s="18"/>
      <c r="PI105" s="18"/>
      <c r="PJ105" s="18"/>
      <c r="PK105" s="18"/>
      <c r="PL105" s="18"/>
      <c r="PM105" s="18"/>
      <c r="PN105" s="18"/>
      <c r="PO105" s="18"/>
      <c r="PP105" s="18"/>
      <c r="PQ105" s="18"/>
      <c r="PR105" s="18"/>
      <c r="PS105" s="18"/>
      <c r="PT105" s="18"/>
      <c r="PU105" s="18"/>
      <c r="PV105" s="18"/>
      <c r="PW105" s="18"/>
      <c r="PX105" s="18"/>
      <c r="PY105" s="18"/>
      <c r="PZ105" s="18"/>
      <c r="QA105" s="18"/>
      <c r="QB105" s="18"/>
      <c r="QC105" s="18"/>
      <c r="QD105" s="18"/>
      <c r="QE105" s="18"/>
      <c r="QF105" s="18"/>
      <c r="QG105" s="18"/>
      <c r="QH105" s="18"/>
      <c r="QI105" s="18"/>
      <c r="QJ105" s="18"/>
      <c r="QK105" s="18"/>
      <c r="QL105" s="18"/>
      <c r="QM105" s="18"/>
      <c r="QN105" s="18"/>
      <c r="QO105" s="18"/>
      <c r="QP105" s="18"/>
      <c r="QQ105" s="18"/>
      <c r="QR105" s="18"/>
      <c r="QS105" s="18"/>
      <c r="QT105" s="18"/>
      <c r="QU105" s="18"/>
      <c r="QV105" s="18"/>
      <c r="QW105" s="18"/>
      <c r="QX105" s="18"/>
      <c r="QY105" s="18"/>
      <c r="QZ105" s="18"/>
      <c r="RA105" s="18"/>
      <c r="RB105" s="18"/>
      <c r="RC105" s="18"/>
      <c r="RD105" s="18"/>
      <c r="RE105" s="18"/>
      <c r="RF105" s="18"/>
      <c r="RG105" s="18"/>
      <c r="RH105" s="18"/>
      <c r="RI105" s="18"/>
      <c r="RJ105" s="18"/>
      <c r="RK105" s="18"/>
      <c r="RL105" s="18"/>
      <c r="RM105" s="18"/>
      <c r="RN105" s="18"/>
      <c r="RO105" s="18"/>
      <c r="RP105" s="18"/>
      <c r="RQ105" s="18"/>
      <c r="RR105" s="18"/>
      <c r="RS105" s="18"/>
      <c r="RT105" s="18"/>
      <c r="RU105" s="18"/>
      <c r="RV105" s="18"/>
      <c r="RW105" s="18"/>
      <c r="RX105" s="18"/>
      <c r="RY105" s="18"/>
      <c r="RZ105" s="18"/>
      <c r="SA105" s="18"/>
      <c r="SB105" s="18"/>
      <c r="SC105" s="18"/>
      <c r="SD105" s="18"/>
      <c r="SE105" s="18"/>
      <c r="SF105" s="18"/>
      <c r="SG105" s="18"/>
      <c r="SH105" s="18"/>
      <c r="SI105" s="18"/>
      <c r="SJ105" s="18"/>
      <c r="SK105" s="18"/>
      <c r="SL105" s="18"/>
      <c r="SM105" s="18"/>
      <c r="SN105" s="18"/>
      <c r="SO105" s="18"/>
      <c r="SP105" s="18"/>
      <c r="SQ105" s="18"/>
      <c r="SR105" s="18"/>
      <c r="SS105" s="18"/>
      <c r="ST105" s="18"/>
      <c r="SU105" s="18"/>
      <c r="SV105" s="18"/>
      <c r="SW105" s="18"/>
      <c r="SX105" s="18"/>
      <c r="SY105" s="18"/>
      <c r="SZ105" s="18"/>
      <c r="TA105" s="18"/>
      <c r="TB105" s="18"/>
      <c r="TC105" s="18"/>
      <c r="TD105" s="18"/>
      <c r="TE105" s="18"/>
      <c r="TF105" s="18"/>
      <c r="TG105" s="18"/>
      <c r="TH105" s="18"/>
      <c r="TI105" s="18"/>
      <c r="TJ105" s="18"/>
      <c r="TK105" s="18"/>
      <c r="TL105" s="18"/>
      <c r="TM105" s="18"/>
      <c r="TN105" s="18"/>
      <c r="TO105" s="18"/>
      <c r="TP105" s="18"/>
      <c r="TQ105" s="18"/>
      <c r="TR105" s="18"/>
      <c r="TS105" s="18"/>
      <c r="TT105" s="18"/>
      <c r="TU105" s="18"/>
      <c r="TV105" s="18"/>
      <c r="TW105" s="18"/>
      <c r="TX105" s="18"/>
      <c r="TY105" s="18"/>
      <c r="TZ105" s="18"/>
      <c r="UA105" s="18"/>
      <c r="UB105" s="18"/>
      <c r="UC105" s="18"/>
      <c r="UD105" s="18"/>
      <c r="UE105" s="18"/>
      <c r="UF105" s="18"/>
      <c r="UG105" s="18"/>
      <c r="UH105" s="18"/>
      <c r="UI105" s="18"/>
      <c r="UJ105" s="18"/>
      <c r="UK105" s="18"/>
      <c r="UL105" s="18"/>
      <c r="UM105" s="18"/>
      <c r="UN105" s="18"/>
      <c r="UO105" s="18"/>
      <c r="UP105" s="18"/>
      <c r="UQ105" s="18"/>
      <c r="UR105" s="18"/>
      <c r="US105" s="18"/>
      <c r="UT105" s="18"/>
      <c r="UU105" s="18"/>
      <c r="UV105" s="18"/>
      <c r="UW105" s="18"/>
      <c r="UX105" s="18"/>
      <c r="UY105" s="18"/>
      <c r="UZ105" s="18"/>
      <c r="VA105" s="18"/>
      <c r="VB105" s="18"/>
      <c r="VC105" s="18"/>
      <c r="VD105" s="18"/>
      <c r="VE105" s="18"/>
      <c r="VF105" s="18"/>
      <c r="VG105" s="18"/>
      <c r="VH105" s="18"/>
      <c r="VI105" s="18"/>
      <c r="VJ105" s="18"/>
      <c r="VK105" s="18"/>
      <c r="VL105" s="18"/>
      <c r="VM105" s="18"/>
      <c r="VN105" s="18"/>
      <c r="VO105" s="18"/>
      <c r="VP105" s="18"/>
      <c r="VQ105" s="18"/>
      <c r="VR105" s="18"/>
      <c r="VS105" s="18"/>
      <c r="VT105" s="18"/>
      <c r="VU105" s="18"/>
      <c r="VV105" s="18"/>
      <c r="VW105" s="18"/>
      <c r="VX105" s="18"/>
      <c r="VY105" s="18"/>
      <c r="VZ105" s="18"/>
      <c r="WA105" s="18"/>
      <c r="WB105" s="18"/>
      <c r="WC105" s="18"/>
      <c r="WD105" s="18"/>
      <c r="WE105" s="18"/>
      <c r="WF105" s="18"/>
      <c r="WG105" s="18"/>
      <c r="WH105" s="18"/>
      <c r="WI105" s="18"/>
      <c r="WJ105" s="18"/>
      <c r="WK105" s="18"/>
      <c r="WL105" s="18"/>
      <c r="WM105" s="18"/>
      <c r="WN105" s="18"/>
      <c r="WO105" s="18"/>
      <c r="WP105" s="18"/>
      <c r="WQ105" s="18"/>
      <c r="WR105" s="18"/>
      <c r="WS105" s="18"/>
      <c r="WT105" s="18"/>
      <c r="WU105" s="18"/>
      <c r="WV105" s="18"/>
      <c r="WW105" s="18"/>
      <c r="WX105" s="18"/>
      <c r="WY105" s="18"/>
      <c r="WZ105" s="18"/>
      <c r="XA105" s="18"/>
      <c r="XB105" s="18"/>
      <c r="XC105" s="18"/>
      <c r="XD105" s="18"/>
      <c r="XE105" s="18"/>
      <c r="XF105" s="18"/>
      <c r="XG105" s="18"/>
      <c r="XH105" s="18"/>
      <c r="XI105" s="18"/>
      <c r="XJ105" s="18"/>
      <c r="XK105" s="18"/>
      <c r="XL105" s="18"/>
      <c r="XM105" s="18"/>
      <c r="XN105" s="18"/>
      <c r="XO105" s="18"/>
      <c r="XP105" s="18"/>
      <c r="XQ105" s="18"/>
      <c r="XR105" s="18"/>
      <c r="XS105" s="18"/>
      <c r="XT105" s="18"/>
      <c r="XU105" s="18"/>
      <c r="XV105" s="18"/>
      <c r="XW105" s="18"/>
      <c r="XX105" s="18"/>
      <c r="XY105" s="18"/>
      <c r="XZ105" s="18"/>
      <c r="YA105" s="18"/>
      <c r="YB105" s="18"/>
      <c r="YC105" s="18"/>
      <c r="YD105" s="18"/>
      <c r="YE105" s="18"/>
      <c r="YF105" s="18"/>
      <c r="YG105" s="18"/>
      <c r="YH105" s="18"/>
      <c r="YI105" s="18"/>
      <c r="YJ105" s="18"/>
      <c r="YK105" s="18"/>
      <c r="YL105" s="18"/>
      <c r="YM105" s="18"/>
      <c r="YN105" s="18"/>
      <c r="YO105" s="18"/>
      <c r="YP105" s="18"/>
      <c r="YQ105" s="18"/>
      <c r="YR105" s="18"/>
      <c r="YS105" s="18"/>
      <c r="YT105" s="18"/>
      <c r="YU105" s="18"/>
      <c r="YV105" s="18"/>
      <c r="YW105" s="18"/>
      <c r="YX105" s="18"/>
      <c r="YY105" s="18"/>
      <c r="YZ105" s="18"/>
      <c r="ZA105" s="18"/>
      <c r="ZB105" s="18"/>
      <c r="ZC105" s="18"/>
      <c r="ZD105" s="18"/>
      <c r="ZE105" s="18"/>
      <c r="ZF105" s="18"/>
      <c r="ZG105" s="18"/>
      <c r="ZH105" s="18"/>
      <c r="ZI105" s="18"/>
      <c r="ZJ105" s="18"/>
      <c r="ZK105" s="18"/>
      <c r="ZL105" s="18"/>
      <c r="ZM105" s="18"/>
      <c r="ZN105" s="18"/>
      <c r="ZO105" s="18"/>
      <c r="ZP105" s="18"/>
      <c r="ZQ105" s="18"/>
      <c r="ZR105" s="18"/>
      <c r="ZS105" s="18"/>
      <c r="ZT105" s="18"/>
      <c r="ZU105" s="18"/>
      <c r="ZV105" s="18"/>
      <c r="ZW105" s="18"/>
      <c r="ZX105" s="18"/>
      <c r="ZY105" s="18"/>
      <c r="ZZ105" s="18"/>
      <c r="AAA105" s="18"/>
      <c r="AAB105" s="18"/>
      <c r="AAC105" s="18"/>
      <c r="AAD105" s="18"/>
      <c r="AAE105" s="18"/>
      <c r="AAF105" s="18"/>
      <c r="AAG105" s="18"/>
      <c r="AAH105" s="18"/>
      <c r="AAI105" s="18"/>
      <c r="AAJ105" s="18"/>
      <c r="AAK105" s="18"/>
      <c r="AAL105" s="18"/>
      <c r="AAM105" s="18"/>
      <c r="AAN105" s="18"/>
      <c r="AAO105" s="18"/>
      <c r="AAP105" s="18"/>
      <c r="AAQ105" s="18"/>
      <c r="AAR105" s="18"/>
      <c r="AAS105" s="18"/>
      <c r="AAT105" s="18"/>
      <c r="AAU105" s="18"/>
      <c r="AAV105" s="18"/>
      <c r="AAW105" s="18"/>
      <c r="AAX105" s="18"/>
      <c r="AAY105" s="18"/>
      <c r="AAZ105" s="18"/>
      <c r="ABA105" s="18"/>
      <c r="ABB105" s="18"/>
      <c r="ABC105" s="18"/>
      <c r="ABD105" s="18"/>
      <c r="ABE105" s="18"/>
      <c r="ABF105" s="18"/>
      <c r="ABG105" s="18"/>
      <c r="ABH105" s="18"/>
      <c r="ABI105" s="18"/>
      <c r="ABJ105" s="18"/>
      <c r="ABK105" s="18"/>
      <c r="ABL105" s="18"/>
      <c r="ABM105" s="18"/>
      <c r="ABN105" s="18"/>
      <c r="ABO105" s="18"/>
      <c r="ABP105" s="18"/>
      <c r="ABQ105" s="18"/>
      <c r="ABR105" s="18"/>
      <c r="ABS105" s="18"/>
      <c r="ABT105" s="18"/>
      <c r="ABU105" s="18"/>
      <c r="ABV105" s="18"/>
      <c r="ABW105" s="18"/>
      <c r="ABX105" s="18"/>
      <c r="ABY105" s="18"/>
      <c r="ABZ105" s="18"/>
      <c r="ACA105" s="18"/>
      <c r="ACB105" s="18"/>
      <c r="ACC105" s="18"/>
      <c r="ACD105" s="18"/>
      <c r="ACE105" s="18"/>
      <c r="ACF105" s="18"/>
      <c r="ACG105" s="18"/>
      <c r="ACH105" s="18"/>
      <c r="ACI105" s="18"/>
      <c r="ACJ105" s="18"/>
      <c r="ACK105" s="18"/>
      <c r="ACL105" s="18"/>
      <c r="ACM105" s="18"/>
      <c r="ACN105" s="18"/>
      <c r="ACO105" s="18"/>
      <c r="ACP105" s="18"/>
      <c r="ACQ105" s="18"/>
      <c r="ACR105" s="18"/>
      <c r="ACS105" s="18"/>
      <c r="ACT105" s="18"/>
      <c r="ACU105" s="18"/>
      <c r="ACV105" s="18"/>
      <c r="ACW105" s="18"/>
      <c r="ACX105" s="18"/>
      <c r="ACY105" s="18"/>
      <c r="ACZ105" s="18"/>
      <c r="ADA105" s="18"/>
      <c r="ADB105" s="18"/>
      <c r="ADC105" s="18"/>
      <c r="ADD105" s="18"/>
      <c r="ADE105" s="18"/>
      <c r="ADF105" s="18"/>
      <c r="ADG105" s="18"/>
      <c r="ADH105" s="18"/>
      <c r="ADI105" s="18"/>
      <c r="ADJ105" s="18"/>
      <c r="ADK105" s="18"/>
      <c r="ADL105" s="18"/>
      <c r="ADM105" s="18"/>
      <c r="ADN105" s="18"/>
      <c r="ADO105" s="18"/>
      <c r="ADP105" s="18"/>
      <c r="ADQ105" s="18"/>
      <c r="ADR105" s="18"/>
      <c r="ADS105" s="18"/>
      <c r="ADT105" s="18"/>
      <c r="ADU105" s="18"/>
      <c r="ADV105" s="18"/>
      <c r="ADW105" s="18"/>
      <c r="ADX105" s="18"/>
      <c r="ADY105" s="18"/>
      <c r="ADZ105" s="18"/>
      <c r="AEA105" s="18"/>
      <c r="AEB105" s="18"/>
      <c r="AEC105" s="18"/>
      <c r="AED105" s="18"/>
      <c r="AEE105" s="18"/>
      <c r="AEF105" s="18"/>
      <c r="AEG105" s="18"/>
      <c r="AEH105" s="18"/>
      <c r="AEI105" s="18"/>
      <c r="AEJ105" s="18"/>
      <c r="AEK105" s="18"/>
      <c r="AEL105" s="18"/>
      <c r="AEM105" s="18"/>
      <c r="AEN105" s="18"/>
      <c r="AEO105" s="18"/>
      <c r="AEP105" s="18"/>
      <c r="AEQ105" s="18"/>
      <c r="AER105" s="18"/>
      <c r="AES105" s="18"/>
      <c r="AET105" s="18"/>
      <c r="AEU105" s="18"/>
      <c r="AEV105" s="18"/>
      <c r="AEW105" s="18"/>
      <c r="AEX105" s="18"/>
    </row>
    <row r="106" spans="1:830" s="33" customFormat="1">
      <c r="A106" s="34">
        <v>102</v>
      </c>
      <c r="B106" s="34" t="s">
        <v>213</v>
      </c>
      <c r="C106" s="8" t="s">
        <v>214</v>
      </c>
      <c r="D106" s="49" t="s">
        <v>121</v>
      </c>
      <c r="E106" s="50">
        <v>560</v>
      </c>
      <c r="F106" s="51">
        <v>200</v>
      </c>
      <c r="G106" s="52">
        <v>474.57627118644069</v>
      </c>
      <c r="H106" s="38">
        <f t="shared" si="27"/>
        <v>112000</v>
      </c>
      <c r="I106" s="39">
        <f t="shared" si="19"/>
        <v>200</v>
      </c>
      <c r="J106" s="38">
        <f t="shared" si="28"/>
        <v>112000</v>
      </c>
      <c r="K106" s="38">
        <f t="shared" si="29"/>
        <v>0</v>
      </c>
      <c r="L106" s="38">
        <f t="shared" si="30"/>
        <v>0</v>
      </c>
      <c r="M106" s="40"/>
      <c r="N106" s="99">
        <f t="shared" si="31"/>
        <v>0</v>
      </c>
      <c r="O106" s="42"/>
      <c r="P106" s="43">
        <f t="shared" si="32"/>
        <v>0</v>
      </c>
      <c r="Q106" s="43">
        <f t="shared" si="33"/>
        <v>0</v>
      </c>
      <c r="R106" s="43">
        <f t="shared" si="34"/>
        <v>0</v>
      </c>
      <c r="S106" s="44">
        <f t="shared" si="35"/>
        <v>200</v>
      </c>
      <c r="T106" s="98">
        <f t="shared" si="36"/>
        <v>112000</v>
      </c>
      <c r="U106" s="45">
        <f t="shared" si="20"/>
        <v>200</v>
      </c>
      <c r="V106" s="46">
        <f t="shared" si="21"/>
        <v>112000</v>
      </c>
      <c r="W106" s="46">
        <f t="shared" si="22"/>
        <v>0</v>
      </c>
      <c r="X106" s="47">
        <f t="shared" si="23"/>
        <v>0</v>
      </c>
      <c r="Y106" s="97">
        <v>200</v>
      </c>
      <c r="Z106" s="96">
        <f t="shared" si="24"/>
        <v>112000</v>
      </c>
      <c r="AA106" s="96">
        <f t="shared" si="25"/>
        <v>0</v>
      </c>
      <c r="AB106" s="70">
        <f t="shared" si="26"/>
        <v>0</v>
      </c>
      <c r="AC106" s="157"/>
      <c r="AD106" s="162">
        <v>196</v>
      </c>
      <c r="AE106" s="166">
        <f t="shared" si="37"/>
        <v>39200</v>
      </c>
      <c r="AF106" s="166">
        <f t="shared" si="38"/>
        <v>39200</v>
      </c>
      <c r="AT106" s="136"/>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18"/>
      <c r="HK106" s="18"/>
      <c r="HL106" s="18"/>
      <c r="HM106" s="18"/>
      <c r="HN106" s="18"/>
      <c r="HO106" s="18"/>
      <c r="HP106" s="18"/>
      <c r="HQ106" s="18"/>
      <c r="HR106" s="18"/>
      <c r="HS106" s="18"/>
      <c r="HT106" s="18"/>
      <c r="HU106" s="18"/>
      <c r="HV106" s="18"/>
      <c r="HW106" s="18"/>
      <c r="HX106" s="18"/>
      <c r="HY106" s="18"/>
      <c r="HZ106" s="18"/>
      <c r="IA106" s="18"/>
      <c r="IB106" s="18"/>
      <c r="IC106" s="18"/>
      <c r="ID106" s="18"/>
      <c r="IE106" s="18"/>
      <c r="IF106" s="18"/>
      <c r="IG106" s="18"/>
      <c r="IH106" s="18"/>
      <c r="II106" s="18"/>
      <c r="IJ106" s="18"/>
      <c r="IK106" s="18"/>
      <c r="IL106" s="18"/>
      <c r="IM106" s="18"/>
      <c r="IN106" s="18"/>
      <c r="IO106" s="18"/>
      <c r="IP106" s="18"/>
      <c r="IQ106" s="18"/>
      <c r="IR106" s="18"/>
      <c r="IS106" s="18"/>
      <c r="IT106" s="18"/>
      <c r="IU106" s="18"/>
      <c r="IV106" s="18"/>
      <c r="IW106" s="18"/>
      <c r="IX106" s="18"/>
      <c r="IY106" s="18"/>
      <c r="IZ106" s="18"/>
      <c r="JA106" s="18"/>
      <c r="JB106" s="18"/>
      <c r="JC106" s="18"/>
      <c r="JD106" s="18"/>
      <c r="JE106" s="18"/>
      <c r="JF106" s="18"/>
      <c r="JG106" s="18"/>
      <c r="JH106" s="18"/>
      <c r="JI106" s="18"/>
      <c r="JJ106" s="18"/>
      <c r="JK106" s="18"/>
      <c r="JL106" s="18"/>
      <c r="JM106" s="18"/>
      <c r="JN106" s="18"/>
      <c r="JO106" s="18"/>
      <c r="JP106" s="18"/>
      <c r="JQ106" s="18"/>
      <c r="JR106" s="18"/>
      <c r="JS106" s="18"/>
      <c r="JT106" s="18"/>
      <c r="JU106" s="18"/>
      <c r="JV106" s="18"/>
      <c r="JW106" s="18"/>
      <c r="JX106" s="18"/>
      <c r="JY106" s="18"/>
      <c r="JZ106" s="18"/>
      <c r="KA106" s="18"/>
      <c r="KB106" s="18"/>
      <c r="KC106" s="18"/>
      <c r="KD106" s="18"/>
      <c r="KE106" s="18"/>
      <c r="KF106" s="18"/>
      <c r="KG106" s="18"/>
      <c r="KH106" s="18"/>
      <c r="KI106" s="18"/>
      <c r="KJ106" s="18"/>
      <c r="KK106" s="18"/>
      <c r="KL106" s="18"/>
      <c r="KM106" s="18"/>
      <c r="KN106" s="18"/>
      <c r="KO106" s="18"/>
      <c r="KP106" s="18"/>
      <c r="KQ106" s="18"/>
      <c r="KR106" s="18"/>
      <c r="KS106" s="18"/>
      <c r="KT106" s="18"/>
      <c r="KU106" s="18"/>
      <c r="KV106" s="18"/>
      <c r="KW106" s="18"/>
      <c r="KX106" s="18"/>
      <c r="KY106" s="18"/>
      <c r="KZ106" s="18"/>
      <c r="LA106" s="18"/>
      <c r="LB106" s="18"/>
      <c r="LC106" s="18"/>
      <c r="LD106" s="18"/>
      <c r="LE106" s="18"/>
      <c r="LF106" s="18"/>
      <c r="LG106" s="18"/>
      <c r="LH106" s="18"/>
      <c r="LI106" s="18"/>
      <c r="LJ106" s="18"/>
      <c r="LK106" s="18"/>
      <c r="LL106" s="18"/>
      <c r="LM106" s="18"/>
      <c r="LN106" s="18"/>
      <c r="LO106" s="18"/>
      <c r="LP106" s="18"/>
      <c r="LQ106" s="18"/>
      <c r="LR106" s="18"/>
      <c r="LS106" s="18"/>
      <c r="LT106" s="18"/>
      <c r="LU106" s="18"/>
      <c r="LV106" s="18"/>
      <c r="LW106" s="18"/>
      <c r="LX106" s="18"/>
      <c r="LY106" s="18"/>
      <c r="LZ106" s="18"/>
      <c r="MA106" s="18"/>
      <c r="MB106" s="18"/>
      <c r="MC106" s="18"/>
      <c r="MD106" s="18"/>
      <c r="ME106" s="18"/>
      <c r="MF106" s="18"/>
      <c r="MG106" s="18"/>
      <c r="MH106" s="18"/>
      <c r="MI106" s="18"/>
      <c r="MJ106" s="18"/>
      <c r="MK106" s="18"/>
      <c r="ML106" s="18"/>
      <c r="MM106" s="18"/>
      <c r="MN106" s="18"/>
      <c r="MO106" s="18"/>
      <c r="MP106" s="18"/>
      <c r="MQ106" s="18"/>
      <c r="MR106" s="18"/>
      <c r="MS106" s="18"/>
      <c r="MT106" s="18"/>
      <c r="MU106" s="18"/>
      <c r="MV106" s="18"/>
      <c r="MW106" s="18"/>
      <c r="MX106" s="18"/>
      <c r="MY106" s="18"/>
      <c r="MZ106" s="18"/>
      <c r="NA106" s="18"/>
      <c r="NB106" s="18"/>
      <c r="NC106" s="18"/>
      <c r="ND106" s="18"/>
      <c r="NE106" s="18"/>
      <c r="NF106" s="18"/>
      <c r="NG106" s="18"/>
      <c r="NH106" s="18"/>
      <c r="NI106" s="18"/>
      <c r="NJ106" s="18"/>
      <c r="NK106" s="18"/>
      <c r="NL106" s="18"/>
      <c r="NM106" s="18"/>
      <c r="NN106" s="18"/>
      <c r="NO106" s="18"/>
      <c r="NP106" s="18"/>
      <c r="NQ106" s="18"/>
      <c r="NR106" s="18"/>
      <c r="NS106" s="18"/>
      <c r="NT106" s="18"/>
      <c r="NU106" s="18"/>
      <c r="NV106" s="18"/>
      <c r="NW106" s="18"/>
      <c r="NX106" s="18"/>
      <c r="NY106" s="18"/>
      <c r="NZ106" s="18"/>
      <c r="OA106" s="18"/>
      <c r="OB106" s="18"/>
      <c r="OC106" s="18"/>
      <c r="OD106" s="18"/>
      <c r="OE106" s="18"/>
      <c r="OF106" s="18"/>
      <c r="OG106" s="18"/>
      <c r="OH106" s="18"/>
      <c r="OI106" s="18"/>
      <c r="OJ106" s="18"/>
      <c r="OK106" s="18"/>
      <c r="OL106" s="18"/>
      <c r="OM106" s="18"/>
      <c r="ON106" s="18"/>
      <c r="OO106" s="18"/>
      <c r="OP106" s="18"/>
      <c r="OQ106" s="18"/>
      <c r="OR106" s="18"/>
      <c r="OS106" s="18"/>
      <c r="OT106" s="18"/>
      <c r="OU106" s="18"/>
      <c r="OV106" s="18"/>
      <c r="OW106" s="18"/>
      <c r="OX106" s="18"/>
      <c r="OY106" s="18"/>
      <c r="OZ106" s="18"/>
      <c r="PA106" s="18"/>
      <c r="PB106" s="18"/>
      <c r="PC106" s="18"/>
      <c r="PD106" s="18"/>
      <c r="PE106" s="18"/>
      <c r="PF106" s="18"/>
      <c r="PG106" s="18"/>
      <c r="PH106" s="18"/>
      <c r="PI106" s="18"/>
      <c r="PJ106" s="18"/>
      <c r="PK106" s="18"/>
      <c r="PL106" s="18"/>
      <c r="PM106" s="18"/>
      <c r="PN106" s="18"/>
      <c r="PO106" s="18"/>
      <c r="PP106" s="18"/>
      <c r="PQ106" s="18"/>
      <c r="PR106" s="18"/>
      <c r="PS106" s="18"/>
      <c r="PT106" s="18"/>
      <c r="PU106" s="18"/>
      <c r="PV106" s="18"/>
      <c r="PW106" s="18"/>
      <c r="PX106" s="18"/>
      <c r="PY106" s="18"/>
      <c r="PZ106" s="18"/>
      <c r="QA106" s="18"/>
      <c r="QB106" s="18"/>
      <c r="QC106" s="18"/>
      <c r="QD106" s="18"/>
      <c r="QE106" s="18"/>
      <c r="QF106" s="18"/>
      <c r="QG106" s="18"/>
      <c r="QH106" s="18"/>
      <c r="QI106" s="18"/>
      <c r="QJ106" s="18"/>
      <c r="QK106" s="18"/>
      <c r="QL106" s="18"/>
      <c r="QM106" s="18"/>
      <c r="QN106" s="18"/>
      <c r="QO106" s="18"/>
      <c r="QP106" s="18"/>
      <c r="QQ106" s="18"/>
      <c r="QR106" s="18"/>
      <c r="QS106" s="18"/>
      <c r="QT106" s="18"/>
      <c r="QU106" s="18"/>
      <c r="QV106" s="18"/>
      <c r="QW106" s="18"/>
      <c r="QX106" s="18"/>
      <c r="QY106" s="18"/>
      <c r="QZ106" s="18"/>
      <c r="RA106" s="18"/>
      <c r="RB106" s="18"/>
      <c r="RC106" s="18"/>
      <c r="RD106" s="18"/>
      <c r="RE106" s="18"/>
      <c r="RF106" s="18"/>
      <c r="RG106" s="18"/>
      <c r="RH106" s="18"/>
      <c r="RI106" s="18"/>
      <c r="RJ106" s="18"/>
      <c r="RK106" s="18"/>
      <c r="RL106" s="18"/>
      <c r="RM106" s="18"/>
      <c r="RN106" s="18"/>
      <c r="RO106" s="18"/>
      <c r="RP106" s="18"/>
      <c r="RQ106" s="18"/>
      <c r="RR106" s="18"/>
      <c r="RS106" s="18"/>
      <c r="RT106" s="18"/>
      <c r="RU106" s="18"/>
      <c r="RV106" s="18"/>
      <c r="RW106" s="18"/>
      <c r="RX106" s="18"/>
      <c r="RY106" s="18"/>
      <c r="RZ106" s="18"/>
      <c r="SA106" s="18"/>
      <c r="SB106" s="18"/>
      <c r="SC106" s="18"/>
      <c r="SD106" s="18"/>
      <c r="SE106" s="18"/>
      <c r="SF106" s="18"/>
      <c r="SG106" s="18"/>
      <c r="SH106" s="18"/>
      <c r="SI106" s="18"/>
      <c r="SJ106" s="18"/>
      <c r="SK106" s="18"/>
      <c r="SL106" s="18"/>
      <c r="SM106" s="18"/>
      <c r="SN106" s="18"/>
      <c r="SO106" s="18"/>
      <c r="SP106" s="18"/>
      <c r="SQ106" s="18"/>
      <c r="SR106" s="18"/>
      <c r="SS106" s="18"/>
      <c r="ST106" s="18"/>
      <c r="SU106" s="18"/>
      <c r="SV106" s="18"/>
      <c r="SW106" s="18"/>
      <c r="SX106" s="18"/>
      <c r="SY106" s="18"/>
      <c r="SZ106" s="18"/>
      <c r="TA106" s="18"/>
      <c r="TB106" s="18"/>
      <c r="TC106" s="18"/>
      <c r="TD106" s="18"/>
      <c r="TE106" s="18"/>
      <c r="TF106" s="18"/>
      <c r="TG106" s="18"/>
      <c r="TH106" s="18"/>
      <c r="TI106" s="18"/>
      <c r="TJ106" s="18"/>
      <c r="TK106" s="18"/>
      <c r="TL106" s="18"/>
      <c r="TM106" s="18"/>
      <c r="TN106" s="18"/>
      <c r="TO106" s="18"/>
      <c r="TP106" s="18"/>
      <c r="TQ106" s="18"/>
      <c r="TR106" s="18"/>
      <c r="TS106" s="18"/>
      <c r="TT106" s="18"/>
      <c r="TU106" s="18"/>
      <c r="TV106" s="18"/>
      <c r="TW106" s="18"/>
      <c r="TX106" s="18"/>
      <c r="TY106" s="18"/>
      <c r="TZ106" s="18"/>
      <c r="UA106" s="18"/>
      <c r="UB106" s="18"/>
      <c r="UC106" s="18"/>
      <c r="UD106" s="18"/>
      <c r="UE106" s="18"/>
      <c r="UF106" s="18"/>
      <c r="UG106" s="18"/>
      <c r="UH106" s="18"/>
      <c r="UI106" s="18"/>
      <c r="UJ106" s="18"/>
      <c r="UK106" s="18"/>
      <c r="UL106" s="18"/>
      <c r="UM106" s="18"/>
      <c r="UN106" s="18"/>
      <c r="UO106" s="18"/>
      <c r="UP106" s="18"/>
      <c r="UQ106" s="18"/>
      <c r="UR106" s="18"/>
      <c r="US106" s="18"/>
      <c r="UT106" s="18"/>
      <c r="UU106" s="18"/>
      <c r="UV106" s="18"/>
      <c r="UW106" s="18"/>
      <c r="UX106" s="18"/>
      <c r="UY106" s="18"/>
      <c r="UZ106" s="18"/>
      <c r="VA106" s="18"/>
      <c r="VB106" s="18"/>
      <c r="VC106" s="18"/>
      <c r="VD106" s="18"/>
      <c r="VE106" s="18"/>
      <c r="VF106" s="18"/>
      <c r="VG106" s="18"/>
      <c r="VH106" s="18"/>
      <c r="VI106" s="18"/>
      <c r="VJ106" s="18"/>
      <c r="VK106" s="18"/>
      <c r="VL106" s="18"/>
      <c r="VM106" s="18"/>
      <c r="VN106" s="18"/>
      <c r="VO106" s="18"/>
      <c r="VP106" s="18"/>
      <c r="VQ106" s="18"/>
      <c r="VR106" s="18"/>
      <c r="VS106" s="18"/>
      <c r="VT106" s="18"/>
      <c r="VU106" s="18"/>
      <c r="VV106" s="18"/>
      <c r="VW106" s="18"/>
      <c r="VX106" s="18"/>
      <c r="VY106" s="18"/>
      <c r="VZ106" s="18"/>
      <c r="WA106" s="18"/>
      <c r="WB106" s="18"/>
      <c r="WC106" s="18"/>
      <c r="WD106" s="18"/>
      <c r="WE106" s="18"/>
      <c r="WF106" s="18"/>
      <c r="WG106" s="18"/>
      <c r="WH106" s="18"/>
      <c r="WI106" s="18"/>
      <c r="WJ106" s="18"/>
      <c r="WK106" s="18"/>
      <c r="WL106" s="18"/>
      <c r="WM106" s="18"/>
      <c r="WN106" s="18"/>
      <c r="WO106" s="18"/>
      <c r="WP106" s="18"/>
      <c r="WQ106" s="18"/>
      <c r="WR106" s="18"/>
      <c r="WS106" s="18"/>
      <c r="WT106" s="18"/>
      <c r="WU106" s="18"/>
      <c r="WV106" s="18"/>
      <c r="WW106" s="18"/>
      <c r="WX106" s="18"/>
      <c r="WY106" s="18"/>
      <c r="WZ106" s="18"/>
      <c r="XA106" s="18"/>
      <c r="XB106" s="18"/>
      <c r="XC106" s="18"/>
      <c r="XD106" s="18"/>
      <c r="XE106" s="18"/>
      <c r="XF106" s="18"/>
      <c r="XG106" s="18"/>
      <c r="XH106" s="18"/>
      <c r="XI106" s="18"/>
      <c r="XJ106" s="18"/>
      <c r="XK106" s="18"/>
      <c r="XL106" s="18"/>
      <c r="XM106" s="18"/>
      <c r="XN106" s="18"/>
      <c r="XO106" s="18"/>
      <c r="XP106" s="18"/>
      <c r="XQ106" s="18"/>
      <c r="XR106" s="18"/>
      <c r="XS106" s="18"/>
      <c r="XT106" s="18"/>
      <c r="XU106" s="18"/>
      <c r="XV106" s="18"/>
      <c r="XW106" s="18"/>
      <c r="XX106" s="18"/>
      <c r="XY106" s="18"/>
      <c r="XZ106" s="18"/>
      <c r="YA106" s="18"/>
      <c r="YB106" s="18"/>
      <c r="YC106" s="18"/>
      <c r="YD106" s="18"/>
      <c r="YE106" s="18"/>
      <c r="YF106" s="18"/>
      <c r="YG106" s="18"/>
      <c r="YH106" s="18"/>
      <c r="YI106" s="18"/>
      <c r="YJ106" s="18"/>
      <c r="YK106" s="18"/>
      <c r="YL106" s="18"/>
      <c r="YM106" s="18"/>
      <c r="YN106" s="18"/>
      <c r="YO106" s="18"/>
      <c r="YP106" s="18"/>
      <c r="YQ106" s="18"/>
      <c r="YR106" s="18"/>
      <c r="YS106" s="18"/>
      <c r="YT106" s="18"/>
      <c r="YU106" s="18"/>
      <c r="YV106" s="18"/>
      <c r="YW106" s="18"/>
      <c r="YX106" s="18"/>
      <c r="YY106" s="18"/>
      <c r="YZ106" s="18"/>
      <c r="ZA106" s="18"/>
      <c r="ZB106" s="18"/>
      <c r="ZC106" s="18"/>
      <c r="ZD106" s="18"/>
      <c r="ZE106" s="18"/>
      <c r="ZF106" s="18"/>
      <c r="ZG106" s="18"/>
      <c r="ZH106" s="18"/>
      <c r="ZI106" s="18"/>
      <c r="ZJ106" s="18"/>
      <c r="ZK106" s="18"/>
      <c r="ZL106" s="18"/>
      <c r="ZM106" s="18"/>
      <c r="ZN106" s="18"/>
      <c r="ZO106" s="18"/>
      <c r="ZP106" s="18"/>
      <c r="ZQ106" s="18"/>
      <c r="ZR106" s="18"/>
      <c r="ZS106" s="18"/>
      <c r="ZT106" s="18"/>
      <c r="ZU106" s="18"/>
      <c r="ZV106" s="18"/>
      <c r="ZW106" s="18"/>
      <c r="ZX106" s="18"/>
      <c r="ZY106" s="18"/>
      <c r="ZZ106" s="18"/>
      <c r="AAA106" s="18"/>
      <c r="AAB106" s="18"/>
      <c r="AAC106" s="18"/>
      <c r="AAD106" s="18"/>
      <c r="AAE106" s="18"/>
      <c r="AAF106" s="18"/>
      <c r="AAG106" s="18"/>
      <c r="AAH106" s="18"/>
      <c r="AAI106" s="18"/>
      <c r="AAJ106" s="18"/>
      <c r="AAK106" s="18"/>
      <c r="AAL106" s="18"/>
      <c r="AAM106" s="18"/>
      <c r="AAN106" s="18"/>
      <c r="AAO106" s="18"/>
      <c r="AAP106" s="18"/>
      <c r="AAQ106" s="18"/>
      <c r="AAR106" s="18"/>
      <c r="AAS106" s="18"/>
      <c r="AAT106" s="18"/>
      <c r="AAU106" s="18"/>
      <c r="AAV106" s="18"/>
      <c r="AAW106" s="18"/>
      <c r="AAX106" s="18"/>
      <c r="AAY106" s="18"/>
      <c r="AAZ106" s="18"/>
      <c r="ABA106" s="18"/>
      <c r="ABB106" s="18"/>
      <c r="ABC106" s="18"/>
      <c r="ABD106" s="18"/>
      <c r="ABE106" s="18"/>
      <c r="ABF106" s="18"/>
      <c r="ABG106" s="18"/>
      <c r="ABH106" s="18"/>
      <c r="ABI106" s="18"/>
      <c r="ABJ106" s="18"/>
      <c r="ABK106" s="18"/>
      <c r="ABL106" s="18"/>
      <c r="ABM106" s="18"/>
      <c r="ABN106" s="18"/>
      <c r="ABO106" s="18"/>
      <c r="ABP106" s="18"/>
      <c r="ABQ106" s="18"/>
      <c r="ABR106" s="18"/>
      <c r="ABS106" s="18"/>
      <c r="ABT106" s="18"/>
      <c r="ABU106" s="18"/>
      <c r="ABV106" s="18"/>
      <c r="ABW106" s="18"/>
      <c r="ABX106" s="18"/>
      <c r="ABY106" s="18"/>
      <c r="ABZ106" s="18"/>
      <c r="ACA106" s="18"/>
      <c r="ACB106" s="18"/>
      <c r="ACC106" s="18"/>
      <c r="ACD106" s="18"/>
      <c r="ACE106" s="18"/>
      <c r="ACF106" s="18"/>
      <c r="ACG106" s="18"/>
      <c r="ACH106" s="18"/>
      <c r="ACI106" s="18"/>
      <c r="ACJ106" s="18"/>
      <c r="ACK106" s="18"/>
      <c r="ACL106" s="18"/>
      <c r="ACM106" s="18"/>
      <c r="ACN106" s="18"/>
      <c r="ACO106" s="18"/>
      <c r="ACP106" s="18"/>
      <c r="ACQ106" s="18"/>
      <c r="ACR106" s="18"/>
      <c r="ACS106" s="18"/>
      <c r="ACT106" s="18"/>
      <c r="ACU106" s="18"/>
      <c r="ACV106" s="18"/>
      <c r="ACW106" s="18"/>
      <c r="ACX106" s="18"/>
      <c r="ACY106" s="18"/>
      <c r="ACZ106" s="18"/>
      <c r="ADA106" s="18"/>
      <c r="ADB106" s="18"/>
      <c r="ADC106" s="18"/>
      <c r="ADD106" s="18"/>
      <c r="ADE106" s="18"/>
      <c r="ADF106" s="18"/>
      <c r="ADG106" s="18"/>
      <c r="ADH106" s="18"/>
      <c r="ADI106" s="18"/>
      <c r="ADJ106" s="18"/>
      <c r="ADK106" s="18"/>
      <c r="ADL106" s="18"/>
      <c r="ADM106" s="18"/>
      <c r="ADN106" s="18"/>
      <c r="ADO106" s="18"/>
      <c r="ADP106" s="18"/>
      <c r="ADQ106" s="18"/>
      <c r="ADR106" s="18"/>
      <c r="ADS106" s="18"/>
      <c r="ADT106" s="18"/>
      <c r="ADU106" s="18"/>
      <c r="ADV106" s="18"/>
      <c r="ADW106" s="18"/>
      <c r="ADX106" s="18"/>
      <c r="ADY106" s="18"/>
      <c r="ADZ106" s="18"/>
      <c r="AEA106" s="18"/>
      <c r="AEB106" s="18"/>
      <c r="AEC106" s="18"/>
      <c r="AED106" s="18"/>
      <c r="AEE106" s="18"/>
      <c r="AEF106" s="18"/>
      <c r="AEG106" s="18"/>
      <c r="AEH106" s="18"/>
      <c r="AEI106" s="18"/>
      <c r="AEJ106" s="18"/>
      <c r="AEK106" s="18"/>
      <c r="AEL106" s="18"/>
      <c r="AEM106" s="18"/>
      <c r="AEN106" s="18"/>
      <c r="AEO106" s="18"/>
      <c r="AEP106" s="18"/>
      <c r="AEQ106" s="18"/>
      <c r="AER106" s="18"/>
      <c r="AES106" s="18"/>
      <c r="AET106" s="18"/>
      <c r="AEU106" s="18"/>
      <c r="AEV106" s="18"/>
      <c r="AEW106" s="18"/>
      <c r="AEX106" s="18"/>
    </row>
    <row r="107" spans="1:830" s="33" customFormat="1">
      <c r="A107" s="34">
        <v>103</v>
      </c>
      <c r="B107" s="34" t="s">
        <v>215</v>
      </c>
      <c r="C107" s="8" t="s">
        <v>216</v>
      </c>
      <c r="D107" s="49" t="s">
        <v>121</v>
      </c>
      <c r="E107" s="50">
        <v>750</v>
      </c>
      <c r="F107" s="51">
        <v>75</v>
      </c>
      <c r="G107" s="52">
        <v>635.59322033898309</v>
      </c>
      <c r="H107" s="38">
        <f t="shared" si="27"/>
        <v>56250</v>
      </c>
      <c r="I107" s="39">
        <f t="shared" si="19"/>
        <v>75</v>
      </c>
      <c r="J107" s="38">
        <f t="shared" si="28"/>
        <v>56250</v>
      </c>
      <c r="K107" s="38">
        <f t="shared" si="29"/>
        <v>0</v>
      </c>
      <c r="L107" s="38">
        <f t="shared" si="30"/>
        <v>0</v>
      </c>
      <c r="M107" s="40"/>
      <c r="N107" s="99">
        <f t="shared" si="31"/>
        <v>0</v>
      </c>
      <c r="O107" s="42"/>
      <c r="P107" s="43">
        <f t="shared" si="32"/>
        <v>0</v>
      </c>
      <c r="Q107" s="43">
        <f t="shared" si="33"/>
        <v>0</v>
      </c>
      <c r="R107" s="43">
        <f t="shared" si="34"/>
        <v>0</v>
      </c>
      <c r="S107" s="44">
        <f t="shared" si="35"/>
        <v>75</v>
      </c>
      <c r="T107" s="98">
        <f t="shared" si="36"/>
        <v>56250</v>
      </c>
      <c r="U107" s="45">
        <f t="shared" si="20"/>
        <v>75</v>
      </c>
      <c r="V107" s="46">
        <f t="shared" si="21"/>
        <v>56250</v>
      </c>
      <c r="W107" s="46">
        <f t="shared" si="22"/>
        <v>0</v>
      </c>
      <c r="X107" s="47">
        <f t="shared" si="23"/>
        <v>0</v>
      </c>
      <c r="Y107" s="97">
        <v>75</v>
      </c>
      <c r="Z107" s="96">
        <f t="shared" si="24"/>
        <v>56250</v>
      </c>
      <c r="AA107" s="96">
        <f t="shared" si="25"/>
        <v>0</v>
      </c>
      <c r="AB107" s="70">
        <f t="shared" si="26"/>
        <v>0</v>
      </c>
      <c r="AC107" s="157"/>
      <c r="AD107" s="162">
        <v>262.5</v>
      </c>
      <c r="AE107" s="166">
        <f t="shared" si="37"/>
        <v>19687.5</v>
      </c>
      <c r="AF107" s="166">
        <f t="shared" si="38"/>
        <v>19687.5</v>
      </c>
      <c r="AT107" s="136"/>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18"/>
      <c r="HK107" s="18"/>
      <c r="HL107" s="18"/>
      <c r="HM107" s="18"/>
      <c r="HN107" s="18"/>
      <c r="HO107" s="18"/>
      <c r="HP107" s="18"/>
      <c r="HQ107" s="18"/>
      <c r="HR107" s="18"/>
      <c r="HS107" s="18"/>
      <c r="HT107" s="18"/>
      <c r="HU107" s="18"/>
      <c r="HV107" s="18"/>
      <c r="HW107" s="18"/>
      <c r="HX107" s="18"/>
      <c r="HY107" s="18"/>
      <c r="HZ107" s="18"/>
      <c r="IA107" s="18"/>
      <c r="IB107" s="18"/>
      <c r="IC107" s="18"/>
      <c r="ID107" s="18"/>
      <c r="IE107" s="18"/>
      <c r="IF107" s="18"/>
      <c r="IG107" s="18"/>
      <c r="IH107" s="18"/>
      <c r="II107" s="18"/>
      <c r="IJ107" s="18"/>
      <c r="IK107" s="18"/>
      <c r="IL107" s="18"/>
      <c r="IM107" s="18"/>
      <c r="IN107" s="18"/>
      <c r="IO107" s="18"/>
      <c r="IP107" s="18"/>
      <c r="IQ107" s="18"/>
      <c r="IR107" s="18"/>
      <c r="IS107" s="18"/>
      <c r="IT107" s="18"/>
      <c r="IU107" s="18"/>
      <c r="IV107" s="18"/>
      <c r="IW107" s="18"/>
      <c r="IX107" s="18"/>
      <c r="IY107" s="18"/>
      <c r="IZ107" s="18"/>
      <c r="JA107" s="18"/>
      <c r="JB107" s="18"/>
      <c r="JC107" s="18"/>
      <c r="JD107" s="18"/>
      <c r="JE107" s="18"/>
      <c r="JF107" s="18"/>
      <c r="JG107" s="18"/>
      <c r="JH107" s="18"/>
      <c r="JI107" s="18"/>
      <c r="JJ107" s="18"/>
      <c r="JK107" s="18"/>
      <c r="JL107" s="18"/>
      <c r="JM107" s="18"/>
      <c r="JN107" s="18"/>
      <c r="JO107" s="18"/>
      <c r="JP107" s="18"/>
      <c r="JQ107" s="18"/>
      <c r="JR107" s="18"/>
      <c r="JS107" s="18"/>
      <c r="JT107" s="18"/>
      <c r="JU107" s="18"/>
      <c r="JV107" s="18"/>
      <c r="JW107" s="18"/>
      <c r="JX107" s="18"/>
      <c r="JY107" s="18"/>
      <c r="JZ107" s="18"/>
      <c r="KA107" s="18"/>
      <c r="KB107" s="18"/>
      <c r="KC107" s="18"/>
      <c r="KD107" s="18"/>
      <c r="KE107" s="18"/>
      <c r="KF107" s="18"/>
      <c r="KG107" s="18"/>
      <c r="KH107" s="18"/>
      <c r="KI107" s="18"/>
      <c r="KJ107" s="18"/>
      <c r="KK107" s="18"/>
      <c r="KL107" s="18"/>
      <c r="KM107" s="18"/>
      <c r="KN107" s="18"/>
      <c r="KO107" s="18"/>
      <c r="KP107" s="18"/>
      <c r="KQ107" s="18"/>
      <c r="KR107" s="18"/>
      <c r="KS107" s="18"/>
      <c r="KT107" s="18"/>
      <c r="KU107" s="18"/>
      <c r="KV107" s="18"/>
      <c r="KW107" s="18"/>
      <c r="KX107" s="18"/>
      <c r="KY107" s="18"/>
      <c r="KZ107" s="18"/>
      <c r="LA107" s="18"/>
      <c r="LB107" s="18"/>
      <c r="LC107" s="18"/>
      <c r="LD107" s="18"/>
      <c r="LE107" s="18"/>
      <c r="LF107" s="18"/>
      <c r="LG107" s="18"/>
      <c r="LH107" s="18"/>
      <c r="LI107" s="18"/>
      <c r="LJ107" s="18"/>
      <c r="LK107" s="18"/>
      <c r="LL107" s="18"/>
      <c r="LM107" s="18"/>
      <c r="LN107" s="18"/>
      <c r="LO107" s="18"/>
      <c r="LP107" s="18"/>
      <c r="LQ107" s="18"/>
      <c r="LR107" s="18"/>
      <c r="LS107" s="18"/>
      <c r="LT107" s="18"/>
      <c r="LU107" s="18"/>
      <c r="LV107" s="18"/>
      <c r="LW107" s="18"/>
      <c r="LX107" s="18"/>
      <c r="LY107" s="18"/>
      <c r="LZ107" s="18"/>
      <c r="MA107" s="18"/>
      <c r="MB107" s="18"/>
      <c r="MC107" s="18"/>
      <c r="MD107" s="18"/>
      <c r="ME107" s="18"/>
      <c r="MF107" s="18"/>
      <c r="MG107" s="18"/>
      <c r="MH107" s="18"/>
      <c r="MI107" s="18"/>
      <c r="MJ107" s="18"/>
      <c r="MK107" s="18"/>
      <c r="ML107" s="18"/>
      <c r="MM107" s="18"/>
      <c r="MN107" s="18"/>
      <c r="MO107" s="18"/>
      <c r="MP107" s="18"/>
      <c r="MQ107" s="18"/>
      <c r="MR107" s="18"/>
      <c r="MS107" s="18"/>
      <c r="MT107" s="18"/>
      <c r="MU107" s="18"/>
      <c r="MV107" s="18"/>
      <c r="MW107" s="18"/>
      <c r="MX107" s="18"/>
      <c r="MY107" s="18"/>
      <c r="MZ107" s="18"/>
      <c r="NA107" s="18"/>
      <c r="NB107" s="18"/>
      <c r="NC107" s="18"/>
      <c r="ND107" s="18"/>
      <c r="NE107" s="18"/>
      <c r="NF107" s="18"/>
      <c r="NG107" s="18"/>
      <c r="NH107" s="18"/>
      <c r="NI107" s="18"/>
      <c r="NJ107" s="18"/>
      <c r="NK107" s="18"/>
      <c r="NL107" s="18"/>
      <c r="NM107" s="18"/>
      <c r="NN107" s="18"/>
      <c r="NO107" s="18"/>
      <c r="NP107" s="18"/>
      <c r="NQ107" s="18"/>
      <c r="NR107" s="18"/>
      <c r="NS107" s="18"/>
      <c r="NT107" s="18"/>
      <c r="NU107" s="18"/>
      <c r="NV107" s="18"/>
      <c r="NW107" s="18"/>
      <c r="NX107" s="18"/>
      <c r="NY107" s="18"/>
      <c r="NZ107" s="18"/>
      <c r="OA107" s="18"/>
      <c r="OB107" s="18"/>
      <c r="OC107" s="18"/>
      <c r="OD107" s="18"/>
      <c r="OE107" s="18"/>
      <c r="OF107" s="18"/>
      <c r="OG107" s="18"/>
      <c r="OH107" s="18"/>
      <c r="OI107" s="18"/>
      <c r="OJ107" s="18"/>
      <c r="OK107" s="18"/>
      <c r="OL107" s="18"/>
      <c r="OM107" s="18"/>
      <c r="ON107" s="18"/>
      <c r="OO107" s="18"/>
      <c r="OP107" s="18"/>
      <c r="OQ107" s="18"/>
      <c r="OR107" s="18"/>
      <c r="OS107" s="18"/>
      <c r="OT107" s="18"/>
      <c r="OU107" s="18"/>
      <c r="OV107" s="18"/>
      <c r="OW107" s="18"/>
      <c r="OX107" s="18"/>
      <c r="OY107" s="18"/>
      <c r="OZ107" s="18"/>
      <c r="PA107" s="18"/>
      <c r="PB107" s="18"/>
      <c r="PC107" s="18"/>
      <c r="PD107" s="18"/>
      <c r="PE107" s="18"/>
      <c r="PF107" s="18"/>
      <c r="PG107" s="18"/>
      <c r="PH107" s="18"/>
      <c r="PI107" s="18"/>
      <c r="PJ107" s="18"/>
      <c r="PK107" s="18"/>
      <c r="PL107" s="18"/>
      <c r="PM107" s="18"/>
      <c r="PN107" s="18"/>
      <c r="PO107" s="18"/>
      <c r="PP107" s="18"/>
      <c r="PQ107" s="18"/>
      <c r="PR107" s="18"/>
      <c r="PS107" s="18"/>
      <c r="PT107" s="18"/>
      <c r="PU107" s="18"/>
      <c r="PV107" s="18"/>
      <c r="PW107" s="18"/>
      <c r="PX107" s="18"/>
      <c r="PY107" s="18"/>
      <c r="PZ107" s="18"/>
      <c r="QA107" s="18"/>
      <c r="QB107" s="18"/>
      <c r="QC107" s="18"/>
      <c r="QD107" s="18"/>
      <c r="QE107" s="18"/>
      <c r="QF107" s="18"/>
      <c r="QG107" s="18"/>
      <c r="QH107" s="18"/>
      <c r="QI107" s="18"/>
      <c r="QJ107" s="18"/>
      <c r="QK107" s="18"/>
      <c r="QL107" s="18"/>
      <c r="QM107" s="18"/>
      <c r="QN107" s="18"/>
      <c r="QO107" s="18"/>
      <c r="QP107" s="18"/>
      <c r="QQ107" s="18"/>
      <c r="QR107" s="18"/>
      <c r="QS107" s="18"/>
      <c r="QT107" s="18"/>
      <c r="QU107" s="18"/>
      <c r="QV107" s="18"/>
      <c r="QW107" s="18"/>
      <c r="QX107" s="18"/>
      <c r="QY107" s="18"/>
      <c r="QZ107" s="18"/>
      <c r="RA107" s="18"/>
      <c r="RB107" s="18"/>
      <c r="RC107" s="18"/>
      <c r="RD107" s="18"/>
      <c r="RE107" s="18"/>
      <c r="RF107" s="18"/>
      <c r="RG107" s="18"/>
      <c r="RH107" s="18"/>
      <c r="RI107" s="18"/>
      <c r="RJ107" s="18"/>
      <c r="RK107" s="18"/>
      <c r="RL107" s="18"/>
      <c r="RM107" s="18"/>
      <c r="RN107" s="18"/>
      <c r="RO107" s="18"/>
      <c r="RP107" s="18"/>
      <c r="RQ107" s="18"/>
      <c r="RR107" s="18"/>
      <c r="RS107" s="18"/>
      <c r="RT107" s="18"/>
      <c r="RU107" s="18"/>
      <c r="RV107" s="18"/>
      <c r="RW107" s="18"/>
      <c r="RX107" s="18"/>
      <c r="RY107" s="18"/>
      <c r="RZ107" s="18"/>
      <c r="SA107" s="18"/>
      <c r="SB107" s="18"/>
      <c r="SC107" s="18"/>
      <c r="SD107" s="18"/>
      <c r="SE107" s="18"/>
      <c r="SF107" s="18"/>
      <c r="SG107" s="18"/>
      <c r="SH107" s="18"/>
      <c r="SI107" s="18"/>
      <c r="SJ107" s="18"/>
      <c r="SK107" s="18"/>
      <c r="SL107" s="18"/>
      <c r="SM107" s="18"/>
      <c r="SN107" s="18"/>
      <c r="SO107" s="18"/>
      <c r="SP107" s="18"/>
      <c r="SQ107" s="18"/>
      <c r="SR107" s="18"/>
      <c r="SS107" s="18"/>
      <c r="ST107" s="18"/>
      <c r="SU107" s="18"/>
      <c r="SV107" s="18"/>
      <c r="SW107" s="18"/>
      <c r="SX107" s="18"/>
      <c r="SY107" s="18"/>
      <c r="SZ107" s="18"/>
      <c r="TA107" s="18"/>
      <c r="TB107" s="18"/>
      <c r="TC107" s="18"/>
      <c r="TD107" s="18"/>
      <c r="TE107" s="18"/>
      <c r="TF107" s="18"/>
      <c r="TG107" s="18"/>
      <c r="TH107" s="18"/>
      <c r="TI107" s="18"/>
      <c r="TJ107" s="18"/>
      <c r="TK107" s="18"/>
      <c r="TL107" s="18"/>
      <c r="TM107" s="18"/>
      <c r="TN107" s="18"/>
      <c r="TO107" s="18"/>
      <c r="TP107" s="18"/>
      <c r="TQ107" s="18"/>
      <c r="TR107" s="18"/>
      <c r="TS107" s="18"/>
      <c r="TT107" s="18"/>
      <c r="TU107" s="18"/>
      <c r="TV107" s="18"/>
      <c r="TW107" s="18"/>
      <c r="TX107" s="18"/>
      <c r="TY107" s="18"/>
      <c r="TZ107" s="18"/>
      <c r="UA107" s="18"/>
      <c r="UB107" s="18"/>
      <c r="UC107" s="18"/>
      <c r="UD107" s="18"/>
      <c r="UE107" s="18"/>
      <c r="UF107" s="18"/>
      <c r="UG107" s="18"/>
      <c r="UH107" s="18"/>
      <c r="UI107" s="18"/>
      <c r="UJ107" s="18"/>
      <c r="UK107" s="18"/>
      <c r="UL107" s="18"/>
      <c r="UM107" s="18"/>
      <c r="UN107" s="18"/>
      <c r="UO107" s="18"/>
      <c r="UP107" s="18"/>
      <c r="UQ107" s="18"/>
      <c r="UR107" s="18"/>
      <c r="US107" s="18"/>
      <c r="UT107" s="18"/>
      <c r="UU107" s="18"/>
      <c r="UV107" s="18"/>
      <c r="UW107" s="18"/>
      <c r="UX107" s="18"/>
      <c r="UY107" s="18"/>
      <c r="UZ107" s="18"/>
      <c r="VA107" s="18"/>
      <c r="VB107" s="18"/>
      <c r="VC107" s="18"/>
      <c r="VD107" s="18"/>
      <c r="VE107" s="18"/>
      <c r="VF107" s="18"/>
      <c r="VG107" s="18"/>
      <c r="VH107" s="18"/>
      <c r="VI107" s="18"/>
      <c r="VJ107" s="18"/>
      <c r="VK107" s="18"/>
      <c r="VL107" s="18"/>
      <c r="VM107" s="18"/>
      <c r="VN107" s="18"/>
      <c r="VO107" s="18"/>
      <c r="VP107" s="18"/>
      <c r="VQ107" s="18"/>
      <c r="VR107" s="18"/>
      <c r="VS107" s="18"/>
      <c r="VT107" s="18"/>
      <c r="VU107" s="18"/>
      <c r="VV107" s="18"/>
      <c r="VW107" s="18"/>
      <c r="VX107" s="18"/>
      <c r="VY107" s="18"/>
      <c r="VZ107" s="18"/>
      <c r="WA107" s="18"/>
      <c r="WB107" s="18"/>
      <c r="WC107" s="18"/>
      <c r="WD107" s="18"/>
      <c r="WE107" s="18"/>
      <c r="WF107" s="18"/>
      <c r="WG107" s="18"/>
      <c r="WH107" s="18"/>
      <c r="WI107" s="18"/>
      <c r="WJ107" s="18"/>
      <c r="WK107" s="18"/>
      <c r="WL107" s="18"/>
      <c r="WM107" s="18"/>
      <c r="WN107" s="18"/>
      <c r="WO107" s="18"/>
      <c r="WP107" s="18"/>
      <c r="WQ107" s="18"/>
      <c r="WR107" s="18"/>
      <c r="WS107" s="18"/>
      <c r="WT107" s="18"/>
      <c r="WU107" s="18"/>
      <c r="WV107" s="18"/>
      <c r="WW107" s="18"/>
      <c r="WX107" s="18"/>
      <c r="WY107" s="18"/>
      <c r="WZ107" s="18"/>
      <c r="XA107" s="18"/>
      <c r="XB107" s="18"/>
      <c r="XC107" s="18"/>
      <c r="XD107" s="18"/>
      <c r="XE107" s="18"/>
      <c r="XF107" s="18"/>
      <c r="XG107" s="18"/>
      <c r="XH107" s="18"/>
      <c r="XI107" s="18"/>
      <c r="XJ107" s="18"/>
      <c r="XK107" s="18"/>
      <c r="XL107" s="18"/>
      <c r="XM107" s="18"/>
      <c r="XN107" s="18"/>
      <c r="XO107" s="18"/>
      <c r="XP107" s="18"/>
      <c r="XQ107" s="18"/>
      <c r="XR107" s="18"/>
      <c r="XS107" s="18"/>
      <c r="XT107" s="18"/>
      <c r="XU107" s="18"/>
      <c r="XV107" s="18"/>
      <c r="XW107" s="18"/>
      <c r="XX107" s="18"/>
      <c r="XY107" s="18"/>
      <c r="XZ107" s="18"/>
      <c r="YA107" s="18"/>
      <c r="YB107" s="18"/>
      <c r="YC107" s="18"/>
      <c r="YD107" s="18"/>
      <c r="YE107" s="18"/>
      <c r="YF107" s="18"/>
      <c r="YG107" s="18"/>
      <c r="YH107" s="18"/>
      <c r="YI107" s="18"/>
      <c r="YJ107" s="18"/>
      <c r="YK107" s="18"/>
      <c r="YL107" s="18"/>
      <c r="YM107" s="18"/>
      <c r="YN107" s="18"/>
      <c r="YO107" s="18"/>
      <c r="YP107" s="18"/>
      <c r="YQ107" s="18"/>
      <c r="YR107" s="18"/>
      <c r="YS107" s="18"/>
      <c r="YT107" s="18"/>
      <c r="YU107" s="18"/>
      <c r="YV107" s="18"/>
      <c r="YW107" s="18"/>
      <c r="YX107" s="18"/>
      <c r="YY107" s="18"/>
      <c r="YZ107" s="18"/>
      <c r="ZA107" s="18"/>
      <c r="ZB107" s="18"/>
      <c r="ZC107" s="18"/>
      <c r="ZD107" s="18"/>
      <c r="ZE107" s="18"/>
      <c r="ZF107" s="18"/>
      <c r="ZG107" s="18"/>
      <c r="ZH107" s="18"/>
      <c r="ZI107" s="18"/>
      <c r="ZJ107" s="18"/>
      <c r="ZK107" s="18"/>
      <c r="ZL107" s="18"/>
      <c r="ZM107" s="18"/>
      <c r="ZN107" s="18"/>
      <c r="ZO107" s="18"/>
      <c r="ZP107" s="18"/>
      <c r="ZQ107" s="18"/>
      <c r="ZR107" s="18"/>
      <c r="ZS107" s="18"/>
      <c r="ZT107" s="18"/>
      <c r="ZU107" s="18"/>
      <c r="ZV107" s="18"/>
      <c r="ZW107" s="18"/>
      <c r="ZX107" s="18"/>
      <c r="ZY107" s="18"/>
      <c r="ZZ107" s="18"/>
      <c r="AAA107" s="18"/>
      <c r="AAB107" s="18"/>
      <c r="AAC107" s="18"/>
      <c r="AAD107" s="18"/>
      <c r="AAE107" s="18"/>
      <c r="AAF107" s="18"/>
      <c r="AAG107" s="18"/>
      <c r="AAH107" s="18"/>
      <c r="AAI107" s="18"/>
      <c r="AAJ107" s="18"/>
      <c r="AAK107" s="18"/>
      <c r="AAL107" s="18"/>
      <c r="AAM107" s="18"/>
      <c r="AAN107" s="18"/>
      <c r="AAO107" s="18"/>
      <c r="AAP107" s="18"/>
      <c r="AAQ107" s="18"/>
      <c r="AAR107" s="18"/>
      <c r="AAS107" s="18"/>
      <c r="AAT107" s="18"/>
      <c r="AAU107" s="18"/>
      <c r="AAV107" s="18"/>
      <c r="AAW107" s="18"/>
      <c r="AAX107" s="18"/>
      <c r="AAY107" s="18"/>
      <c r="AAZ107" s="18"/>
      <c r="ABA107" s="18"/>
      <c r="ABB107" s="18"/>
      <c r="ABC107" s="18"/>
      <c r="ABD107" s="18"/>
      <c r="ABE107" s="18"/>
      <c r="ABF107" s="18"/>
      <c r="ABG107" s="18"/>
      <c r="ABH107" s="18"/>
      <c r="ABI107" s="18"/>
      <c r="ABJ107" s="18"/>
      <c r="ABK107" s="18"/>
      <c r="ABL107" s="18"/>
      <c r="ABM107" s="18"/>
      <c r="ABN107" s="18"/>
      <c r="ABO107" s="18"/>
      <c r="ABP107" s="18"/>
      <c r="ABQ107" s="18"/>
      <c r="ABR107" s="18"/>
      <c r="ABS107" s="18"/>
      <c r="ABT107" s="18"/>
      <c r="ABU107" s="18"/>
      <c r="ABV107" s="18"/>
      <c r="ABW107" s="18"/>
      <c r="ABX107" s="18"/>
      <c r="ABY107" s="18"/>
      <c r="ABZ107" s="18"/>
      <c r="ACA107" s="18"/>
      <c r="ACB107" s="18"/>
      <c r="ACC107" s="18"/>
      <c r="ACD107" s="18"/>
      <c r="ACE107" s="18"/>
      <c r="ACF107" s="18"/>
      <c r="ACG107" s="18"/>
      <c r="ACH107" s="18"/>
      <c r="ACI107" s="18"/>
      <c r="ACJ107" s="18"/>
      <c r="ACK107" s="18"/>
      <c r="ACL107" s="18"/>
      <c r="ACM107" s="18"/>
      <c r="ACN107" s="18"/>
      <c r="ACO107" s="18"/>
      <c r="ACP107" s="18"/>
      <c r="ACQ107" s="18"/>
      <c r="ACR107" s="18"/>
      <c r="ACS107" s="18"/>
      <c r="ACT107" s="18"/>
      <c r="ACU107" s="18"/>
      <c r="ACV107" s="18"/>
      <c r="ACW107" s="18"/>
      <c r="ACX107" s="18"/>
      <c r="ACY107" s="18"/>
      <c r="ACZ107" s="18"/>
      <c r="ADA107" s="18"/>
      <c r="ADB107" s="18"/>
      <c r="ADC107" s="18"/>
      <c r="ADD107" s="18"/>
      <c r="ADE107" s="18"/>
      <c r="ADF107" s="18"/>
      <c r="ADG107" s="18"/>
      <c r="ADH107" s="18"/>
      <c r="ADI107" s="18"/>
      <c r="ADJ107" s="18"/>
      <c r="ADK107" s="18"/>
      <c r="ADL107" s="18"/>
      <c r="ADM107" s="18"/>
      <c r="ADN107" s="18"/>
      <c r="ADO107" s="18"/>
      <c r="ADP107" s="18"/>
      <c r="ADQ107" s="18"/>
      <c r="ADR107" s="18"/>
      <c r="ADS107" s="18"/>
      <c r="ADT107" s="18"/>
      <c r="ADU107" s="18"/>
      <c r="ADV107" s="18"/>
      <c r="ADW107" s="18"/>
      <c r="ADX107" s="18"/>
      <c r="ADY107" s="18"/>
      <c r="ADZ107" s="18"/>
      <c r="AEA107" s="18"/>
      <c r="AEB107" s="18"/>
      <c r="AEC107" s="18"/>
      <c r="AED107" s="18"/>
      <c r="AEE107" s="18"/>
      <c r="AEF107" s="18"/>
      <c r="AEG107" s="18"/>
      <c r="AEH107" s="18"/>
      <c r="AEI107" s="18"/>
      <c r="AEJ107" s="18"/>
      <c r="AEK107" s="18"/>
      <c r="AEL107" s="18"/>
      <c r="AEM107" s="18"/>
      <c r="AEN107" s="18"/>
      <c r="AEO107" s="18"/>
      <c r="AEP107" s="18"/>
      <c r="AEQ107" s="18"/>
      <c r="AER107" s="18"/>
      <c r="AES107" s="18"/>
      <c r="AET107" s="18"/>
      <c r="AEU107" s="18"/>
      <c r="AEV107" s="18"/>
      <c r="AEW107" s="18"/>
      <c r="AEX107" s="18"/>
    </row>
    <row r="108" spans="1:830" s="33" customFormat="1" ht="30">
      <c r="A108" s="34">
        <v>104</v>
      </c>
      <c r="B108" s="34" t="s">
        <v>217</v>
      </c>
      <c r="C108" s="8" t="s">
        <v>218</v>
      </c>
      <c r="D108" s="49" t="s">
        <v>121</v>
      </c>
      <c r="E108" s="50">
        <v>1050</v>
      </c>
      <c r="F108" s="51">
        <v>50</v>
      </c>
      <c r="G108" s="52">
        <v>889.83050847457628</v>
      </c>
      <c r="H108" s="38">
        <f t="shared" si="27"/>
        <v>52500</v>
      </c>
      <c r="I108" s="39">
        <f t="shared" si="19"/>
        <v>50</v>
      </c>
      <c r="J108" s="38">
        <f t="shared" si="28"/>
        <v>52500</v>
      </c>
      <c r="K108" s="38">
        <f t="shared" si="29"/>
        <v>0</v>
      </c>
      <c r="L108" s="38">
        <f t="shared" si="30"/>
        <v>0</v>
      </c>
      <c r="M108" s="40"/>
      <c r="N108" s="99">
        <f t="shared" si="31"/>
        <v>0</v>
      </c>
      <c r="O108" s="42"/>
      <c r="P108" s="43">
        <f t="shared" si="32"/>
        <v>0</v>
      </c>
      <c r="Q108" s="43">
        <f t="shared" si="33"/>
        <v>0</v>
      </c>
      <c r="R108" s="43">
        <f t="shared" si="34"/>
        <v>0</v>
      </c>
      <c r="S108" s="44">
        <f t="shared" si="35"/>
        <v>50</v>
      </c>
      <c r="T108" s="98">
        <f t="shared" si="36"/>
        <v>52500</v>
      </c>
      <c r="U108" s="45">
        <f t="shared" si="20"/>
        <v>50</v>
      </c>
      <c r="V108" s="46">
        <f t="shared" si="21"/>
        <v>52500</v>
      </c>
      <c r="W108" s="46">
        <f t="shared" si="22"/>
        <v>0</v>
      </c>
      <c r="X108" s="47">
        <f t="shared" si="23"/>
        <v>0</v>
      </c>
      <c r="Y108" s="97">
        <v>50</v>
      </c>
      <c r="Z108" s="96">
        <f t="shared" si="24"/>
        <v>52500</v>
      </c>
      <c r="AA108" s="96">
        <f t="shared" si="25"/>
        <v>0</v>
      </c>
      <c r="AB108" s="70">
        <f t="shared" si="26"/>
        <v>0</v>
      </c>
      <c r="AC108" s="157"/>
      <c r="AD108" s="162">
        <v>367.5</v>
      </c>
      <c r="AE108" s="166">
        <f t="shared" si="37"/>
        <v>18375</v>
      </c>
      <c r="AF108" s="166">
        <f t="shared" si="38"/>
        <v>18375</v>
      </c>
      <c r="AT108" s="136"/>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18"/>
      <c r="HK108" s="18"/>
      <c r="HL108" s="18"/>
      <c r="HM108" s="18"/>
      <c r="HN108" s="18"/>
      <c r="HO108" s="18"/>
      <c r="HP108" s="18"/>
      <c r="HQ108" s="18"/>
      <c r="HR108" s="18"/>
      <c r="HS108" s="18"/>
      <c r="HT108" s="18"/>
      <c r="HU108" s="18"/>
      <c r="HV108" s="18"/>
      <c r="HW108" s="18"/>
      <c r="HX108" s="18"/>
      <c r="HY108" s="18"/>
      <c r="HZ108" s="18"/>
      <c r="IA108" s="18"/>
      <c r="IB108" s="18"/>
      <c r="IC108" s="18"/>
      <c r="ID108" s="18"/>
      <c r="IE108" s="18"/>
      <c r="IF108" s="18"/>
      <c r="IG108" s="18"/>
      <c r="IH108" s="18"/>
      <c r="II108" s="18"/>
      <c r="IJ108" s="18"/>
      <c r="IK108" s="18"/>
      <c r="IL108" s="18"/>
      <c r="IM108" s="18"/>
      <c r="IN108" s="18"/>
      <c r="IO108" s="18"/>
      <c r="IP108" s="18"/>
      <c r="IQ108" s="18"/>
      <c r="IR108" s="18"/>
      <c r="IS108" s="18"/>
      <c r="IT108" s="18"/>
      <c r="IU108" s="18"/>
      <c r="IV108" s="18"/>
      <c r="IW108" s="18"/>
      <c r="IX108" s="18"/>
      <c r="IY108" s="18"/>
      <c r="IZ108" s="18"/>
      <c r="JA108" s="18"/>
      <c r="JB108" s="18"/>
      <c r="JC108" s="18"/>
      <c r="JD108" s="18"/>
      <c r="JE108" s="18"/>
      <c r="JF108" s="18"/>
      <c r="JG108" s="18"/>
      <c r="JH108" s="18"/>
      <c r="JI108" s="18"/>
      <c r="JJ108" s="18"/>
      <c r="JK108" s="18"/>
      <c r="JL108" s="18"/>
      <c r="JM108" s="18"/>
      <c r="JN108" s="18"/>
      <c r="JO108" s="18"/>
      <c r="JP108" s="18"/>
      <c r="JQ108" s="18"/>
      <c r="JR108" s="18"/>
      <c r="JS108" s="18"/>
      <c r="JT108" s="18"/>
      <c r="JU108" s="18"/>
      <c r="JV108" s="18"/>
      <c r="JW108" s="18"/>
      <c r="JX108" s="18"/>
      <c r="JY108" s="18"/>
      <c r="JZ108" s="18"/>
      <c r="KA108" s="18"/>
      <c r="KB108" s="18"/>
      <c r="KC108" s="18"/>
      <c r="KD108" s="18"/>
      <c r="KE108" s="18"/>
      <c r="KF108" s="18"/>
      <c r="KG108" s="18"/>
      <c r="KH108" s="18"/>
      <c r="KI108" s="18"/>
      <c r="KJ108" s="18"/>
      <c r="KK108" s="18"/>
      <c r="KL108" s="18"/>
      <c r="KM108" s="18"/>
      <c r="KN108" s="18"/>
      <c r="KO108" s="18"/>
      <c r="KP108" s="18"/>
      <c r="KQ108" s="18"/>
      <c r="KR108" s="18"/>
      <c r="KS108" s="18"/>
      <c r="KT108" s="18"/>
      <c r="KU108" s="18"/>
      <c r="KV108" s="18"/>
      <c r="KW108" s="18"/>
      <c r="KX108" s="18"/>
      <c r="KY108" s="18"/>
      <c r="KZ108" s="18"/>
      <c r="LA108" s="18"/>
      <c r="LB108" s="18"/>
      <c r="LC108" s="18"/>
      <c r="LD108" s="18"/>
      <c r="LE108" s="18"/>
      <c r="LF108" s="18"/>
      <c r="LG108" s="18"/>
      <c r="LH108" s="18"/>
      <c r="LI108" s="18"/>
      <c r="LJ108" s="18"/>
      <c r="LK108" s="18"/>
      <c r="LL108" s="18"/>
      <c r="LM108" s="18"/>
      <c r="LN108" s="18"/>
      <c r="LO108" s="18"/>
      <c r="LP108" s="18"/>
      <c r="LQ108" s="18"/>
      <c r="LR108" s="18"/>
      <c r="LS108" s="18"/>
      <c r="LT108" s="18"/>
      <c r="LU108" s="18"/>
      <c r="LV108" s="18"/>
      <c r="LW108" s="18"/>
      <c r="LX108" s="18"/>
      <c r="LY108" s="18"/>
      <c r="LZ108" s="18"/>
      <c r="MA108" s="18"/>
      <c r="MB108" s="18"/>
      <c r="MC108" s="18"/>
      <c r="MD108" s="18"/>
      <c r="ME108" s="18"/>
      <c r="MF108" s="18"/>
      <c r="MG108" s="18"/>
      <c r="MH108" s="18"/>
      <c r="MI108" s="18"/>
      <c r="MJ108" s="18"/>
      <c r="MK108" s="18"/>
      <c r="ML108" s="18"/>
      <c r="MM108" s="18"/>
      <c r="MN108" s="18"/>
      <c r="MO108" s="18"/>
      <c r="MP108" s="18"/>
      <c r="MQ108" s="18"/>
      <c r="MR108" s="18"/>
      <c r="MS108" s="18"/>
      <c r="MT108" s="18"/>
      <c r="MU108" s="18"/>
      <c r="MV108" s="18"/>
      <c r="MW108" s="18"/>
      <c r="MX108" s="18"/>
      <c r="MY108" s="18"/>
      <c r="MZ108" s="18"/>
      <c r="NA108" s="18"/>
      <c r="NB108" s="18"/>
      <c r="NC108" s="18"/>
      <c r="ND108" s="18"/>
      <c r="NE108" s="18"/>
      <c r="NF108" s="18"/>
      <c r="NG108" s="18"/>
      <c r="NH108" s="18"/>
      <c r="NI108" s="18"/>
      <c r="NJ108" s="18"/>
      <c r="NK108" s="18"/>
      <c r="NL108" s="18"/>
      <c r="NM108" s="18"/>
      <c r="NN108" s="18"/>
      <c r="NO108" s="18"/>
      <c r="NP108" s="18"/>
      <c r="NQ108" s="18"/>
      <c r="NR108" s="18"/>
      <c r="NS108" s="18"/>
      <c r="NT108" s="18"/>
      <c r="NU108" s="18"/>
      <c r="NV108" s="18"/>
      <c r="NW108" s="18"/>
      <c r="NX108" s="18"/>
      <c r="NY108" s="18"/>
      <c r="NZ108" s="18"/>
      <c r="OA108" s="18"/>
      <c r="OB108" s="18"/>
      <c r="OC108" s="18"/>
      <c r="OD108" s="18"/>
      <c r="OE108" s="18"/>
      <c r="OF108" s="18"/>
      <c r="OG108" s="18"/>
      <c r="OH108" s="18"/>
      <c r="OI108" s="18"/>
      <c r="OJ108" s="18"/>
      <c r="OK108" s="18"/>
      <c r="OL108" s="18"/>
      <c r="OM108" s="18"/>
      <c r="ON108" s="18"/>
      <c r="OO108" s="18"/>
      <c r="OP108" s="18"/>
      <c r="OQ108" s="18"/>
      <c r="OR108" s="18"/>
      <c r="OS108" s="18"/>
      <c r="OT108" s="18"/>
      <c r="OU108" s="18"/>
      <c r="OV108" s="18"/>
      <c r="OW108" s="18"/>
      <c r="OX108" s="18"/>
      <c r="OY108" s="18"/>
      <c r="OZ108" s="18"/>
      <c r="PA108" s="18"/>
      <c r="PB108" s="18"/>
      <c r="PC108" s="18"/>
      <c r="PD108" s="18"/>
      <c r="PE108" s="18"/>
      <c r="PF108" s="18"/>
      <c r="PG108" s="18"/>
      <c r="PH108" s="18"/>
      <c r="PI108" s="18"/>
      <c r="PJ108" s="18"/>
      <c r="PK108" s="18"/>
      <c r="PL108" s="18"/>
      <c r="PM108" s="18"/>
      <c r="PN108" s="18"/>
      <c r="PO108" s="18"/>
      <c r="PP108" s="18"/>
      <c r="PQ108" s="18"/>
      <c r="PR108" s="18"/>
      <c r="PS108" s="18"/>
      <c r="PT108" s="18"/>
      <c r="PU108" s="18"/>
      <c r="PV108" s="18"/>
      <c r="PW108" s="18"/>
      <c r="PX108" s="18"/>
      <c r="PY108" s="18"/>
      <c r="PZ108" s="18"/>
      <c r="QA108" s="18"/>
      <c r="QB108" s="18"/>
      <c r="QC108" s="18"/>
      <c r="QD108" s="18"/>
      <c r="QE108" s="18"/>
      <c r="QF108" s="18"/>
      <c r="QG108" s="18"/>
      <c r="QH108" s="18"/>
      <c r="QI108" s="18"/>
      <c r="QJ108" s="18"/>
      <c r="QK108" s="18"/>
      <c r="QL108" s="18"/>
      <c r="QM108" s="18"/>
      <c r="QN108" s="18"/>
      <c r="QO108" s="18"/>
      <c r="QP108" s="18"/>
      <c r="QQ108" s="18"/>
      <c r="QR108" s="18"/>
      <c r="QS108" s="18"/>
      <c r="QT108" s="18"/>
      <c r="QU108" s="18"/>
      <c r="QV108" s="18"/>
      <c r="QW108" s="18"/>
      <c r="QX108" s="18"/>
      <c r="QY108" s="18"/>
      <c r="QZ108" s="18"/>
      <c r="RA108" s="18"/>
      <c r="RB108" s="18"/>
      <c r="RC108" s="18"/>
      <c r="RD108" s="18"/>
      <c r="RE108" s="18"/>
      <c r="RF108" s="18"/>
      <c r="RG108" s="18"/>
      <c r="RH108" s="18"/>
      <c r="RI108" s="18"/>
      <c r="RJ108" s="18"/>
      <c r="RK108" s="18"/>
      <c r="RL108" s="18"/>
      <c r="RM108" s="18"/>
      <c r="RN108" s="18"/>
      <c r="RO108" s="18"/>
      <c r="RP108" s="18"/>
      <c r="RQ108" s="18"/>
      <c r="RR108" s="18"/>
      <c r="RS108" s="18"/>
      <c r="RT108" s="18"/>
      <c r="RU108" s="18"/>
      <c r="RV108" s="18"/>
      <c r="RW108" s="18"/>
      <c r="RX108" s="18"/>
      <c r="RY108" s="18"/>
      <c r="RZ108" s="18"/>
      <c r="SA108" s="18"/>
      <c r="SB108" s="18"/>
      <c r="SC108" s="18"/>
      <c r="SD108" s="18"/>
      <c r="SE108" s="18"/>
      <c r="SF108" s="18"/>
      <c r="SG108" s="18"/>
      <c r="SH108" s="18"/>
      <c r="SI108" s="18"/>
      <c r="SJ108" s="18"/>
      <c r="SK108" s="18"/>
      <c r="SL108" s="18"/>
      <c r="SM108" s="18"/>
      <c r="SN108" s="18"/>
      <c r="SO108" s="18"/>
      <c r="SP108" s="18"/>
      <c r="SQ108" s="18"/>
      <c r="SR108" s="18"/>
      <c r="SS108" s="18"/>
      <c r="ST108" s="18"/>
      <c r="SU108" s="18"/>
      <c r="SV108" s="18"/>
      <c r="SW108" s="18"/>
      <c r="SX108" s="18"/>
      <c r="SY108" s="18"/>
      <c r="SZ108" s="18"/>
      <c r="TA108" s="18"/>
      <c r="TB108" s="18"/>
      <c r="TC108" s="18"/>
      <c r="TD108" s="18"/>
      <c r="TE108" s="18"/>
      <c r="TF108" s="18"/>
      <c r="TG108" s="18"/>
      <c r="TH108" s="18"/>
      <c r="TI108" s="18"/>
      <c r="TJ108" s="18"/>
      <c r="TK108" s="18"/>
      <c r="TL108" s="18"/>
      <c r="TM108" s="18"/>
      <c r="TN108" s="18"/>
      <c r="TO108" s="18"/>
      <c r="TP108" s="18"/>
      <c r="TQ108" s="18"/>
      <c r="TR108" s="18"/>
      <c r="TS108" s="18"/>
      <c r="TT108" s="18"/>
      <c r="TU108" s="18"/>
      <c r="TV108" s="18"/>
      <c r="TW108" s="18"/>
      <c r="TX108" s="18"/>
      <c r="TY108" s="18"/>
      <c r="TZ108" s="18"/>
      <c r="UA108" s="18"/>
      <c r="UB108" s="18"/>
      <c r="UC108" s="18"/>
      <c r="UD108" s="18"/>
      <c r="UE108" s="18"/>
      <c r="UF108" s="18"/>
      <c r="UG108" s="18"/>
      <c r="UH108" s="18"/>
      <c r="UI108" s="18"/>
      <c r="UJ108" s="18"/>
      <c r="UK108" s="18"/>
      <c r="UL108" s="18"/>
      <c r="UM108" s="18"/>
      <c r="UN108" s="18"/>
      <c r="UO108" s="18"/>
      <c r="UP108" s="18"/>
      <c r="UQ108" s="18"/>
      <c r="UR108" s="18"/>
      <c r="US108" s="18"/>
      <c r="UT108" s="18"/>
      <c r="UU108" s="18"/>
      <c r="UV108" s="18"/>
      <c r="UW108" s="18"/>
      <c r="UX108" s="18"/>
      <c r="UY108" s="18"/>
      <c r="UZ108" s="18"/>
      <c r="VA108" s="18"/>
      <c r="VB108" s="18"/>
      <c r="VC108" s="18"/>
      <c r="VD108" s="18"/>
      <c r="VE108" s="18"/>
      <c r="VF108" s="18"/>
      <c r="VG108" s="18"/>
      <c r="VH108" s="18"/>
      <c r="VI108" s="18"/>
      <c r="VJ108" s="18"/>
      <c r="VK108" s="18"/>
      <c r="VL108" s="18"/>
      <c r="VM108" s="18"/>
      <c r="VN108" s="18"/>
      <c r="VO108" s="18"/>
      <c r="VP108" s="18"/>
      <c r="VQ108" s="18"/>
      <c r="VR108" s="18"/>
      <c r="VS108" s="18"/>
      <c r="VT108" s="18"/>
      <c r="VU108" s="18"/>
      <c r="VV108" s="18"/>
      <c r="VW108" s="18"/>
      <c r="VX108" s="18"/>
      <c r="VY108" s="18"/>
      <c r="VZ108" s="18"/>
      <c r="WA108" s="18"/>
      <c r="WB108" s="18"/>
      <c r="WC108" s="18"/>
      <c r="WD108" s="18"/>
      <c r="WE108" s="18"/>
      <c r="WF108" s="18"/>
      <c r="WG108" s="18"/>
      <c r="WH108" s="18"/>
      <c r="WI108" s="18"/>
      <c r="WJ108" s="18"/>
      <c r="WK108" s="18"/>
      <c r="WL108" s="18"/>
      <c r="WM108" s="18"/>
      <c r="WN108" s="18"/>
      <c r="WO108" s="18"/>
      <c r="WP108" s="18"/>
      <c r="WQ108" s="18"/>
      <c r="WR108" s="18"/>
      <c r="WS108" s="18"/>
      <c r="WT108" s="18"/>
      <c r="WU108" s="18"/>
      <c r="WV108" s="18"/>
      <c r="WW108" s="18"/>
      <c r="WX108" s="18"/>
      <c r="WY108" s="18"/>
      <c r="WZ108" s="18"/>
      <c r="XA108" s="18"/>
      <c r="XB108" s="18"/>
      <c r="XC108" s="18"/>
      <c r="XD108" s="18"/>
      <c r="XE108" s="18"/>
      <c r="XF108" s="18"/>
      <c r="XG108" s="18"/>
      <c r="XH108" s="18"/>
      <c r="XI108" s="18"/>
      <c r="XJ108" s="18"/>
      <c r="XK108" s="18"/>
      <c r="XL108" s="18"/>
      <c r="XM108" s="18"/>
      <c r="XN108" s="18"/>
      <c r="XO108" s="18"/>
      <c r="XP108" s="18"/>
      <c r="XQ108" s="18"/>
      <c r="XR108" s="18"/>
      <c r="XS108" s="18"/>
      <c r="XT108" s="18"/>
      <c r="XU108" s="18"/>
      <c r="XV108" s="18"/>
      <c r="XW108" s="18"/>
      <c r="XX108" s="18"/>
      <c r="XY108" s="18"/>
      <c r="XZ108" s="18"/>
      <c r="YA108" s="18"/>
      <c r="YB108" s="18"/>
      <c r="YC108" s="18"/>
      <c r="YD108" s="18"/>
      <c r="YE108" s="18"/>
      <c r="YF108" s="18"/>
      <c r="YG108" s="18"/>
      <c r="YH108" s="18"/>
      <c r="YI108" s="18"/>
      <c r="YJ108" s="18"/>
      <c r="YK108" s="18"/>
      <c r="YL108" s="18"/>
      <c r="YM108" s="18"/>
      <c r="YN108" s="18"/>
      <c r="YO108" s="18"/>
      <c r="YP108" s="18"/>
      <c r="YQ108" s="18"/>
      <c r="YR108" s="18"/>
      <c r="YS108" s="18"/>
      <c r="YT108" s="18"/>
      <c r="YU108" s="18"/>
      <c r="YV108" s="18"/>
      <c r="YW108" s="18"/>
      <c r="YX108" s="18"/>
      <c r="YY108" s="18"/>
      <c r="YZ108" s="18"/>
      <c r="ZA108" s="18"/>
      <c r="ZB108" s="18"/>
      <c r="ZC108" s="18"/>
      <c r="ZD108" s="18"/>
      <c r="ZE108" s="18"/>
      <c r="ZF108" s="18"/>
      <c r="ZG108" s="18"/>
      <c r="ZH108" s="18"/>
      <c r="ZI108" s="18"/>
      <c r="ZJ108" s="18"/>
      <c r="ZK108" s="18"/>
      <c r="ZL108" s="18"/>
      <c r="ZM108" s="18"/>
      <c r="ZN108" s="18"/>
      <c r="ZO108" s="18"/>
      <c r="ZP108" s="18"/>
      <c r="ZQ108" s="18"/>
      <c r="ZR108" s="18"/>
      <c r="ZS108" s="18"/>
      <c r="ZT108" s="18"/>
      <c r="ZU108" s="18"/>
      <c r="ZV108" s="18"/>
      <c r="ZW108" s="18"/>
      <c r="ZX108" s="18"/>
      <c r="ZY108" s="18"/>
      <c r="ZZ108" s="18"/>
      <c r="AAA108" s="18"/>
      <c r="AAB108" s="18"/>
      <c r="AAC108" s="18"/>
      <c r="AAD108" s="18"/>
      <c r="AAE108" s="18"/>
      <c r="AAF108" s="18"/>
      <c r="AAG108" s="18"/>
      <c r="AAH108" s="18"/>
      <c r="AAI108" s="18"/>
      <c r="AAJ108" s="18"/>
      <c r="AAK108" s="18"/>
      <c r="AAL108" s="18"/>
      <c r="AAM108" s="18"/>
      <c r="AAN108" s="18"/>
      <c r="AAO108" s="18"/>
      <c r="AAP108" s="18"/>
      <c r="AAQ108" s="18"/>
      <c r="AAR108" s="18"/>
      <c r="AAS108" s="18"/>
      <c r="AAT108" s="18"/>
      <c r="AAU108" s="18"/>
      <c r="AAV108" s="18"/>
      <c r="AAW108" s="18"/>
      <c r="AAX108" s="18"/>
      <c r="AAY108" s="18"/>
      <c r="AAZ108" s="18"/>
      <c r="ABA108" s="18"/>
      <c r="ABB108" s="18"/>
      <c r="ABC108" s="18"/>
      <c r="ABD108" s="18"/>
      <c r="ABE108" s="18"/>
      <c r="ABF108" s="18"/>
      <c r="ABG108" s="18"/>
      <c r="ABH108" s="18"/>
      <c r="ABI108" s="18"/>
      <c r="ABJ108" s="18"/>
      <c r="ABK108" s="18"/>
      <c r="ABL108" s="18"/>
      <c r="ABM108" s="18"/>
      <c r="ABN108" s="18"/>
      <c r="ABO108" s="18"/>
      <c r="ABP108" s="18"/>
      <c r="ABQ108" s="18"/>
      <c r="ABR108" s="18"/>
      <c r="ABS108" s="18"/>
      <c r="ABT108" s="18"/>
      <c r="ABU108" s="18"/>
      <c r="ABV108" s="18"/>
      <c r="ABW108" s="18"/>
      <c r="ABX108" s="18"/>
      <c r="ABY108" s="18"/>
      <c r="ABZ108" s="18"/>
      <c r="ACA108" s="18"/>
      <c r="ACB108" s="18"/>
      <c r="ACC108" s="18"/>
      <c r="ACD108" s="18"/>
      <c r="ACE108" s="18"/>
      <c r="ACF108" s="18"/>
      <c r="ACG108" s="18"/>
      <c r="ACH108" s="18"/>
      <c r="ACI108" s="18"/>
      <c r="ACJ108" s="18"/>
      <c r="ACK108" s="18"/>
      <c r="ACL108" s="18"/>
      <c r="ACM108" s="18"/>
      <c r="ACN108" s="18"/>
      <c r="ACO108" s="18"/>
      <c r="ACP108" s="18"/>
      <c r="ACQ108" s="18"/>
      <c r="ACR108" s="18"/>
      <c r="ACS108" s="18"/>
      <c r="ACT108" s="18"/>
      <c r="ACU108" s="18"/>
      <c r="ACV108" s="18"/>
      <c r="ACW108" s="18"/>
      <c r="ACX108" s="18"/>
      <c r="ACY108" s="18"/>
      <c r="ACZ108" s="18"/>
      <c r="ADA108" s="18"/>
      <c r="ADB108" s="18"/>
      <c r="ADC108" s="18"/>
      <c r="ADD108" s="18"/>
      <c r="ADE108" s="18"/>
      <c r="ADF108" s="18"/>
      <c r="ADG108" s="18"/>
      <c r="ADH108" s="18"/>
      <c r="ADI108" s="18"/>
      <c r="ADJ108" s="18"/>
      <c r="ADK108" s="18"/>
      <c r="ADL108" s="18"/>
      <c r="ADM108" s="18"/>
      <c r="ADN108" s="18"/>
      <c r="ADO108" s="18"/>
      <c r="ADP108" s="18"/>
      <c r="ADQ108" s="18"/>
      <c r="ADR108" s="18"/>
      <c r="ADS108" s="18"/>
      <c r="ADT108" s="18"/>
      <c r="ADU108" s="18"/>
      <c r="ADV108" s="18"/>
      <c r="ADW108" s="18"/>
      <c r="ADX108" s="18"/>
      <c r="ADY108" s="18"/>
      <c r="ADZ108" s="18"/>
      <c r="AEA108" s="18"/>
      <c r="AEB108" s="18"/>
      <c r="AEC108" s="18"/>
      <c r="AED108" s="18"/>
      <c r="AEE108" s="18"/>
      <c r="AEF108" s="18"/>
      <c r="AEG108" s="18"/>
      <c r="AEH108" s="18"/>
      <c r="AEI108" s="18"/>
      <c r="AEJ108" s="18"/>
      <c r="AEK108" s="18"/>
      <c r="AEL108" s="18"/>
      <c r="AEM108" s="18"/>
      <c r="AEN108" s="18"/>
      <c r="AEO108" s="18"/>
      <c r="AEP108" s="18"/>
      <c r="AEQ108" s="18"/>
      <c r="AER108" s="18"/>
      <c r="AES108" s="18"/>
      <c r="AET108" s="18"/>
      <c r="AEU108" s="18"/>
      <c r="AEV108" s="18"/>
      <c r="AEW108" s="18"/>
      <c r="AEX108" s="18"/>
    </row>
    <row r="109" spans="1:830" s="33" customFormat="1" ht="30">
      <c r="A109" s="34">
        <v>105</v>
      </c>
      <c r="B109" s="34" t="s">
        <v>219</v>
      </c>
      <c r="C109" s="8" t="s">
        <v>220</v>
      </c>
      <c r="D109" s="49" t="s">
        <v>121</v>
      </c>
      <c r="E109" s="50">
        <v>1500</v>
      </c>
      <c r="F109" s="51">
        <v>50</v>
      </c>
      <c r="G109" s="52">
        <v>1271.1864406779662</v>
      </c>
      <c r="H109" s="38">
        <f t="shared" si="27"/>
        <v>75000</v>
      </c>
      <c r="I109" s="39">
        <f t="shared" si="19"/>
        <v>50</v>
      </c>
      <c r="J109" s="38">
        <f t="shared" si="28"/>
        <v>75000</v>
      </c>
      <c r="K109" s="38">
        <f t="shared" si="29"/>
        <v>0</v>
      </c>
      <c r="L109" s="38">
        <f t="shared" si="30"/>
        <v>0</v>
      </c>
      <c r="M109" s="40"/>
      <c r="N109" s="99">
        <f t="shared" si="31"/>
        <v>0</v>
      </c>
      <c r="O109" s="42"/>
      <c r="P109" s="43">
        <f t="shared" si="32"/>
        <v>0</v>
      </c>
      <c r="Q109" s="43">
        <f t="shared" si="33"/>
        <v>0</v>
      </c>
      <c r="R109" s="43">
        <f t="shared" si="34"/>
        <v>0</v>
      </c>
      <c r="S109" s="44">
        <f t="shared" si="35"/>
        <v>50</v>
      </c>
      <c r="T109" s="98">
        <f t="shared" si="36"/>
        <v>75000</v>
      </c>
      <c r="U109" s="45">
        <f t="shared" si="20"/>
        <v>50</v>
      </c>
      <c r="V109" s="46">
        <f t="shared" si="21"/>
        <v>75000</v>
      </c>
      <c r="W109" s="46">
        <f t="shared" si="22"/>
        <v>0</v>
      </c>
      <c r="X109" s="47">
        <f t="shared" si="23"/>
        <v>0</v>
      </c>
      <c r="Y109" s="97">
        <v>50</v>
      </c>
      <c r="Z109" s="96">
        <f t="shared" si="24"/>
        <v>75000</v>
      </c>
      <c r="AA109" s="96">
        <f t="shared" si="25"/>
        <v>0</v>
      </c>
      <c r="AB109" s="70">
        <f t="shared" si="26"/>
        <v>0</v>
      </c>
      <c r="AC109" s="157"/>
      <c r="AD109" s="162">
        <v>525</v>
      </c>
      <c r="AE109" s="166">
        <f t="shared" si="37"/>
        <v>26250</v>
      </c>
      <c r="AF109" s="166">
        <f t="shared" si="38"/>
        <v>26250</v>
      </c>
      <c r="AT109" s="136"/>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18"/>
      <c r="HK109" s="18"/>
      <c r="HL109" s="18"/>
      <c r="HM109" s="18"/>
      <c r="HN109" s="18"/>
      <c r="HO109" s="18"/>
      <c r="HP109" s="18"/>
      <c r="HQ109" s="18"/>
      <c r="HR109" s="18"/>
      <c r="HS109" s="18"/>
      <c r="HT109" s="18"/>
      <c r="HU109" s="18"/>
      <c r="HV109" s="18"/>
      <c r="HW109" s="18"/>
      <c r="HX109" s="18"/>
      <c r="HY109" s="18"/>
      <c r="HZ109" s="18"/>
      <c r="IA109" s="18"/>
      <c r="IB109" s="18"/>
      <c r="IC109" s="18"/>
      <c r="ID109" s="18"/>
      <c r="IE109" s="18"/>
      <c r="IF109" s="18"/>
      <c r="IG109" s="18"/>
      <c r="IH109" s="18"/>
      <c r="II109" s="18"/>
      <c r="IJ109" s="18"/>
      <c r="IK109" s="18"/>
      <c r="IL109" s="18"/>
      <c r="IM109" s="18"/>
      <c r="IN109" s="18"/>
      <c r="IO109" s="18"/>
      <c r="IP109" s="18"/>
      <c r="IQ109" s="18"/>
      <c r="IR109" s="18"/>
      <c r="IS109" s="18"/>
      <c r="IT109" s="18"/>
      <c r="IU109" s="18"/>
      <c r="IV109" s="18"/>
      <c r="IW109" s="18"/>
      <c r="IX109" s="18"/>
      <c r="IY109" s="18"/>
      <c r="IZ109" s="18"/>
      <c r="JA109" s="18"/>
      <c r="JB109" s="18"/>
      <c r="JC109" s="18"/>
      <c r="JD109" s="18"/>
      <c r="JE109" s="18"/>
      <c r="JF109" s="18"/>
      <c r="JG109" s="18"/>
      <c r="JH109" s="18"/>
      <c r="JI109" s="18"/>
      <c r="JJ109" s="18"/>
      <c r="JK109" s="18"/>
      <c r="JL109" s="18"/>
      <c r="JM109" s="18"/>
      <c r="JN109" s="18"/>
      <c r="JO109" s="18"/>
      <c r="JP109" s="18"/>
      <c r="JQ109" s="18"/>
      <c r="JR109" s="18"/>
      <c r="JS109" s="18"/>
      <c r="JT109" s="18"/>
      <c r="JU109" s="18"/>
      <c r="JV109" s="18"/>
      <c r="JW109" s="18"/>
      <c r="JX109" s="18"/>
      <c r="JY109" s="18"/>
      <c r="JZ109" s="18"/>
      <c r="KA109" s="18"/>
      <c r="KB109" s="18"/>
      <c r="KC109" s="18"/>
      <c r="KD109" s="18"/>
      <c r="KE109" s="18"/>
      <c r="KF109" s="18"/>
      <c r="KG109" s="18"/>
      <c r="KH109" s="18"/>
      <c r="KI109" s="18"/>
      <c r="KJ109" s="18"/>
      <c r="KK109" s="18"/>
      <c r="KL109" s="18"/>
      <c r="KM109" s="18"/>
      <c r="KN109" s="18"/>
      <c r="KO109" s="18"/>
      <c r="KP109" s="18"/>
      <c r="KQ109" s="18"/>
      <c r="KR109" s="18"/>
      <c r="KS109" s="18"/>
      <c r="KT109" s="18"/>
      <c r="KU109" s="18"/>
      <c r="KV109" s="18"/>
      <c r="KW109" s="18"/>
      <c r="KX109" s="18"/>
      <c r="KY109" s="18"/>
      <c r="KZ109" s="18"/>
      <c r="LA109" s="18"/>
      <c r="LB109" s="18"/>
      <c r="LC109" s="18"/>
      <c r="LD109" s="18"/>
      <c r="LE109" s="18"/>
      <c r="LF109" s="18"/>
      <c r="LG109" s="18"/>
      <c r="LH109" s="18"/>
      <c r="LI109" s="18"/>
      <c r="LJ109" s="18"/>
      <c r="LK109" s="18"/>
      <c r="LL109" s="18"/>
      <c r="LM109" s="18"/>
      <c r="LN109" s="18"/>
      <c r="LO109" s="18"/>
      <c r="LP109" s="18"/>
      <c r="LQ109" s="18"/>
      <c r="LR109" s="18"/>
      <c r="LS109" s="18"/>
      <c r="LT109" s="18"/>
      <c r="LU109" s="18"/>
      <c r="LV109" s="18"/>
      <c r="LW109" s="18"/>
      <c r="LX109" s="18"/>
      <c r="LY109" s="18"/>
      <c r="LZ109" s="18"/>
      <c r="MA109" s="18"/>
      <c r="MB109" s="18"/>
      <c r="MC109" s="18"/>
      <c r="MD109" s="18"/>
      <c r="ME109" s="18"/>
      <c r="MF109" s="18"/>
      <c r="MG109" s="18"/>
      <c r="MH109" s="18"/>
      <c r="MI109" s="18"/>
      <c r="MJ109" s="18"/>
      <c r="MK109" s="18"/>
      <c r="ML109" s="18"/>
      <c r="MM109" s="18"/>
      <c r="MN109" s="18"/>
      <c r="MO109" s="18"/>
      <c r="MP109" s="18"/>
      <c r="MQ109" s="18"/>
      <c r="MR109" s="18"/>
      <c r="MS109" s="18"/>
      <c r="MT109" s="18"/>
      <c r="MU109" s="18"/>
      <c r="MV109" s="18"/>
      <c r="MW109" s="18"/>
      <c r="MX109" s="18"/>
      <c r="MY109" s="18"/>
      <c r="MZ109" s="18"/>
      <c r="NA109" s="18"/>
      <c r="NB109" s="18"/>
      <c r="NC109" s="18"/>
      <c r="ND109" s="18"/>
      <c r="NE109" s="18"/>
      <c r="NF109" s="18"/>
      <c r="NG109" s="18"/>
      <c r="NH109" s="18"/>
      <c r="NI109" s="18"/>
      <c r="NJ109" s="18"/>
      <c r="NK109" s="18"/>
      <c r="NL109" s="18"/>
      <c r="NM109" s="18"/>
      <c r="NN109" s="18"/>
      <c r="NO109" s="18"/>
      <c r="NP109" s="18"/>
      <c r="NQ109" s="18"/>
      <c r="NR109" s="18"/>
      <c r="NS109" s="18"/>
      <c r="NT109" s="18"/>
      <c r="NU109" s="18"/>
      <c r="NV109" s="18"/>
      <c r="NW109" s="18"/>
      <c r="NX109" s="18"/>
      <c r="NY109" s="18"/>
      <c r="NZ109" s="18"/>
      <c r="OA109" s="18"/>
      <c r="OB109" s="18"/>
      <c r="OC109" s="18"/>
      <c r="OD109" s="18"/>
      <c r="OE109" s="18"/>
      <c r="OF109" s="18"/>
      <c r="OG109" s="18"/>
      <c r="OH109" s="18"/>
      <c r="OI109" s="18"/>
      <c r="OJ109" s="18"/>
      <c r="OK109" s="18"/>
      <c r="OL109" s="18"/>
      <c r="OM109" s="18"/>
      <c r="ON109" s="18"/>
      <c r="OO109" s="18"/>
      <c r="OP109" s="18"/>
      <c r="OQ109" s="18"/>
      <c r="OR109" s="18"/>
      <c r="OS109" s="18"/>
      <c r="OT109" s="18"/>
      <c r="OU109" s="18"/>
      <c r="OV109" s="18"/>
      <c r="OW109" s="18"/>
      <c r="OX109" s="18"/>
      <c r="OY109" s="18"/>
      <c r="OZ109" s="18"/>
      <c r="PA109" s="18"/>
      <c r="PB109" s="18"/>
      <c r="PC109" s="18"/>
      <c r="PD109" s="18"/>
      <c r="PE109" s="18"/>
      <c r="PF109" s="18"/>
      <c r="PG109" s="18"/>
      <c r="PH109" s="18"/>
      <c r="PI109" s="18"/>
      <c r="PJ109" s="18"/>
      <c r="PK109" s="18"/>
      <c r="PL109" s="18"/>
      <c r="PM109" s="18"/>
      <c r="PN109" s="18"/>
      <c r="PO109" s="18"/>
      <c r="PP109" s="18"/>
      <c r="PQ109" s="18"/>
      <c r="PR109" s="18"/>
      <c r="PS109" s="18"/>
      <c r="PT109" s="18"/>
      <c r="PU109" s="18"/>
      <c r="PV109" s="18"/>
      <c r="PW109" s="18"/>
      <c r="PX109" s="18"/>
      <c r="PY109" s="18"/>
      <c r="PZ109" s="18"/>
      <c r="QA109" s="18"/>
      <c r="QB109" s="18"/>
      <c r="QC109" s="18"/>
      <c r="QD109" s="18"/>
      <c r="QE109" s="18"/>
      <c r="QF109" s="18"/>
      <c r="QG109" s="18"/>
      <c r="QH109" s="18"/>
      <c r="QI109" s="18"/>
      <c r="QJ109" s="18"/>
      <c r="QK109" s="18"/>
      <c r="QL109" s="18"/>
      <c r="QM109" s="18"/>
      <c r="QN109" s="18"/>
      <c r="QO109" s="18"/>
      <c r="QP109" s="18"/>
      <c r="QQ109" s="18"/>
      <c r="QR109" s="18"/>
      <c r="QS109" s="18"/>
      <c r="QT109" s="18"/>
      <c r="QU109" s="18"/>
      <c r="QV109" s="18"/>
      <c r="QW109" s="18"/>
      <c r="QX109" s="18"/>
      <c r="QY109" s="18"/>
      <c r="QZ109" s="18"/>
      <c r="RA109" s="18"/>
      <c r="RB109" s="18"/>
      <c r="RC109" s="18"/>
      <c r="RD109" s="18"/>
      <c r="RE109" s="18"/>
      <c r="RF109" s="18"/>
      <c r="RG109" s="18"/>
      <c r="RH109" s="18"/>
      <c r="RI109" s="18"/>
      <c r="RJ109" s="18"/>
      <c r="RK109" s="18"/>
      <c r="RL109" s="18"/>
      <c r="RM109" s="18"/>
      <c r="RN109" s="18"/>
      <c r="RO109" s="18"/>
      <c r="RP109" s="18"/>
      <c r="RQ109" s="18"/>
      <c r="RR109" s="18"/>
      <c r="RS109" s="18"/>
      <c r="RT109" s="18"/>
      <c r="RU109" s="18"/>
      <c r="RV109" s="18"/>
      <c r="RW109" s="18"/>
      <c r="RX109" s="18"/>
      <c r="RY109" s="18"/>
      <c r="RZ109" s="18"/>
      <c r="SA109" s="18"/>
      <c r="SB109" s="18"/>
      <c r="SC109" s="18"/>
      <c r="SD109" s="18"/>
      <c r="SE109" s="18"/>
      <c r="SF109" s="18"/>
      <c r="SG109" s="18"/>
      <c r="SH109" s="18"/>
      <c r="SI109" s="18"/>
      <c r="SJ109" s="18"/>
      <c r="SK109" s="18"/>
      <c r="SL109" s="18"/>
      <c r="SM109" s="18"/>
      <c r="SN109" s="18"/>
      <c r="SO109" s="18"/>
      <c r="SP109" s="18"/>
      <c r="SQ109" s="18"/>
      <c r="SR109" s="18"/>
      <c r="SS109" s="18"/>
      <c r="ST109" s="18"/>
      <c r="SU109" s="18"/>
      <c r="SV109" s="18"/>
      <c r="SW109" s="18"/>
      <c r="SX109" s="18"/>
      <c r="SY109" s="18"/>
      <c r="SZ109" s="18"/>
      <c r="TA109" s="18"/>
      <c r="TB109" s="18"/>
      <c r="TC109" s="18"/>
      <c r="TD109" s="18"/>
      <c r="TE109" s="18"/>
      <c r="TF109" s="18"/>
      <c r="TG109" s="18"/>
      <c r="TH109" s="18"/>
      <c r="TI109" s="18"/>
      <c r="TJ109" s="18"/>
      <c r="TK109" s="18"/>
      <c r="TL109" s="18"/>
      <c r="TM109" s="18"/>
      <c r="TN109" s="18"/>
      <c r="TO109" s="18"/>
      <c r="TP109" s="18"/>
      <c r="TQ109" s="18"/>
      <c r="TR109" s="18"/>
      <c r="TS109" s="18"/>
      <c r="TT109" s="18"/>
      <c r="TU109" s="18"/>
      <c r="TV109" s="18"/>
      <c r="TW109" s="18"/>
      <c r="TX109" s="18"/>
      <c r="TY109" s="18"/>
      <c r="TZ109" s="18"/>
      <c r="UA109" s="18"/>
      <c r="UB109" s="18"/>
      <c r="UC109" s="18"/>
      <c r="UD109" s="18"/>
      <c r="UE109" s="18"/>
      <c r="UF109" s="18"/>
      <c r="UG109" s="18"/>
      <c r="UH109" s="18"/>
      <c r="UI109" s="18"/>
      <c r="UJ109" s="18"/>
      <c r="UK109" s="18"/>
      <c r="UL109" s="18"/>
      <c r="UM109" s="18"/>
      <c r="UN109" s="18"/>
      <c r="UO109" s="18"/>
      <c r="UP109" s="18"/>
      <c r="UQ109" s="18"/>
      <c r="UR109" s="18"/>
      <c r="US109" s="18"/>
      <c r="UT109" s="18"/>
      <c r="UU109" s="18"/>
      <c r="UV109" s="18"/>
      <c r="UW109" s="18"/>
      <c r="UX109" s="18"/>
      <c r="UY109" s="18"/>
      <c r="UZ109" s="18"/>
      <c r="VA109" s="18"/>
      <c r="VB109" s="18"/>
      <c r="VC109" s="18"/>
      <c r="VD109" s="18"/>
      <c r="VE109" s="18"/>
      <c r="VF109" s="18"/>
      <c r="VG109" s="18"/>
      <c r="VH109" s="18"/>
      <c r="VI109" s="18"/>
      <c r="VJ109" s="18"/>
      <c r="VK109" s="18"/>
      <c r="VL109" s="18"/>
      <c r="VM109" s="18"/>
      <c r="VN109" s="18"/>
      <c r="VO109" s="18"/>
      <c r="VP109" s="18"/>
      <c r="VQ109" s="18"/>
      <c r="VR109" s="18"/>
      <c r="VS109" s="18"/>
      <c r="VT109" s="18"/>
      <c r="VU109" s="18"/>
      <c r="VV109" s="18"/>
      <c r="VW109" s="18"/>
      <c r="VX109" s="18"/>
      <c r="VY109" s="18"/>
      <c r="VZ109" s="18"/>
      <c r="WA109" s="18"/>
      <c r="WB109" s="18"/>
      <c r="WC109" s="18"/>
      <c r="WD109" s="18"/>
      <c r="WE109" s="18"/>
      <c r="WF109" s="18"/>
      <c r="WG109" s="18"/>
      <c r="WH109" s="18"/>
      <c r="WI109" s="18"/>
      <c r="WJ109" s="18"/>
      <c r="WK109" s="18"/>
      <c r="WL109" s="18"/>
      <c r="WM109" s="18"/>
      <c r="WN109" s="18"/>
      <c r="WO109" s="18"/>
      <c r="WP109" s="18"/>
      <c r="WQ109" s="18"/>
      <c r="WR109" s="18"/>
      <c r="WS109" s="18"/>
      <c r="WT109" s="18"/>
      <c r="WU109" s="18"/>
      <c r="WV109" s="18"/>
      <c r="WW109" s="18"/>
      <c r="WX109" s="18"/>
      <c r="WY109" s="18"/>
      <c r="WZ109" s="18"/>
      <c r="XA109" s="18"/>
      <c r="XB109" s="18"/>
      <c r="XC109" s="18"/>
      <c r="XD109" s="18"/>
      <c r="XE109" s="18"/>
      <c r="XF109" s="18"/>
      <c r="XG109" s="18"/>
      <c r="XH109" s="18"/>
      <c r="XI109" s="18"/>
      <c r="XJ109" s="18"/>
      <c r="XK109" s="18"/>
      <c r="XL109" s="18"/>
      <c r="XM109" s="18"/>
      <c r="XN109" s="18"/>
      <c r="XO109" s="18"/>
      <c r="XP109" s="18"/>
      <c r="XQ109" s="18"/>
      <c r="XR109" s="18"/>
      <c r="XS109" s="18"/>
      <c r="XT109" s="18"/>
      <c r="XU109" s="18"/>
      <c r="XV109" s="18"/>
      <c r="XW109" s="18"/>
      <c r="XX109" s="18"/>
      <c r="XY109" s="18"/>
      <c r="XZ109" s="18"/>
      <c r="YA109" s="18"/>
      <c r="YB109" s="18"/>
      <c r="YC109" s="18"/>
      <c r="YD109" s="18"/>
      <c r="YE109" s="18"/>
      <c r="YF109" s="18"/>
      <c r="YG109" s="18"/>
      <c r="YH109" s="18"/>
      <c r="YI109" s="18"/>
      <c r="YJ109" s="18"/>
      <c r="YK109" s="18"/>
      <c r="YL109" s="18"/>
      <c r="YM109" s="18"/>
      <c r="YN109" s="18"/>
      <c r="YO109" s="18"/>
      <c r="YP109" s="18"/>
      <c r="YQ109" s="18"/>
      <c r="YR109" s="18"/>
      <c r="YS109" s="18"/>
      <c r="YT109" s="18"/>
      <c r="YU109" s="18"/>
      <c r="YV109" s="18"/>
      <c r="YW109" s="18"/>
      <c r="YX109" s="18"/>
      <c r="YY109" s="18"/>
      <c r="YZ109" s="18"/>
      <c r="ZA109" s="18"/>
      <c r="ZB109" s="18"/>
      <c r="ZC109" s="18"/>
      <c r="ZD109" s="18"/>
      <c r="ZE109" s="18"/>
      <c r="ZF109" s="18"/>
      <c r="ZG109" s="18"/>
      <c r="ZH109" s="18"/>
      <c r="ZI109" s="18"/>
      <c r="ZJ109" s="18"/>
      <c r="ZK109" s="18"/>
      <c r="ZL109" s="18"/>
      <c r="ZM109" s="18"/>
      <c r="ZN109" s="18"/>
      <c r="ZO109" s="18"/>
      <c r="ZP109" s="18"/>
      <c r="ZQ109" s="18"/>
      <c r="ZR109" s="18"/>
      <c r="ZS109" s="18"/>
      <c r="ZT109" s="18"/>
      <c r="ZU109" s="18"/>
      <c r="ZV109" s="18"/>
      <c r="ZW109" s="18"/>
      <c r="ZX109" s="18"/>
      <c r="ZY109" s="18"/>
      <c r="ZZ109" s="18"/>
      <c r="AAA109" s="18"/>
      <c r="AAB109" s="18"/>
      <c r="AAC109" s="18"/>
      <c r="AAD109" s="18"/>
      <c r="AAE109" s="18"/>
      <c r="AAF109" s="18"/>
      <c r="AAG109" s="18"/>
      <c r="AAH109" s="18"/>
      <c r="AAI109" s="18"/>
      <c r="AAJ109" s="18"/>
      <c r="AAK109" s="18"/>
      <c r="AAL109" s="18"/>
      <c r="AAM109" s="18"/>
      <c r="AAN109" s="18"/>
      <c r="AAO109" s="18"/>
      <c r="AAP109" s="18"/>
      <c r="AAQ109" s="18"/>
      <c r="AAR109" s="18"/>
      <c r="AAS109" s="18"/>
      <c r="AAT109" s="18"/>
      <c r="AAU109" s="18"/>
      <c r="AAV109" s="18"/>
      <c r="AAW109" s="18"/>
      <c r="AAX109" s="18"/>
      <c r="AAY109" s="18"/>
      <c r="AAZ109" s="18"/>
      <c r="ABA109" s="18"/>
      <c r="ABB109" s="18"/>
      <c r="ABC109" s="18"/>
      <c r="ABD109" s="18"/>
      <c r="ABE109" s="18"/>
      <c r="ABF109" s="18"/>
      <c r="ABG109" s="18"/>
      <c r="ABH109" s="18"/>
      <c r="ABI109" s="18"/>
      <c r="ABJ109" s="18"/>
      <c r="ABK109" s="18"/>
      <c r="ABL109" s="18"/>
      <c r="ABM109" s="18"/>
      <c r="ABN109" s="18"/>
      <c r="ABO109" s="18"/>
      <c r="ABP109" s="18"/>
      <c r="ABQ109" s="18"/>
      <c r="ABR109" s="18"/>
      <c r="ABS109" s="18"/>
      <c r="ABT109" s="18"/>
      <c r="ABU109" s="18"/>
      <c r="ABV109" s="18"/>
      <c r="ABW109" s="18"/>
      <c r="ABX109" s="18"/>
      <c r="ABY109" s="18"/>
      <c r="ABZ109" s="18"/>
      <c r="ACA109" s="18"/>
      <c r="ACB109" s="18"/>
      <c r="ACC109" s="18"/>
      <c r="ACD109" s="18"/>
      <c r="ACE109" s="18"/>
      <c r="ACF109" s="18"/>
      <c r="ACG109" s="18"/>
      <c r="ACH109" s="18"/>
      <c r="ACI109" s="18"/>
      <c r="ACJ109" s="18"/>
      <c r="ACK109" s="18"/>
      <c r="ACL109" s="18"/>
      <c r="ACM109" s="18"/>
      <c r="ACN109" s="18"/>
      <c r="ACO109" s="18"/>
      <c r="ACP109" s="18"/>
      <c r="ACQ109" s="18"/>
      <c r="ACR109" s="18"/>
      <c r="ACS109" s="18"/>
      <c r="ACT109" s="18"/>
      <c r="ACU109" s="18"/>
      <c r="ACV109" s="18"/>
      <c r="ACW109" s="18"/>
      <c r="ACX109" s="18"/>
      <c r="ACY109" s="18"/>
      <c r="ACZ109" s="18"/>
      <c r="ADA109" s="18"/>
      <c r="ADB109" s="18"/>
      <c r="ADC109" s="18"/>
      <c r="ADD109" s="18"/>
      <c r="ADE109" s="18"/>
      <c r="ADF109" s="18"/>
      <c r="ADG109" s="18"/>
      <c r="ADH109" s="18"/>
      <c r="ADI109" s="18"/>
      <c r="ADJ109" s="18"/>
      <c r="ADK109" s="18"/>
      <c r="ADL109" s="18"/>
      <c r="ADM109" s="18"/>
      <c r="ADN109" s="18"/>
      <c r="ADO109" s="18"/>
      <c r="ADP109" s="18"/>
      <c r="ADQ109" s="18"/>
      <c r="ADR109" s="18"/>
      <c r="ADS109" s="18"/>
      <c r="ADT109" s="18"/>
      <c r="ADU109" s="18"/>
      <c r="ADV109" s="18"/>
      <c r="ADW109" s="18"/>
      <c r="ADX109" s="18"/>
      <c r="ADY109" s="18"/>
      <c r="ADZ109" s="18"/>
      <c r="AEA109" s="18"/>
      <c r="AEB109" s="18"/>
      <c r="AEC109" s="18"/>
      <c r="AED109" s="18"/>
      <c r="AEE109" s="18"/>
      <c r="AEF109" s="18"/>
      <c r="AEG109" s="18"/>
      <c r="AEH109" s="18"/>
      <c r="AEI109" s="18"/>
      <c r="AEJ109" s="18"/>
      <c r="AEK109" s="18"/>
      <c r="AEL109" s="18"/>
      <c r="AEM109" s="18"/>
      <c r="AEN109" s="18"/>
      <c r="AEO109" s="18"/>
      <c r="AEP109" s="18"/>
      <c r="AEQ109" s="18"/>
      <c r="AER109" s="18"/>
      <c r="AES109" s="18"/>
      <c r="AET109" s="18"/>
      <c r="AEU109" s="18"/>
      <c r="AEV109" s="18"/>
      <c r="AEW109" s="18"/>
      <c r="AEX109" s="18"/>
    </row>
    <row r="110" spans="1:830" s="33" customFormat="1" ht="30">
      <c r="A110" s="34">
        <v>106</v>
      </c>
      <c r="B110" s="34" t="s">
        <v>221</v>
      </c>
      <c r="C110" s="8" t="s">
        <v>222</v>
      </c>
      <c r="D110" s="49" t="s">
        <v>121</v>
      </c>
      <c r="E110" s="50">
        <v>1900</v>
      </c>
      <c r="F110" s="51">
        <v>100</v>
      </c>
      <c r="G110" s="52">
        <v>1610.1694915254238</v>
      </c>
      <c r="H110" s="38">
        <f t="shared" si="27"/>
        <v>190000</v>
      </c>
      <c r="I110" s="39">
        <f t="shared" si="19"/>
        <v>100</v>
      </c>
      <c r="J110" s="38">
        <f t="shared" si="28"/>
        <v>190000</v>
      </c>
      <c r="K110" s="38">
        <f t="shared" si="29"/>
        <v>0</v>
      </c>
      <c r="L110" s="38">
        <f t="shared" si="30"/>
        <v>0</v>
      </c>
      <c r="M110" s="40"/>
      <c r="N110" s="99">
        <f t="shared" si="31"/>
        <v>0</v>
      </c>
      <c r="O110" s="42"/>
      <c r="P110" s="43">
        <f t="shared" si="32"/>
        <v>0</v>
      </c>
      <c r="Q110" s="43">
        <f t="shared" si="33"/>
        <v>0</v>
      </c>
      <c r="R110" s="43">
        <f t="shared" si="34"/>
        <v>0</v>
      </c>
      <c r="S110" s="44">
        <f t="shared" si="35"/>
        <v>100</v>
      </c>
      <c r="T110" s="98">
        <f t="shared" si="36"/>
        <v>190000</v>
      </c>
      <c r="U110" s="45">
        <f t="shared" si="20"/>
        <v>100</v>
      </c>
      <c r="V110" s="46">
        <f t="shared" si="21"/>
        <v>190000</v>
      </c>
      <c r="W110" s="46">
        <f t="shared" si="22"/>
        <v>0</v>
      </c>
      <c r="X110" s="47">
        <f t="shared" si="23"/>
        <v>0</v>
      </c>
      <c r="Y110" s="97">
        <v>100</v>
      </c>
      <c r="Z110" s="96">
        <f t="shared" si="24"/>
        <v>190000</v>
      </c>
      <c r="AA110" s="96">
        <f t="shared" si="25"/>
        <v>0</v>
      </c>
      <c r="AB110" s="70">
        <f t="shared" si="26"/>
        <v>0</v>
      </c>
      <c r="AC110" s="157"/>
      <c r="AD110" s="162">
        <v>665</v>
      </c>
      <c r="AE110" s="166">
        <f t="shared" si="37"/>
        <v>66500</v>
      </c>
      <c r="AF110" s="166">
        <f t="shared" si="38"/>
        <v>66500</v>
      </c>
      <c r="AT110" s="136"/>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18"/>
      <c r="HK110" s="18"/>
      <c r="HL110" s="18"/>
      <c r="HM110" s="18"/>
      <c r="HN110" s="18"/>
      <c r="HO110" s="18"/>
      <c r="HP110" s="18"/>
      <c r="HQ110" s="18"/>
      <c r="HR110" s="18"/>
      <c r="HS110" s="18"/>
      <c r="HT110" s="18"/>
      <c r="HU110" s="18"/>
      <c r="HV110" s="18"/>
      <c r="HW110" s="18"/>
      <c r="HX110" s="18"/>
      <c r="HY110" s="18"/>
      <c r="HZ110" s="18"/>
      <c r="IA110" s="18"/>
      <c r="IB110" s="18"/>
      <c r="IC110" s="18"/>
      <c r="ID110" s="18"/>
      <c r="IE110" s="18"/>
      <c r="IF110" s="18"/>
      <c r="IG110" s="18"/>
      <c r="IH110" s="18"/>
      <c r="II110" s="18"/>
      <c r="IJ110" s="18"/>
      <c r="IK110" s="18"/>
      <c r="IL110" s="18"/>
      <c r="IM110" s="18"/>
      <c r="IN110" s="18"/>
      <c r="IO110" s="18"/>
      <c r="IP110" s="18"/>
      <c r="IQ110" s="18"/>
      <c r="IR110" s="18"/>
      <c r="IS110" s="18"/>
      <c r="IT110" s="18"/>
      <c r="IU110" s="18"/>
      <c r="IV110" s="18"/>
      <c r="IW110" s="18"/>
      <c r="IX110" s="18"/>
      <c r="IY110" s="18"/>
      <c r="IZ110" s="18"/>
      <c r="JA110" s="18"/>
      <c r="JB110" s="18"/>
      <c r="JC110" s="18"/>
      <c r="JD110" s="18"/>
      <c r="JE110" s="18"/>
      <c r="JF110" s="18"/>
      <c r="JG110" s="18"/>
      <c r="JH110" s="18"/>
      <c r="JI110" s="18"/>
      <c r="JJ110" s="18"/>
      <c r="JK110" s="18"/>
      <c r="JL110" s="18"/>
      <c r="JM110" s="18"/>
      <c r="JN110" s="18"/>
      <c r="JO110" s="18"/>
      <c r="JP110" s="18"/>
      <c r="JQ110" s="18"/>
      <c r="JR110" s="18"/>
      <c r="JS110" s="18"/>
      <c r="JT110" s="18"/>
      <c r="JU110" s="18"/>
      <c r="JV110" s="18"/>
      <c r="JW110" s="18"/>
      <c r="JX110" s="18"/>
      <c r="JY110" s="18"/>
      <c r="JZ110" s="18"/>
      <c r="KA110" s="18"/>
      <c r="KB110" s="18"/>
      <c r="KC110" s="18"/>
      <c r="KD110" s="18"/>
      <c r="KE110" s="18"/>
      <c r="KF110" s="18"/>
      <c r="KG110" s="18"/>
      <c r="KH110" s="18"/>
      <c r="KI110" s="18"/>
      <c r="KJ110" s="18"/>
      <c r="KK110" s="18"/>
      <c r="KL110" s="18"/>
      <c r="KM110" s="18"/>
      <c r="KN110" s="18"/>
      <c r="KO110" s="18"/>
      <c r="KP110" s="18"/>
      <c r="KQ110" s="18"/>
      <c r="KR110" s="18"/>
      <c r="KS110" s="18"/>
      <c r="KT110" s="18"/>
      <c r="KU110" s="18"/>
      <c r="KV110" s="18"/>
      <c r="KW110" s="18"/>
      <c r="KX110" s="18"/>
      <c r="KY110" s="18"/>
      <c r="KZ110" s="18"/>
      <c r="LA110" s="18"/>
      <c r="LB110" s="18"/>
      <c r="LC110" s="18"/>
      <c r="LD110" s="18"/>
      <c r="LE110" s="18"/>
      <c r="LF110" s="18"/>
      <c r="LG110" s="18"/>
      <c r="LH110" s="18"/>
      <c r="LI110" s="18"/>
      <c r="LJ110" s="18"/>
      <c r="LK110" s="18"/>
      <c r="LL110" s="18"/>
      <c r="LM110" s="18"/>
      <c r="LN110" s="18"/>
      <c r="LO110" s="18"/>
      <c r="LP110" s="18"/>
      <c r="LQ110" s="18"/>
      <c r="LR110" s="18"/>
      <c r="LS110" s="18"/>
      <c r="LT110" s="18"/>
      <c r="LU110" s="18"/>
      <c r="LV110" s="18"/>
      <c r="LW110" s="18"/>
      <c r="LX110" s="18"/>
      <c r="LY110" s="18"/>
      <c r="LZ110" s="18"/>
      <c r="MA110" s="18"/>
      <c r="MB110" s="18"/>
      <c r="MC110" s="18"/>
      <c r="MD110" s="18"/>
      <c r="ME110" s="18"/>
      <c r="MF110" s="18"/>
      <c r="MG110" s="18"/>
      <c r="MH110" s="18"/>
      <c r="MI110" s="18"/>
      <c r="MJ110" s="18"/>
      <c r="MK110" s="18"/>
      <c r="ML110" s="18"/>
      <c r="MM110" s="18"/>
      <c r="MN110" s="18"/>
      <c r="MO110" s="18"/>
      <c r="MP110" s="18"/>
      <c r="MQ110" s="18"/>
      <c r="MR110" s="18"/>
      <c r="MS110" s="18"/>
      <c r="MT110" s="18"/>
      <c r="MU110" s="18"/>
      <c r="MV110" s="18"/>
      <c r="MW110" s="18"/>
      <c r="MX110" s="18"/>
      <c r="MY110" s="18"/>
      <c r="MZ110" s="18"/>
      <c r="NA110" s="18"/>
      <c r="NB110" s="18"/>
      <c r="NC110" s="18"/>
      <c r="ND110" s="18"/>
      <c r="NE110" s="18"/>
      <c r="NF110" s="18"/>
      <c r="NG110" s="18"/>
      <c r="NH110" s="18"/>
      <c r="NI110" s="18"/>
      <c r="NJ110" s="18"/>
      <c r="NK110" s="18"/>
      <c r="NL110" s="18"/>
      <c r="NM110" s="18"/>
      <c r="NN110" s="18"/>
      <c r="NO110" s="18"/>
      <c r="NP110" s="18"/>
      <c r="NQ110" s="18"/>
      <c r="NR110" s="18"/>
      <c r="NS110" s="18"/>
      <c r="NT110" s="18"/>
      <c r="NU110" s="18"/>
      <c r="NV110" s="18"/>
      <c r="NW110" s="18"/>
      <c r="NX110" s="18"/>
      <c r="NY110" s="18"/>
      <c r="NZ110" s="18"/>
      <c r="OA110" s="18"/>
      <c r="OB110" s="18"/>
      <c r="OC110" s="18"/>
      <c r="OD110" s="18"/>
      <c r="OE110" s="18"/>
      <c r="OF110" s="18"/>
      <c r="OG110" s="18"/>
      <c r="OH110" s="18"/>
      <c r="OI110" s="18"/>
      <c r="OJ110" s="18"/>
      <c r="OK110" s="18"/>
      <c r="OL110" s="18"/>
      <c r="OM110" s="18"/>
      <c r="ON110" s="18"/>
      <c r="OO110" s="18"/>
      <c r="OP110" s="18"/>
      <c r="OQ110" s="18"/>
      <c r="OR110" s="18"/>
      <c r="OS110" s="18"/>
      <c r="OT110" s="18"/>
      <c r="OU110" s="18"/>
      <c r="OV110" s="18"/>
      <c r="OW110" s="18"/>
      <c r="OX110" s="18"/>
      <c r="OY110" s="18"/>
      <c r="OZ110" s="18"/>
      <c r="PA110" s="18"/>
      <c r="PB110" s="18"/>
      <c r="PC110" s="18"/>
      <c r="PD110" s="18"/>
      <c r="PE110" s="18"/>
      <c r="PF110" s="18"/>
      <c r="PG110" s="18"/>
      <c r="PH110" s="18"/>
      <c r="PI110" s="18"/>
      <c r="PJ110" s="18"/>
      <c r="PK110" s="18"/>
      <c r="PL110" s="18"/>
      <c r="PM110" s="18"/>
      <c r="PN110" s="18"/>
      <c r="PO110" s="18"/>
      <c r="PP110" s="18"/>
      <c r="PQ110" s="18"/>
      <c r="PR110" s="18"/>
      <c r="PS110" s="18"/>
      <c r="PT110" s="18"/>
      <c r="PU110" s="18"/>
      <c r="PV110" s="18"/>
      <c r="PW110" s="18"/>
      <c r="PX110" s="18"/>
      <c r="PY110" s="18"/>
      <c r="PZ110" s="18"/>
      <c r="QA110" s="18"/>
      <c r="QB110" s="18"/>
      <c r="QC110" s="18"/>
      <c r="QD110" s="18"/>
      <c r="QE110" s="18"/>
      <c r="QF110" s="18"/>
      <c r="QG110" s="18"/>
      <c r="QH110" s="18"/>
      <c r="QI110" s="18"/>
      <c r="QJ110" s="18"/>
      <c r="QK110" s="18"/>
      <c r="QL110" s="18"/>
      <c r="QM110" s="18"/>
      <c r="QN110" s="18"/>
      <c r="QO110" s="18"/>
      <c r="QP110" s="18"/>
      <c r="QQ110" s="18"/>
      <c r="QR110" s="18"/>
      <c r="QS110" s="18"/>
      <c r="QT110" s="18"/>
      <c r="QU110" s="18"/>
      <c r="QV110" s="18"/>
      <c r="QW110" s="18"/>
      <c r="QX110" s="18"/>
      <c r="QY110" s="18"/>
      <c r="QZ110" s="18"/>
      <c r="RA110" s="18"/>
      <c r="RB110" s="18"/>
      <c r="RC110" s="18"/>
      <c r="RD110" s="18"/>
      <c r="RE110" s="18"/>
      <c r="RF110" s="18"/>
      <c r="RG110" s="18"/>
      <c r="RH110" s="18"/>
      <c r="RI110" s="18"/>
      <c r="RJ110" s="18"/>
      <c r="RK110" s="18"/>
      <c r="RL110" s="18"/>
      <c r="RM110" s="18"/>
      <c r="RN110" s="18"/>
      <c r="RO110" s="18"/>
      <c r="RP110" s="18"/>
      <c r="RQ110" s="18"/>
      <c r="RR110" s="18"/>
      <c r="RS110" s="18"/>
      <c r="RT110" s="18"/>
      <c r="RU110" s="18"/>
      <c r="RV110" s="18"/>
      <c r="RW110" s="18"/>
      <c r="RX110" s="18"/>
      <c r="RY110" s="18"/>
      <c r="RZ110" s="18"/>
      <c r="SA110" s="18"/>
      <c r="SB110" s="18"/>
      <c r="SC110" s="18"/>
      <c r="SD110" s="18"/>
      <c r="SE110" s="18"/>
      <c r="SF110" s="18"/>
      <c r="SG110" s="18"/>
      <c r="SH110" s="18"/>
      <c r="SI110" s="18"/>
      <c r="SJ110" s="18"/>
      <c r="SK110" s="18"/>
      <c r="SL110" s="18"/>
      <c r="SM110" s="18"/>
      <c r="SN110" s="18"/>
      <c r="SO110" s="18"/>
      <c r="SP110" s="18"/>
      <c r="SQ110" s="18"/>
      <c r="SR110" s="18"/>
      <c r="SS110" s="18"/>
      <c r="ST110" s="18"/>
      <c r="SU110" s="18"/>
      <c r="SV110" s="18"/>
      <c r="SW110" s="18"/>
      <c r="SX110" s="18"/>
      <c r="SY110" s="18"/>
      <c r="SZ110" s="18"/>
      <c r="TA110" s="18"/>
      <c r="TB110" s="18"/>
      <c r="TC110" s="18"/>
      <c r="TD110" s="18"/>
      <c r="TE110" s="18"/>
      <c r="TF110" s="18"/>
      <c r="TG110" s="18"/>
      <c r="TH110" s="18"/>
      <c r="TI110" s="18"/>
      <c r="TJ110" s="18"/>
      <c r="TK110" s="18"/>
      <c r="TL110" s="18"/>
      <c r="TM110" s="18"/>
      <c r="TN110" s="18"/>
      <c r="TO110" s="18"/>
      <c r="TP110" s="18"/>
      <c r="TQ110" s="18"/>
      <c r="TR110" s="18"/>
      <c r="TS110" s="18"/>
      <c r="TT110" s="18"/>
      <c r="TU110" s="18"/>
      <c r="TV110" s="18"/>
      <c r="TW110" s="18"/>
      <c r="TX110" s="18"/>
      <c r="TY110" s="18"/>
      <c r="TZ110" s="18"/>
      <c r="UA110" s="18"/>
      <c r="UB110" s="18"/>
      <c r="UC110" s="18"/>
      <c r="UD110" s="18"/>
      <c r="UE110" s="18"/>
      <c r="UF110" s="18"/>
      <c r="UG110" s="18"/>
      <c r="UH110" s="18"/>
      <c r="UI110" s="18"/>
      <c r="UJ110" s="18"/>
      <c r="UK110" s="18"/>
      <c r="UL110" s="18"/>
      <c r="UM110" s="18"/>
      <c r="UN110" s="18"/>
      <c r="UO110" s="18"/>
      <c r="UP110" s="18"/>
      <c r="UQ110" s="18"/>
      <c r="UR110" s="18"/>
      <c r="US110" s="18"/>
      <c r="UT110" s="18"/>
      <c r="UU110" s="18"/>
      <c r="UV110" s="18"/>
      <c r="UW110" s="18"/>
      <c r="UX110" s="18"/>
      <c r="UY110" s="18"/>
      <c r="UZ110" s="18"/>
      <c r="VA110" s="18"/>
      <c r="VB110" s="18"/>
      <c r="VC110" s="18"/>
      <c r="VD110" s="18"/>
      <c r="VE110" s="18"/>
      <c r="VF110" s="18"/>
      <c r="VG110" s="18"/>
      <c r="VH110" s="18"/>
      <c r="VI110" s="18"/>
      <c r="VJ110" s="18"/>
      <c r="VK110" s="18"/>
      <c r="VL110" s="18"/>
      <c r="VM110" s="18"/>
      <c r="VN110" s="18"/>
      <c r="VO110" s="18"/>
      <c r="VP110" s="18"/>
      <c r="VQ110" s="18"/>
      <c r="VR110" s="18"/>
      <c r="VS110" s="18"/>
      <c r="VT110" s="18"/>
      <c r="VU110" s="18"/>
      <c r="VV110" s="18"/>
      <c r="VW110" s="18"/>
      <c r="VX110" s="18"/>
      <c r="VY110" s="18"/>
      <c r="VZ110" s="18"/>
      <c r="WA110" s="18"/>
      <c r="WB110" s="18"/>
      <c r="WC110" s="18"/>
      <c r="WD110" s="18"/>
      <c r="WE110" s="18"/>
      <c r="WF110" s="18"/>
      <c r="WG110" s="18"/>
      <c r="WH110" s="18"/>
      <c r="WI110" s="18"/>
      <c r="WJ110" s="18"/>
      <c r="WK110" s="18"/>
      <c r="WL110" s="18"/>
      <c r="WM110" s="18"/>
      <c r="WN110" s="18"/>
      <c r="WO110" s="18"/>
      <c r="WP110" s="18"/>
      <c r="WQ110" s="18"/>
      <c r="WR110" s="18"/>
      <c r="WS110" s="18"/>
      <c r="WT110" s="18"/>
      <c r="WU110" s="18"/>
      <c r="WV110" s="18"/>
      <c r="WW110" s="18"/>
      <c r="WX110" s="18"/>
      <c r="WY110" s="18"/>
      <c r="WZ110" s="18"/>
      <c r="XA110" s="18"/>
      <c r="XB110" s="18"/>
      <c r="XC110" s="18"/>
      <c r="XD110" s="18"/>
      <c r="XE110" s="18"/>
      <c r="XF110" s="18"/>
      <c r="XG110" s="18"/>
      <c r="XH110" s="18"/>
      <c r="XI110" s="18"/>
      <c r="XJ110" s="18"/>
      <c r="XK110" s="18"/>
      <c r="XL110" s="18"/>
      <c r="XM110" s="18"/>
      <c r="XN110" s="18"/>
      <c r="XO110" s="18"/>
      <c r="XP110" s="18"/>
      <c r="XQ110" s="18"/>
      <c r="XR110" s="18"/>
      <c r="XS110" s="18"/>
      <c r="XT110" s="18"/>
      <c r="XU110" s="18"/>
      <c r="XV110" s="18"/>
      <c r="XW110" s="18"/>
      <c r="XX110" s="18"/>
      <c r="XY110" s="18"/>
      <c r="XZ110" s="18"/>
      <c r="YA110" s="18"/>
      <c r="YB110" s="18"/>
      <c r="YC110" s="18"/>
      <c r="YD110" s="18"/>
      <c r="YE110" s="18"/>
      <c r="YF110" s="18"/>
      <c r="YG110" s="18"/>
      <c r="YH110" s="18"/>
      <c r="YI110" s="18"/>
      <c r="YJ110" s="18"/>
      <c r="YK110" s="18"/>
      <c r="YL110" s="18"/>
      <c r="YM110" s="18"/>
      <c r="YN110" s="18"/>
      <c r="YO110" s="18"/>
      <c r="YP110" s="18"/>
      <c r="YQ110" s="18"/>
      <c r="YR110" s="18"/>
      <c r="YS110" s="18"/>
      <c r="YT110" s="18"/>
      <c r="YU110" s="18"/>
      <c r="YV110" s="18"/>
      <c r="YW110" s="18"/>
      <c r="YX110" s="18"/>
      <c r="YY110" s="18"/>
      <c r="YZ110" s="18"/>
      <c r="ZA110" s="18"/>
      <c r="ZB110" s="18"/>
      <c r="ZC110" s="18"/>
      <c r="ZD110" s="18"/>
      <c r="ZE110" s="18"/>
      <c r="ZF110" s="18"/>
      <c r="ZG110" s="18"/>
      <c r="ZH110" s="18"/>
      <c r="ZI110" s="18"/>
      <c r="ZJ110" s="18"/>
      <c r="ZK110" s="18"/>
      <c r="ZL110" s="18"/>
      <c r="ZM110" s="18"/>
      <c r="ZN110" s="18"/>
      <c r="ZO110" s="18"/>
      <c r="ZP110" s="18"/>
      <c r="ZQ110" s="18"/>
      <c r="ZR110" s="18"/>
      <c r="ZS110" s="18"/>
      <c r="ZT110" s="18"/>
      <c r="ZU110" s="18"/>
      <c r="ZV110" s="18"/>
      <c r="ZW110" s="18"/>
      <c r="ZX110" s="18"/>
      <c r="ZY110" s="18"/>
      <c r="ZZ110" s="18"/>
      <c r="AAA110" s="18"/>
      <c r="AAB110" s="18"/>
      <c r="AAC110" s="18"/>
      <c r="AAD110" s="18"/>
      <c r="AAE110" s="18"/>
      <c r="AAF110" s="18"/>
      <c r="AAG110" s="18"/>
      <c r="AAH110" s="18"/>
      <c r="AAI110" s="18"/>
      <c r="AAJ110" s="18"/>
      <c r="AAK110" s="18"/>
      <c r="AAL110" s="18"/>
      <c r="AAM110" s="18"/>
      <c r="AAN110" s="18"/>
      <c r="AAO110" s="18"/>
      <c r="AAP110" s="18"/>
      <c r="AAQ110" s="18"/>
      <c r="AAR110" s="18"/>
      <c r="AAS110" s="18"/>
      <c r="AAT110" s="18"/>
      <c r="AAU110" s="18"/>
      <c r="AAV110" s="18"/>
      <c r="AAW110" s="18"/>
      <c r="AAX110" s="18"/>
      <c r="AAY110" s="18"/>
      <c r="AAZ110" s="18"/>
      <c r="ABA110" s="18"/>
      <c r="ABB110" s="18"/>
      <c r="ABC110" s="18"/>
      <c r="ABD110" s="18"/>
      <c r="ABE110" s="18"/>
      <c r="ABF110" s="18"/>
      <c r="ABG110" s="18"/>
      <c r="ABH110" s="18"/>
      <c r="ABI110" s="18"/>
      <c r="ABJ110" s="18"/>
      <c r="ABK110" s="18"/>
      <c r="ABL110" s="18"/>
      <c r="ABM110" s="18"/>
      <c r="ABN110" s="18"/>
      <c r="ABO110" s="18"/>
      <c r="ABP110" s="18"/>
      <c r="ABQ110" s="18"/>
      <c r="ABR110" s="18"/>
      <c r="ABS110" s="18"/>
      <c r="ABT110" s="18"/>
      <c r="ABU110" s="18"/>
      <c r="ABV110" s="18"/>
      <c r="ABW110" s="18"/>
      <c r="ABX110" s="18"/>
      <c r="ABY110" s="18"/>
      <c r="ABZ110" s="18"/>
      <c r="ACA110" s="18"/>
      <c r="ACB110" s="18"/>
      <c r="ACC110" s="18"/>
      <c r="ACD110" s="18"/>
      <c r="ACE110" s="18"/>
      <c r="ACF110" s="18"/>
      <c r="ACG110" s="18"/>
      <c r="ACH110" s="18"/>
      <c r="ACI110" s="18"/>
      <c r="ACJ110" s="18"/>
      <c r="ACK110" s="18"/>
      <c r="ACL110" s="18"/>
      <c r="ACM110" s="18"/>
      <c r="ACN110" s="18"/>
      <c r="ACO110" s="18"/>
      <c r="ACP110" s="18"/>
      <c r="ACQ110" s="18"/>
      <c r="ACR110" s="18"/>
      <c r="ACS110" s="18"/>
      <c r="ACT110" s="18"/>
      <c r="ACU110" s="18"/>
      <c r="ACV110" s="18"/>
      <c r="ACW110" s="18"/>
      <c r="ACX110" s="18"/>
      <c r="ACY110" s="18"/>
      <c r="ACZ110" s="18"/>
      <c r="ADA110" s="18"/>
      <c r="ADB110" s="18"/>
      <c r="ADC110" s="18"/>
      <c r="ADD110" s="18"/>
      <c r="ADE110" s="18"/>
      <c r="ADF110" s="18"/>
      <c r="ADG110" s="18"/>
      <c r="ADH110" s="18"/>
      <c r="ADI110" s="18"/>
      <c r="ADJ110" s="18"/>
      <c r="ADK110" s="18"/>
      <c r="ADL110" s="18"/>
      <c r="ADM110" s="18"/>
      <c r="ADN110" s="18"/>
      <c r="ADO110" s="18"/>
      <c r="ADP110" s="18"/>
      <c r="ADQ110" s="18"/>
      <c r="ADR110" s="18"/>
      <c r="ADS110" s="18"/>
      <c r="ADT110" s="18"/>
      <c r="ADU110" s="18"/>
      <c r="ADV110" s="18"/>
      <c r="ADW110" s="18"/>
      <c r="ADX110" s="18"/>
      <c r="ADY110" s="18"/>
      <c r="ADZ110" s="18"/>
      <c r="AEA110" s="18"/>
      <c r="AEB110" s="18"/>
      <c r="AEC110" s="18"/>
      <c r="AED110" s="18"/>
      <c r="AEE110" s="18"/>
      <c r="AEF110" s="18"/>
      <c r="AEG110" s="18"/>
      <c r="AEH110" s="18"/>
      <c r="AEI110" s="18"/>
      <c r="AEJ110" s="18"/>
      <c r="AEK110" s="18"/>
      <c r="AEL110" s="18"/>
      <c r="AEM110" s="18"/>
      <c r="AEN110" s="18"/>
      <c r="AEO110" s="18"/>
      <c r="AEP110" s="18"/>
      <c r="AEQ110" s="18"/>
      <c r="AER110" s="18"/>
      <c r="AES110" s="18"/>
      <c r="AET110" s="18"/>
      <c r="AEU110" s="18"/>
      <c r="AEV110" s="18"/>
      <c r="AEW110" s="18"/>
      <c r="AEX110" s="18"/>
    </row>
    <row r="111" spans="1:830" s="33" customFormat="1" ht="30">
      <c r="A111" s="34">
        <v>107</v>
      </c>
      <c r="B111" s="34" t="s">
        <v>223</v>
      </c>
      <c r="C111" s="8" t="s">
        <v>224</v>
      </c>
      <c r="D111" s="49" t="s">
        <v>121</v>
      </c>
      <c r="E111" s="50">
        <v>2400</v>
      </c>
      <c r="F111" s="51">
        <v>500</v>
      </c>
      <c r="G111" s="52">
        <v>2033.898305084746</v>
      </c>
      <c r="H111" s="38">
        <f t="shared" si="27"/>
        <v>1200000</v>
      </c>
      <c r="I111" s="39">
        <f t="shared" si="19"/>
        <v>500</v>
      </c>
      <c r="J111" s="38">
        <f t="shared" si="28"/>
        <v>1200000</v>
      </c>
      <c r="K111" s="38">
        <f t="shared" si="29"/>
        <v>0</v>
      </c>
      <c r="L111" s="38">
        <f t="shared" si="30"/>
        <v>0</v>
      </c>
      <c r="M111" s="40"/>
      <c r="N111" s="99">
        <f t="shared" si="31"/>
        <v>0</v>
      </c>
      <c r="O111" s="42"/>
      <c r="P111" s="43">
        <f t="shared" si="32"/>
        <v>0</v>
      </c>
      <c r="Q111" s="43">
        <f t="shared" si="33"/>
        <v>0</v>
      </c>
      <c r="R111" s="43">
        <f t="shared" si="34"/>
        <v>0</v>
      </c>
      <c r="S111" s="44">
        <f t="shared" si="35"/>
        <v>500</v>
      </c>
      <c r="T111" s="98">
        <f t="shared" si="36"/>
        <v>1200000</v>
      </c>
      <c r="U111" s="45">
        <f t="shared" si="20"/>
        <v>500</v>
      </c>
      <c r="V111" s="46">
        <f t="shared" si="21"/>
        <v>1200000</v>
      </c>
      <c r="W111" s="46">
        <f t="shared" si="22"/>
        <v>0</v>
      </c>
      <c r="X111" s="47">
        <f t="shared" si="23"/>
        <v>0</v>
      </c>
      <c r="Y111" s="97">
        <v>500</v>
      </c>
      <c r="Z111" s="96">
        <f t="shared" si="24"/>
        <v>1200000</v>
      </c>
      <c r="AA111" s="96">
        <f t="shared" si="25"/>
        <v>0</v>
      </c>
      <c r="AB111" s="70">
        <f t="shared" si="26"/>
        <v>0</v>
      </c>
      <c r="AC111" s="157"/>
      <c r="AD111" s="162">
        <v>840</v>
      </c>
      <c r="AE111" s="166">
        <f t="shared" si="37"/>
        <v>420000</v>
      </c>
      <c r="AF111" s="166">
        <f t="shared" si="38"/>
        <v>420000</v>
      </c>
      <c r="AT111" s="136"/>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18"/>
      <c r="HK111" s="18"/>
      <c r="HL111" s="18"/>
      <c r="HM111" s="18"/>
      <c r="HN111" s="18"/>
      <c r="HO111" s="18"/>
      <c r="HP111" s="18"/>
      <c r="HQ111" s="18"/>
      <c r="HR111" s="18"/>
      <c r="HS111" s="18"/>
      <c r="HT111" s="18"/>
      <c r="HU111" s="18"/>
      <c r="HV111" s="18"/>
      <c r="HW111" s="18"/>
      <c r="HX111" s="18"/>
      <c r="HY111" s="18"/>
      <c r="HZ111" s="18"/>
      <c r="IA111" s="18"/>
      <c r="IB111" s="18"/>
      <c r="IC111" s="18"/>
      <c r="ID111" s="18"/>
      <c r="IE111" s="18"/>
      <c r="IF111" s="18"/>
      <c r="IG111" s="18"/>
      <c r="IH111" s="18"/>
      <c r="II111" s="18"/>
      <c r="IJ111" s="18"/>
      <c r="IK111" s="18"/>
      <c r="IL111" s="18"/>
      <c r="IM111" s="18"/>
      <c r="IN111" s="18"/>
      <c r="IO111" s="18"/>
      <c r="IP111" s="18"/>
      <c r="IQ111" s="18"/>
      <c r="IR111" s="18"/>
      <c r="IS111" s="18"/>
      <c r="IT111" s="18"/>
      <c r="IU111" s="18"/>
      <c r="IV111" s="18"/>
      <c r="IW111" s="18"/>
      <c r="IX111" s="18"/>
      <c r="IY111" s="18"/>
      <c r="IZ111" s="18"/>
      <c r="JA111" s="18"/>
      <c r="JB111" s="18"/>
      <c r="JC111" s="18"/>
      <c r="JD111" s="18"/>
      <c r="JE111" s="18"/>
      <c r="JF111" s="18"/>
      <c r="JG111" s="18"/>
      <c r="JH111" s="18"/>
      <c r="JI111" s="18"/>
      <c r="JJ111" s="18"/>
      <c r="JK111" s="18"/>
      <c r="JL111" s="18"/>
      <c r="JM111" s="18"/>
      <c r="JN111" s="18"/>
      <c r="JO111" s="18"/>
      <c r="JP111" s="18"/>
      <c r="JQ111" s="18"/>
      <c r="JR111" s="18"/>
      <c r="JS111" s="18"/>
      <c r="JT111" s="18"/>
      <c r="JU111" s="18"/>
      <c r="JV111" s="18"/>
      <c r="JW111" s="18"/>
      <c r="JX111" s="18"/>
      <c r="JY111" s="18"/>
      <c r="JZ111" s="18"/>
      <c r="KA111" s="18"/>
      <c r="KB111" s="18"/>
      <c r="KC111" s="18"/>
      <c r="KD111" s="18"/>
      <c r="KE111" s="18"/>
      <c r="KF111" s="18"/>
      <c r="KG111" s="18"/>
      <c r="KH111" s="18"/>
      <c r="KI111" s="18"/>
      <c r="KJ111" s="18"/>
      <c r="KK111" s="18"/>
      <c r="KL111" s="18"/>
      <c r="KM111" s="18"/>
      <c r="KN111" s="18"/>
      <c r="KO111" s="18"/>
      <c r="KP111" s="18"/>
      <c r="KQ111" s="18"/>
      <c r="KR111" s="18"/>
      <c r="KS111" s="18"/>
      <c r="KT111" s="18"/>
      <c r="KU111" s="18"/>
      <c r="KV111" s="18"/>
      <c r="KW111" s="18"/>
      <c r="KX111" s="18"/>
      <c r="KY111" s="18"/>
      <c r="KZ111" s="18"/>
      <c r="LA111" s="18"/>
      <c r="LB111" s="18"/>
      <c r="LC111" s="18"/>
      <c r="LD111" s="18"/>
      <c r="LE111" s="18"/>
      <c r="LF111" s="18"/>
      <c r="LG111" s="18"/>
      <c r="LH111" s="18"/>
      <c r="LI111" s="18"/>
      <c r="LJ111" s="18"/>
      <c r="LK111" s="18"/>
      <c r="LL111" s="18"/>
      <c r="LM111" s="18"/>
      <c r="LN111" s="18"/>
      <c r="LO111" s="18"/>
      <c r="LP111" s="18"/>
      <c r="LQ111" s="18"/>
      <c r="LR111" s="18"/>
      <c r="LS111" s="18"/>
      <c r="LT111" s="18"/>
      <c r="LU111" s="18"/>
      <c r="LV111" s="18"/>
      <c r="LW111" s="18"/>
      <c r="LX111" s="18"/>
      <c r="LY111" s="18"/>
      <c r="LZ111" s="18"/>
      <c r="MA111" s="18"/>
      <c r="MB111" s="18"/>
      <c r="MC111" s="18"/>
      <c r="MD111" s="18"/>
      <c r="ME111" s="18"/>
      <c r="MF111" s="18"/>
      <c r="MG111" s="18"/>
      <c r="MH111" s="18"/>
      <c r="MI111" s="18"/>
      <c r="MJ111" s="18"/>
      <c r="MK111" s="18"/>
      <c r="ML111" s="18"/>
      <c r="MM111" s="18"/>
      <c r="MN111" s="18"/>
      <c r="MO111" s="18"/>
      <c r="MP111" s="18"/>
      <c r="MQ111" s="18"/>
      <c r="MR111" s="18"/>
      <c r="MS111" s="18"/>
      <c r="MT111" s="18"/>
      <c r="MU111" s="18"/>
      <c r="MV111" s="18"/>
      <c r="MW111" s="18"/>
      <c r="MX111" s="18"/>
      <c r="MY111" s="18"/>
      <c r="MZ111" s="18"/>
      <c r="NA111" s="18"/>
      <c r="NB111" s="18"/>
      <c r="NC111" s="18"/>
      <c r="ND111" s="18"/>
      <c r="NE111" s="18"/>
      <c r="NF111" s="18"/>
      <c r="NG111" s="18"/>
      <c r="NH111" s="18"/>
      <c r="NI111" s="18"/>
      <c r="NJ111" s="18"/>
      <c r="NK111" s="18"/>
      <c r="NL111" s="18"/>
      <c r="NM111" s="18"/>
      <c r="NN111" s="18"/>
      <c r="NO111" s="18"/>
      <c r="NP111" s="18"/>
      <c r="NQ111" s="18"/>
      <c r="NR111" s="18"/>
      <c r="NS111" s="18"/>
      <c r="NT111" s="18"/>
      <c r="NU111" s="18"/>
      <c r="NV111" s="18"/>
      <c r="NW111" s="18"/>
      <c r="NX111" s="18"/>
      <c r="NY111" s="18"/>
      <c r="NZ111" s="18"/>
      <c r="OA111" s="18"/>
      <c r="OB111" s="18"/>
      <c r="OC111" s="18"/>
      <c r="OD111" s="18"/>
      <c r="OE111" s="18"/>
      <c r="OF111" s="18"/>
      <c r="OG111" s="18"/>
      <c r="OH111" s="18"/>
      <c r="OI111" s="18"/>
      <c r="OJ111" s="18"/>
      <c r="OK111" s="18"/>
      <c r="OL111" s="18"/>
      <c r="OM111" s="18"/>
      <c r="ON111" s="18"/>
      <c r="OO111" s="18"/>
      <c r="OP111" s="18"/>
      <c r="OQ111" s="18"/>
      <c r="OR111" s="18"/>
      <c r="OS111" s="18"/>
      <c r="OT111" s="18"/>
      <c r="OU111" s="18"/>
      <c r="OV111" s="18"/>
      <c r="OW111" s="18"/>
      <c r="OX111" s="18"/>
      <c r="OY111" s="18"/>
      <c r="OZ111" s="18"/>
      <c r="PA111" s="18"/>
      <c r="PB111" s="18"/>
      <c r="PC111" s="18"/>
      <c r="PD111" s="18"/>
      <c r="PE111" s="18"/>
      <c r="PF111" s="18"/>
      <c r="PG111" s="18"/>
      <c r="PH111" s="18"/>
      <c r="PI111" s="18"/>
      <c r="PJ111" s="18"/>
      <c r="PK111" s="18"/>
      <c r="PL111" s="18"/>
      <c r="PM111" s="18"/>
      <c r="PN111" s="18"/>
      <c r="PO111" s="18"/>
      <c r="PP111" s="18"/>
      <c r="PQ111" s="18"/>
      <c r="PR111" s="18"/>
      <c r="PS111" s="18"/>
      <c r="PT111" s="18"/>
      <c r="PU111" s="18"/>
      <c r="PV111" s="18"/>
      <c r="PW111" s="18"/>
      <c r="PX111" s="18"/>
      <c r="PY111" s="18"/>
      <c r="PZ111" s="18"/>
      <c r="QA111" s="18"/>
      <c r="QB111" s="18"/>
      <c r="QC111" s="18"/>
      <c r="QD111" s="18"/>
      <c r="QE111" s="18"/>
      <c r="QF111" s="18"/>
      <c r="QG111" s="18"/>
      <c r="QH111" s="18"/>
      <c r="QI111" s="18"/>
      <c r="QJ111" s="18"/>
      <c r="QK111" s="18"/>
      <c r="QL111" s="18"/>
      <c r="QM111" s="18"/>
      <c r="QN111" s="18"/>
      <c r="QO111" s="18"/>
      <c r="QP111" s="18"/>
      <c r="QQ111" s="18"/>
      <c r="QR111" s="18"/>
      <c r="QS111" s="18"/>
      <c r="QT111" s="18"/>
      <c r="QU111" s="18"/>
      <c r="QV111" s="18"/>
      <c r="QW111" s="18"/>
      <c r="QX111" s="18"/>
      <c r="QY111" s="18"/>
      <c r="QZ111" s="18"/>
      <c r="RA111" s="18"/>
      <c r="RB111" s="18"/>
      <c r="RC111" s="18"/>
      <c r="RD111" s="18"/>
      <c r="RE111" s="18"/>
      <c r="RF111" s="18"/>
      <c r="RG111" s="18"/>
      <c r="RH111" s="18"/>
      <c r="RI111" s="18"/>
      <c r="RJ111" s="18"/>
      <c r="RK111" s="18"/>
      <c r="RL111" s="18"/>
      <c r="RM111" s="18"/>
      <c r="RN111" s="18"/>
      <c r="RO111" s="18"/>
      <c r="RP111" s="18"/>
      <c r="RQ111" s="18"/>
      <c r="RR111" s="18"/>
      <c r="RS111" s="18"/>
      <c r="RT111" s="18"/>
      <c r="RU111" s="18"/>
      <c r="RV111" s="18"/>
      <c r="RW111" s="18"/>
      <c r="RX111" s="18"/>
      <c r="RY111" s="18"/>
      <c r="RZ111" s="18"/>
      <c r="SA111" s="18"/>
      <c r="SB111" s="18"/>
      <c r="SC111" s="18"/>
      <c r="SD111" s="18"/>
      <c r="SE111" s="18"/>
      <c r="SF111" s="18"/>
      <c r="SG111" s="18"/>
      <c r="SH111" s="18"/>
      <c r="SI111" s="18"/>
      <c r="SJ111" s="18"/>
      <c r="SK111" s="18"/>
      <c r="SL111" s="18"/>
      <c r="SM111" s="18"/>
      <c r="SN111" s="18"/>
      <c r="SO111" s="18"/>
      <c r="SP111" s="18"/>
      <c r="SQ111" s="18"/>
      <c r="SR111" s="18"/>
      <c r="SS111" s="18"/>
      <c r="ST111" s="18"/>
      <c r="SU111" s="18"/>
      <c r="SV111" s="18"/>
      <c r="SW111" s="18"/>
      <c r="SX111" s="18"/>
      <c r="SY111" s="18"/>
      <c r="SZ111" s="18"/>
      <c r="TA111" s="18"/>
      <c r="TB111" s="18"/>
      <c r="TC111" s="18"/>
      <c r="TD111" s="18"/>
      <c r="TE111" s="18"/>
      <c r="TF111" s="18"/>
      <c r="TG111" s="18"/>
      <c r="TH111" s="18"/>
      <c r="TI111" s="18"/>
      <c r="TJ111" s="18"/>
      <c r="TK111" s="18"/>
      <c r="TL111" s="18"/>
      <c r="TM111" s="18"/>
      <c r="TN111" s="18"/>
      <c r="TO111" s="18"/>
      <c r="TP111" s="18"/>
      <c r="TQ111" s="18"/>
      <c r="TR111" s="18"/>
      <c r="TS111" s="18"/>
      <c r="TT111" s="18"/>
      <c r="TU111" s="18"/>
      <c r="TV111" s="18"/>
      <c r="TW111" s="18"/>
      <c r="TX111" s="18"/>
      <c r="TY111" s="18"/>
      <c r="TZ111" s="18"/>
      <c r="UA111" s="18"/>
      <c r="UB111" s="18"/>
      <c r="UC111" s="18"/>
      <c r="UD111" s="18"/>
      <c r="UE111" s="18"/>
      <c r="UF111" s="18"/>
      <c r="UG111" s="18"/>
      <c r="UH111" s="18"/>
      <c r="UI111" s="18"/>
      <c r="UJ111" s="18"/>
      <c r="UK111" s="18"/>
      <c r="UL111" s="18"/>
      <c r="UM111" s="18"/>
      <c r="UN111" s="18"/>
      <c r="UO111" s="18"/>
      <c r="UP111" s="18"/>
      <c r="UQ111" s="18"/>
      <c r="UR111" s="18"/>
      <c r="US111" s="18"/>
      <c r="UT111" s="18"/>
      <c r="UU111" s="18"/>
      <c r="UV111" s="18"/>
      <c r="UW111" s="18"/>
      <c r="UX111" s="18"/>
      <c r="UY111" s="18"/>
      <c r="UZ111" s="18"/>
      <c r="VA111" s="18"/>
      <c r="VB111" s="18"/>
      <c r="VC111" s="18"/>
      <c r="VD111" s="18"/>
      <c r="VE111" s="18"/>
      <c r="VF111" s="18"/>
      <c r="VG111" s="18"/>
      <c r="VH111" s="18"/>
      <c r="VI111" s="18"/>
      <c r="VJ111" s="18"/>
      <c r="VK111" s="18"/>
      <c r="VL111" s="18"/>
      <c r="VM111" s="18"/>
      <c r="VN111" s="18"/>
      <c r="VO111" s="18"/>
      <c r="VP111" s="18"/>
      <c r="VQ111" s="18"/>
      <c r="VR111" s="18"/>
      <c r="VS111" s="18"/>
      <c r="VT111" s="18"/>
      <c r="VU111" s="18"/>
      <c r="VV111" s="18"/>
      <c r="VW111" s="18"/>
      <c r="VX111" s="18"/>
      <c r="VY111" s="18"/>
      <c r="VZ111" s="18"/>
      <c r="WA111" s="18"/>
      <c r="WB111" s="18"/>
      <c r="WC111" s="18"/>
      <c r="WD111" s="18"/>
      <c r="WE111" s="18"/>
      <c r="WF111" s="18"/>
      <c r="WG111" s="18"/>
      <c r="WH111" s="18"/>
      <c r="WI111" s="18"/>
      <c r="WJ111" s="18"/>
      <c r="WK111" s="18"/>
      <c r="WL111" s="18"/>
      <c r="WM111" s="18"/>
      <c r="WN111" s="18"/>
      <c r="WO111" s="18"/>
      <c r="WP111" s="18"/>
      <c r="WQ111" s="18"/>
      <c r="WR111" s="18"/>
      <c r="WS111" s="18"/>
      <c r="WT111" s="18"/>
      <c r="WU111" s="18"/>
      <c r="WV111" s="18"/>
      <c r="WW111" s="18"/>
      <c r="WX111" s="18"/>
      <c r="WY111" s="18"/>
      <c r="WZ111" s="18"/>
      <c r="XA111" s="18"/>
      <c r="XB111" s="18"/>
      <c r="XC111" s="18"/>
      <c r="XD111" s="18"/>
      <c r="XE111" s="18"/>
      <c r="XF111" s="18"/>
      <c r="XG111" s="18"/>
      <c r="XH111" s="18"/>
      <c r="XI111" s="18"/>
      <c r="XJ111" s="18"/>
      <c r="XK111" s="18"/>
      <c r="XL111" s="18"/>
      <c r="XM111" s="18"/>
      <c r="XN111" s="18"/>
      <c r="XO111" s="18"/>
      <c r="XP111" s="18"/>
      <c r="XQ111" s="18"/>
      <c r="XR111" s="18"/>
      <c r="XS111" s="18"/>
      <c r="XT111" s="18"/>
      <c r="XU111" s="18"/>
      <c r="XV111" s="18"/>
      <c r="XW111" s="18"/>
      <c r="XX111" s="18"/>
      <c r="XY111" s="18"/>
      <c r="XZ111" s="18"/>
      <c r="YA111" s="18"/>
      <c r="YB111" s="18"/>
      <c r="YC111" s="18"/>
      <c r="YD111" s="18"/>
      <c r="YE111" s="18"/>
      <c r="YF111" s="18"/>
      <c r="YG111" s="18"/>
      <c r="YH111" s="18"/>
      <c r="YI111" s="18"/>
      <c r="YJ111" s="18"/>
      <c r="YK111" s="18"/>
      <c r="YL111" s="18"/>
      <c r="YM111" s="18"/>
      <c r="YN111" s="18"/>
      <c r="YO111" s="18"/>
      <c r="YP111" s="18"/>
      <c r="YQ111" s="18"/>
      <c r="YR111" s="18"/>
      <c r="YS111" s="18"/>
      <c r="YT111" s="18"/>
      <c r="YU111" s="18"/>
      <c r="YV111" s="18"/>
      <c r="YW111" s="18"/>
      <c r="YX111" s="18"/>
      <c r="YY111" s="18"/>
      <c r="YZ111" s="18"/>
      <c r="ZA111" s="18"/>
      <c r="ZB111" s="18"/>
      <c r="ZC111" s="18"/>
      <c r="ZD111" s="18"/>
      <c r="ZE111" s="18"/>
      <c r="ZF111" s="18"/>
      <c r="ZG111" s="18"/>
      <c r="ZH111" s="18"/>
      <c r="ZI111" s="18"/>
      <c r="ZJ111" s="18"/>
      <c r="ZK111" s="18"/>
      <c r="ZL111" s="18"/>
      <c r="ZM111" s="18"/>
      <c r="ZN111" s="18"/>
      <c r="ZO111" s="18"/>
      <c r="ZP111" s="18"/>
      <c r="ZQ111" s="18"/>
      <c r="ZR111" s="18"/>
      <c r="ZS111" s="18"/>
      <c r="ZT111" s="18"/>
      <c r="ZU111" s="18"/>
      <c r="ZV111" s="18"/>
      <c r="ZW111" s="18"/>
      <c r="ZX111" s="18"/>
      <c r="ZY111" s="18"/>
      <c r="ZZ111" s="18"/>
      <c r="AAA111" s="18"/>
      <c r="AAB111" s="18"/>
      <c r="AAC111" s="18"/>
      <c r="AAD111" s="18"/>
      <c r="AAE111" s="18"/>
      <c r="AAF111" s="18"/>
      <c r="AAG111" s="18"/>
      <c r="AAH111" s="18"/>
      <c r="AAI111" s="18"/>
      <c r="AAJ111" s="18"/>
      <c r="AAK111" s="18"/>
      <c r="AAL111" s="18"/>
      <c r="AAM111" s="18"/>
      <c r="AAN111" s="18"/>
      <c r="AAO111" s="18"/>
      <c r="AAP111" s="18"/>
      <c r="AAQ111" s="18"/>
      <c r="AAR111" s="18"/>
      <c r="AAS111" s="18"/>
      <c r="AAT111" s="18"/>
      <c r="AAU111" s="18"/>
      <c r="AAV111" s="18"/>
      <c r="AAW111" s="18"/>
      <c r="AAX111" s="18"/>
      <c r="AAY111" s="18"/>
      <c r="AAZ111" s="18"/>
      <c r="ABA111" s="18"/>
      <c r="ABB111" s="18"/>
      <c r="ABC111" s="18"/>
      <c r="ABD111" s="18"/>
      <c r="ABE111" s="18"/>
      <c r="ABF111" s="18"/>
      <c r="ABG111" s="18"/>
      <c r="ABH111" s="18"/>
      <c r="ABI111" s="18"/>
      <c r="ABJ111" s="18"/>
      <c r="ABK111" s="18"/>
      <c r="ABL111" s="18"/>
      <c r="ABM111" s="18"/>
      <c r="ABN111" s="18"/>
      <c r="ABO111" s="18"/>
      <c r="ABP111" s="18"/>
      <c r="ABQ111" s="18"/>
      <c r="ABR111" s="18"/>
      <c r="ABS111" s="18"/>
      <c r="ABT111" s="18"/>
      <c r="ABU111" s="18"/>
      <c r="ABV111" s="18"/>
      <c r="ABW111" s="18"/>
      <c r="ABX111" s="18"/>
      <c r="ABY111" s="18"/>
      <c r="ABZ111" s="18"/>
      <c r="ACA111" s="18"/>
      <c r="ACB111" s="18"/>
      <c r="ACC111" s="18"/>
      <c r="ACD111" s="18"/>
      <c r="ACE111" s="18"/>
      <c r="ACF111" s="18"/>
      <c r="ACG111" s="18"/>
      <c r="ACH111" s="18"/>
      <c r="ACI111" s="18"/>
      <c r="ACJ111" s="18"/>
      <c r="ACK111" s="18"/>
      <c r="ACL111" s="18"/>
      <c r="ACM111" s="18"/>
      <c r="ACN111" s="18"/>
      <c r="ACO111" s="18"/>
      <c r="ACP111" s="18"/>
      <c r="ACQ111" s="18"/>
      <c r="ACR111" s="18"/>
      <c r="ACS111" s="18"/>
      <c r="ACT111" s="18"/>
      <c r="ACU111" s="18"/>
      <c r="ACV111" s="18"/>
      <c r="ACW111" s="18"/>
      <c r="ACX111" s="18"/>
      <c r="ACY111" s="18"/>
      <c r="ACZ111" s="18"/>
      <c r="ADA111" s="18"/>
      <c r="ADB111" s="18"/>
      <c r="ADC111" s="18"/>
      <c r="ADD111" s="18"/>
      <c r="ADE111" s="18"/>
      <c r="ADF111" s="18"/>
      <c r="ADG111" s="18"/>
      <c r="ADH111" s="18"/>
      <c r="ADI111" s="18"/>
      <c r="ADJ111" s="18"/>
      <c r="ADK111" s="18"/>
      <c r="ADL111" s="18"/>
      <c r="ADM111" s="18"/>
      <c r="ADN111" s="18"/>
      <c r="ADO111" s="18"/>
      <c r="ADP111" s="18"/>
      <c r="ADQ111" s="18"/>
      <c r="ADR111" s="18"/>
      <c r="ADS111" s="18"/>
      <c r="ADT111" s="18"/>
      <c r="ADU111" s="18"/>
      <c r="ADV111" s="18"/>
      <c r="ADW111" s="18"/>
      <c r="ADX111" s="18"/>
      <c r="ADY111" s="18"/>
      <c r="ADZ111" s="18"/>
      <c r="AEA111" s="18"/>
      <c r="AEB111" s="18"/>
      <c r="AEC111" s="18"/>
      <c r="AED111" s="18"/>
      <c r="AEE111" s="18"/>
      <c r="AEF111" s="18"/>
      <c r="AEG111" s="18"/>
      <c r="AEH111" s="18"/>
      <c r="AEI111" s="18"/>
      <c r="AEJ111" s="18"/>
      <c r="AEK111" s="18"/>
      <c r="AEL111" s="18"/>
      <c r="AEM111" s="18"/>
      <c r="AEN111" s="18"/>
      <c r="AEO111" s="18"/>
      <c r="AEP111" s="18"/>
      <c r="AEQ111" s="18"/>
      <c r="AER111" s="18"/>
      <c r="AES111" s="18"/>
      <c r="AET111" s="18"/>
      <c r="AEU111" s="18"/>
      <c r="AEV111" s="18"/>
      <c r="AEW111" s="18"/>
      <c r="AEX111" s="18"/>
    </row>
    <row r="112" spans="1:830" s="33" customFormat="1">
      <c r="A112" s="34">
        <v>108</v>
      </c>
      <c r="B112" s="34" t="s">
        <v>225</v>
      </c>
      <c r="C112" s="8" t="s">
        <v>226</v>
      </c>
      <c r="D112" s="35" t="s">
        <v>20</v>
      </c>
      <c r="E112" s="36">
        <v>849.99999999999989</v>
      </c>
      <c r="F112" s="51">
        <v>8</v>
      </c>
      <c r="G112" s="52">
        <v>720.33898305084745</v>
      </c>
      <c r="H112" s="38">
        <f t="shared" si="27"/>
        <v>6799.9999999999991</v>
      </c>
      <c r="I112" s="39">
        <f t="shared" si="19"/>
        <v>8</v>
      </c>
      <c r="J112" s="38">
        <f t="shared" si="28"/>
        <v>6799.9999999999991</v>
      </c>
      <c r="K112" s="38">
        <f t="shared" si="29"/>
        <v>0</v>
      </c>
      <c r="L112" s="38">
        <f t="shared" si="30"/>
        <v>0</v>
      </c>
      <c r="M112" s="40"/>
      <c r="N112" s="99">
        <f t="shared" si="31"/>
        <v>0</v>
      </c>
      <c r="O112" s="42"/>
      <c r="P112" s="43">
        <f t="shared" si="32"/>
        <v>0</v>
      </c>
      <c r="Q112" s="43">
        <f t="shared" si="33"/>
        <v>0</v>
      </c>
      <c r="R112" s="43">
        <f t="shared" si="34"/>
        <v>0</v>
      </c>
      <c r="S112" s="44">
        <f t="shared" si="35"/>
        <v>8</v>
      </c>
      <c r="T112" s="98">
        <f t="shared" si="36"/>
        <v>6799.9999999999991</v>
      </c>
      <c r="U112" s="45">
        <f t="shared" si="20"/>
        <v>8</v>
      </c>
      <c r="V112" s="46">
        <f t="shared" si="21"/>
        <v>6799.9999999999991</v>
      </c>
      <c r="W112" s="46">
        <f t="shared" si="22"/>
        <v>0</v>
      </c>
      <c r="X112" s="47">
        <f t="shared" si="23"/>
        <v>0</v>
      </c>
      <c r="Y112" s="97">
        <v>8</v>
      </c>
      <c r="Z112" s="96">
        <f t="shared" si="24"/>
        <v>6799.9999999999991</v>
      </c>
      <c r="AA112" s="96">
        <f t="shared" si="25"/>
        <v>0</v>
      </c>
      <c r="AB112" s="70">
        <f t="shared" si="26"/>
        <v>0</v>
      </c>
      <c r="AC112" s="157"/>
      <c r="AD112" s="162">
        <v>297.5</v>
      </c>
      <c r="AE112" s="166">
        <f t="shared" si="37"/>
        <v>2380</v>
      </c>
      <c r="AF112" s="166">
        <f t="shared" si="38"/>
        <v>2380</v>
      </c>
      <c r="AT112" s="136"/>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18"/>
      <c r="HK112" s="18"/>
      <c r="HL112" s="18"/>
      <c r="HM112" s="18"/>
      <c r="HN112" s="18"/>
      <c r="HO112" s="18"/>
      <c r="HP112" s="18"/>
      <c r="HQ112" s="18"/>
      <c r="HR112" s="18"/>
      <c r="HS112" s="18"/>
      <c r="HT112" s="18"/>
      <c r="HU112" s="18"/>
      <c r="HV112" s="18"/>
      <c r="HW112" s="18"/>
      <c r="HX112" s="18"/>
      <c r="HY112" s="18"/>
      <c r="HZ112" s="18"/>
      <c r="IA112" s="18"/>
      <c r="IB112" s="18"/>
      <c r="IC112" s="18"/>
      <c r="ID112" s="18"/>
      <c r="IE112" s="18"/>
      <c r="IF112" s="18"/>
      <c r="IG112" s="18"/>
      <c r="IH112" s="18"/>
      <c r="II112" s="18"/>
      <c r="IJ112" s="18"/>
      <c r="IK112" s="18"/>
      <c r="IL112" s="18"/>
      <c r="IM112" s="18"/>
      <c r="IN112" s="18"/>
      <c r="IO112" s="18"/>
      <c r="IP112" s="18"/>
      <c r="IQ112" s="18"/>
      <c r="IR112" s="18"/>
      <c r="IS112" s="18"/>
      <c r="IT112" s="18"/>
      <c r="IU112" s="18"/>
      <c r="IV112" s="18"/>
      <c r="IW112" s="18"/>
      <c r="IX112" s="18"/>
      <c r="IY112" s="18"/>
      <c r="IZ112" s="18"/>
      <c r="JA112" s="18"/>
      <c r="JB112" s="18"/>
      <c r="JC112" s="18"/>
      <c r="JD112" s="18"/>
      <c r="JE112" s="18"/>
      <c r="JF112" s="18"/>
      <c r="JG112" s="18"/>
      <c r="JH112" s="18"/>
      <c r="JI112" s="18"/>
      <c r="JJ112" s="18"/>
      <c r="JK112" s="18"/>
      <c r="JL112" s="18"/>
      <c r="JM112" s="18"/>
      <c r="JN112" s="18"/>
      <c r="JO112" s="18"/>
      <c r="JP112" s="18"/>
      <c r="JQ112" s="18"/>
      <c r="JR112" s="18"/>
      <c r="JS112" s="18"/>
      <c r="JT112" s="18"/>
      <c r="JU112" s="18"/>
      <c r="JV112" s="18"/>
      <c r="JW112" s="18"/>
      <c r="JX112" s="18"/>
      <c r="JY112" s="18"/>
      <c r="JZ112" s="18"/>
      <c r="KA112" s="18"/>
      <c r="KB112" s="18"/>
      <c r="KC112" s="18"/>
      <c r="KD112" s="18"/>
      <c r="KE112" s="18"/>
      <c r="KF112" s="18"/>
      <c r="KG112" s="18"/>
      <c r="KH112" s="18"/>
      <c r="KI112" s="18"/>
      <c r="KJ112" s="18"/>
      <c r="KK112" s="18"/>
      <c r="KL112" s="18"/>
      <c r="KM112" s="18"/>
      <c r="KN112" s="18"/>
      <c r="KO112" s="18"/>
      <c r="KP112" s="18"/>
      <c r="KQ112" s="18"/>
      <c r="KR112" s="18"/>
      <c r="KS112" s="18"/>
      <c r="KT112" s="18"/>
      <c r="KU112" s="18"/>
      <c r="KV112" s="18"/>
      <c r="KW112" s="18"/>
      <c r="KX112" s="18"/>
      <c r="KY112" s="18"/>
      <c r="KZ112" s="18"/>
      <c r="LA112" s="18"/>
      <c r="LB112" s="18"/>
      <c r="LC112" s="18"/>
      <c r="LD112" s="18"/>
      <c r="LE112" s="18"/>
      <c r="LF112" s="18"/>
      <c r="LG112" s="18"/>
      <c r="LH112" s="18"/>
      <c r="LI112" s="18"/>
      <c r="LJ112" s="18"/>
      <c r="LK112" s="18"/>
      <c r="LL112" s="18"/>
      <c r="LM112" s="18"/>
      <c r="LN112" s="18"/>
      <c r="LO112" s="18"/>
      <c r="LP112" s="18"/>
      <c r="LQ112" s="18"/>
      <c r="LR112" s="18"/>
      <c r="LS112" s="18"/>
      <c r="LT112" s="18"/>
      <c r="LU112" s="18"/>
      <c r="LV112" s="18"/>
      <c r="LW112" s="18"/>
      <c r="LX112" s="18"/>
      <c r="LY112" s="18"/>
      <c r="LZ112" s="18"/>
      <c r="MA112" s="18"/>
      <c r="MB112" s="18"/>
      <c r="MC112" s="18"/>
      <c r="MD112" s="18"/>
      <c r="ME112" s="18"/>
      <c r="MF112" s="18"/>
      <c r="MG112" s="18"/>
      <c r="MH112" s="18"/>
      <c r="MI112" s="18"/>
      <c r="MJ112" s="18"/>
      <c r="MK112" s="18"/>
      <c r="ML112" s="18"/>
      <c r="MM112" s="18"/>
      <c r="MN112" s="18"/>
      <c r="MO112" s="18"/>
      <c r="MP112" s="18"/>
      <c r="MQ112" s="18"/>
      <c r="MR112" s="18"/>
      <c r="MS112" s="18"/>
      <c r="MT112" s="18"/>
      <c r="MU112" s="18"/>
      <c r="MV112" s="18"/>
      <c r="MW112" s="18"/>
      <c r="MX112" s="18"/>
      <c r="MY112" s="18"/>
      <c r="MZ112" s="18"/>
      <c r="NA112" s="18"/>
      <c r="NB112" s="18"/>
      <c r="NC112" s="18"/>
      <c r="ND112" s="18"/>
      <c r="NE112" s="18"/>
      <c r="NF112" s="18"/>
      <c r="NG112" s="18"/>
      <c r="NH112" s="18"/>
      <c r="NI112" s="18"/>
      <c r="NJ112" s="18"/>
      <c r="NK112" s="18"/>
      <c r="NL112" s="18"/>
      <c r="NM112" s="18"/>
      <c r="NN112" s="18"/>
      <c r="NO112" s="18"/>
      <c r="NP112" s="18"/>
      <c r="NQ112" s="18"/>
      <c r="NR112" s="18"/>
      <c r="NS112" s="18"/>
      <c r="NT112" s="18"/>
      <c r="NU112" s="18"/>
      <c r="NV112" s="18"/>
      <c r="NW112" s="18"/>
      <c r="NX112" s="18"/>
      <c r="NY112" s="18"/>
      <c r="NZ112" s="18"/>
      <c r="OA112" s="18"/>
      <c r="OB112" s="18"/>
      <c r="OC112" s="18"/>
      <c r="OD112" s="18"/>
      <c r="OE112" s="18"/>
      <c r="OF112" s="18"/>
      <c r="OG112" s="18"/>
      <c r="OH112" s="18"/>
      <c r="OI112" s="18"/>
      <c r="OJ112" s="18"/>
      <c r="OK112" s="18"/>
      <c r="OL112" s="18"/>
      <c r="OM112" s="18"/>
      <c r="ON112" s="18"/>
      <c r="OO112" s="18"/>
      <c r="OP112" s="18"/>
      <c r="OQ112" s="18"/>
      <c r="OR112" s="18"/>
      <c r="OS112" s="18"/>
      <c r="OT112" s="18"/>
      <c r="OU112" s="18"/>
      <c r="OV112" s="18"/>
      <c r="OW112" s="18"/>
      <c r="OX112" s="18"/>
      <c r="OY112" s="18"/>
      <c r="OZ112" s="18"/>
      <c r="PA112" s="18"/>
      <c r="PB112" s="18"/>
      <c r="PC112" s="18"/>
      <c r="PD112" s="18"/>
      <c r="PE112" s="18"/>
      <c r="PF112" s="18"/>
      <c r="PG112" s="18"/>
      <c r="PH112" s="18"/>
      <c r="PI112" s="18"/>
      <c r="PJ112" s="18"/>
      <c r="PK112" s="18"/>
      <c r="PL112" s="18"/>
      <c r="PM112" s="18"/>
      <c r="PN112" s="18"/>
      <c r="PO112" s="18"/>
      <c r="PP112" s="18"/>
      <c r="PQ112" s="18"/>
      <c r="PR112" s="18"/>
      <c r="PS112" s="18"/>
      <c r="PT112" s="18"/>
      <c r="PU112" s="18"/>
      <c r="PV112" s="18"/>
      <c r="PW112" s="18"/>
      <c r="PX112" s="18"/>
      <c r="PY112" s="18"/>
      <c r="PZ112" s="18"/>
      <c r="QA112" s="18"/>
      <c r="QB112" s="18"/>
      <c r="QC112" s="18"/>
      <c r="QD112" s="18"/>
      <c r="QE112" s="18"/>
      <c r="QF112" s="18"/>
      <c r="QG112" s="18"/>
      <c r="QH112" s="18"/>
      <c r="QI112" s="18"/>
      <c r="QJ112" s="18"/>
      <c r="QK112" s="18"/>
      <c r="QL112" s="18"/>
      <c r="QM112" s="18"/>
      <c r="QN112" s="18"/>
      <c r="QO112" s="18"/>
      <c r="QP112" s="18"/>
      <c r="QQ112" s="18"/>
      <c r="QR112" s="18"/>
      <c r="QS112" s="18"/>
      <c r="QT112" s="18"/>
      <c r="QU112" s="18"/>
      <c r="QV112" s="18"/>
      <c r="QW112" s="18"/>
      <c r="QX112" s="18"/>
      <c r="QY112" s="18"/>
      <c r="QZ112" s="18"/>
      <c r="RA112" s="18"/>
      <c r="RB112" s="18"/>
      <c r="RC112" s="18"/>
      <c r="RD112" s="18"/>
      <c r="RE112" s="18"/>
      <c r="RF112" s="18"/>
      <c r="RG112" s="18"/>
      <c r="RH112" s="18"/>
      <c r="RI112" s="18"/>
      <c r="RJ112" s="18"/>
      <c r="RK112" s="18"/>
      <c r="RL112" s="18"/>
      <c r="RM112" s="18"/>
      <c r="RN112" s="18"/>
      <c r="RO112" s="18"/>
      <c r="RP112" s="18"/>
      <c r="RQ112" s="18"/>
      <c r="RR112" s="18"/>
      <c r="RS112" s="18"/>
      <c r="RT112" s="18"/>
      <c r="RU112" s="18"/>
      <c r="RV112" s="18"/>
      <c r="RW112" s="18"/>
      <c r="RX112" s="18"/>
      <c r="RY112" s="18"/>
      <c r="RZ112" s="18"/>
      <c r="SA112" s="18"/>
      <c r="SB112" s="18"/>
      <c r="SC112" s="18"/>
      <c r="SD112" s="18"/>
      <c r="SE112" s="18"/>
      <c r="SF112" s="18"/>
      <c r="SG112" s="18"/>
      <c r="SH112" s="18"/>
      <c r="SI112" s="18"/>
      <c r="SJ112" s="18"/>
      <c r="SK112" s="18"/>
      <c r="SL112" s="18"/>
      <c r="SM112" s="18"/>
      <c r="SN112" s="18"/>
      <c r="SO112" s="18"/>
      <c r="SP112" s="18"/>
      <c r="SQ112" s="18"/>
      <c r="SR112" s="18"/>
      <c r="SS112" s="18"/>
      <c r="ST112" s="18"/>
      <c r="SU112" s="18"/>
      <c r="SV112" s="18"/>
      <c r="SW112" s="18"/>
      <c r="SX112" s="18"/>
      <c r="SY112" s="18"/>
      <c r="SZ112" s="18"/>
      <c r="TA112" s="18"/>
      <c r="TB112" s="18"/>
      <c r="TC112" s="18"/>
      <c r="TD112" s="18"/>
      <c r="TE112" s="18"/>
      <c r="TF112" s="18"/>
      <c r="TG112" s="18"/>
      <c r="TH112" s="18"/>
      <c r="TI112" s="18"/>
      <c r="TJ112" s="18"/>
      <c r="TK112" s="18"/>
      <c r="TL112" s="18"/>
      <c r="TM112" s="18"/>
      <c r="TN112" s="18"/>
      <c r="TO112" s="18"/>
      <c r="TP112" s="18"/>
      <c r="TQ112" s="18"/>
      <c r="TR112" s="18"/>
      <c r="TS112" s="18"/>
      <c r="TT112" s="18"/>
      <c r="TU112" s="18"/>
      <c r="TV112" s="18"/>
      <c r="TW112" s="18"/>
      <c r="TX112" s="18"/>
      <c r="TY112" s="18"/>
      <c r="TZ112" s="18"/>
      <c r="UA112" s="18"/>
      <c r="UB112" s="18"/>
      <c r="UC112" s="18"/>
      <c r="UD112" s="18"/>
      <c r="UE112" s="18"/>
      <c r="UF112" s="18"/>
      <c r="UG112" s="18"/>
      <c r="UH112" s="18"/>
      <c r="UI112" s="18"/>
      <c r="UJ112" s="18"/>
      <c r="UK112" s="18"/>
      <c r="UL112" s="18"/>
      <c r="UM112" s="18"/>
      <c r="UN112" s="18"/>
      <c r="UO112" s="18"/>
      <c r="UP112" s="18"/>
      <c r="UQ112" s="18"/>
      <c r="UR112" s="18"/>
      <c r="US112" s="18"/>
      <c r="UT112" s="18"/>
      <c r="UU112" s="18"/>
      <c r="UV112" s="18"/>
      <c r="UW112" s="18"/>
      <c r="UX112" s="18"/>
      <c r="UY112" s="18"/>
      <c r="UZ112" s="18"/>
      <c r="VA112" s="18"/>
      <c r="VB112" s="18"/>
      <c r="VC112" s="18"/>
      <c r="VD112" s="18"/>
      <c r="VE112" s="18"/>
      <c r="VF112" s="18"/>
      <c r="VG112" s="18"/>
      <c r="VH112" s="18"/>
      <c r="VI112" s="18"/>
      <c r="VJ112" s="18"/>
      <c r="VK112" s="18"/>
      <c r="VL112" s="18"/>
      <c r="VM112" s="18"/>
      <c r="VN112" s="18"/>
      <c r="VO112" s="18"/>
      <c r="VP112" s="18"/>
      <c r="VQ112" s="18"/>
      <c r="VR112" s="18"/>
      <c r="VS112" s="18"/>
      <c r="VT112" s="18"/>
      <c r="VU112" s="18"/>
      <c r="VV112" s="18"/>
      <c r="VW112" s="18"/>
      <c r="VX112" s="18"/>
      <c r="VY112" s="18"/>
      <c r="VZ112" s="18"/>
      <c r="WA112" s="18"/>
      <c r="WB112" s="18"/>
      <c r="WC112" s="18"/>
      <c r="WD112" s="18"/>
      <c r="WE112" s="18"/>
      <c r="WF112" s="18"/>
      <c r="WG112" s="18"/>
      <c r="WH112" s="18"/>
      <c r="WI112" s="18"/>
      <c r="WJ112" s="18"/>
      <c r="WK112" s="18"/>
      <c r="WL112" s="18"/>
      <c r="WM112" s="18"/>
      <c r="WN112" s="18"/>
      <c r="WO112" s="18"/>
      <c r="WP112" s="18"/>
      <c r="WQ112" s="18"/>
      <c r="WR112" s="18"/>
      <c r="WS112" s="18"/>
      <c r="WT112" s="18"/>
      <c r="WU112" s="18"/>
      <c r="WV112" s="18"/>
      <c r="WW112" s="18"/>
      <c r="WX112" s="18"/>
      <c r="WY112" s="18"/>
      <c r="WZ112" s="18"/>
      <c r="XA112" s="18"/>
      <c r="XB112" s="18"/>
      <c r="XC112" s="18"/>
      <c r="XD112" s="18"/>
      <c r="XE112" s="18"/>
      <c r="XF112" s="18"/>
      <c r="XG112" s="18"/>
      <c r="XH112" s="18"/>
      <c r="XI112" s="18"/>
      <c r="XJ112" s="18"/>
      <c r="XK112" s="18"/>
      <c r="XL112" s="18"/>
      <c r="XM112" s="18"/>
      <c r="XN112" s="18"/>
      <c r="XO112" s="18"/>
      <c r="XP112" s="18"/>
      <c r="XQ112" s="18"/>
      <c r="XR112" s="18"/>
      <c r="XS112" s="18"/>
      <c r="XT112" s="18"/>
      <c r="XU112" s="18"/>
      <c r="XV112" s="18"/>
      <c r="XW112" s="18"/>
      <c r="XX112" s="18"/>
      <c r="XY112" s="18"/>
      <c r="XZ112" s="18"/>
      <c r="YA112" s="18"/>
      <c r="YB112" s="18"/>
      <c r="YC112" s="18"/>
      <c r="YD112" s="18"/>
      <c r="YE112" s="18"/>
      <c r="YF112" s="18"/>
      <c r="YG112" s="18"/>
      <c r="YH112" s="18"/>
      <c r="YI112" s="18"/>
      <c r="YJ112" s="18"/>
      <c r="YK112" s="18"/>
      <c r="YL112" s="18"/>
      <c r="YM112" s="18"/>
      <c r="YN112" s="18"/>
      <c r="YO112" s="18"/>
      <c r="YP112" s="18"/>
      <c r="YQ112" s="18"/>
      <c r="YR112" s="18"/>
      <c r="YS112" s="18"/>
      <c r="YT112" s="18"/>
      <c r="YU112" s="18"/>
      <c r="YV112" s="18"/>
      <c r="YW112" s="18"/>
      <c r="YX112" s="18"/>
      <c r="YY112" s="18"/>
      <c r="YZ112" s="18"/>
      <c r="ZA112" s="18"/>
      <c r="ZB112" s="18"/>
      <c r="ZC112" s="18"/>
      <c r="ZD112" s="18"/>
      <c r="ZE112" s="18"/>
      <c r="ZF112" s="18"/>
      <c r="ZG112" s="18"/>
      <c r="ZH112" s="18"/>
      <c r="ZI112" s="18"/>
      <c r="ZJ112" s="18"/>
      <c r="ZK112" s="18"/>
      <c r="ZL112" s="18"/>
      <c r="ZM112" s="18"/>
      <c r="ZN112" s="18"/>
      <c r="ZO112" s="18"/>
      <c r="ZP112" s="18"/>
      <c r="ZQ112" s="18"/>
      <c r="ZR112" s="18"/>
      <c r="ZS112" s="18"/>
      <c r="ZT112" s="18"/>
      <c r="ZU112" s="18"/>
      <c r="ZV112" s="18"/>
      <c r="ZW112" s="18"/>
      <c r="ZX112" s="18"/>
      <c r="ZY112" s="18"/>
      <c r="ZZ112" s="18"/>
      <c r="AAA112" s="18"/>
      <c r="AAB112" s="18"/>
      <c r="AAC112" s="18"/>
      <c r="AAD112" s="18"/>
      <c r="AAE112" s="18"/>
      <c r="AAF112" s="18"/>
      <c r="AAG112" s="18"/>
      <c r="AAH112" s="18"/>
      <c r="AAI112" s="18"/>
      <c r="AAJ112" s="18"/>
      <c r="AAK112" s="18"/>
      <c r="AAL112" s="18"/>
      <c r="AAM112" s="18"/>
      <c r="AAN112" s="18"/>
      <c r="AAO112" s="18"/>
      <c r="AAP112" s="18"/>
      <c r="AAQ112" s="18"/>
      <c r="AAR112" s="18"/>
      <c r="AAS112" s="18"/>
      <c r="AAT112" s="18"/>
      <c r="AAU112" s="18"/>
      <c r="AAV112" s="18"/>
      <c r="AAW112" s="18"/>
      <c r="AAX112" s="18"/>
      <c r="AAY112" s="18"/>
      <c r="AAZ112" s="18"/>
      <c r="ABA112" s="18"/>
      <c r="ABB112" s="18"/>
      <c r="ABC112" s="18"/>
      <c r="ABD112" s="18"/>
      <c r="ABE112" s="18"/>
      <c r="ABF112" s="18"/>
      <c r="ABG112" s="18"/>
      <c r="ABH112" s="18"/>
      <c r="ABI112" s="18"/>
      <c r="ABJ112" s="18"/>
      <c r="ABK112" s="18"/>
      <c r="ABL112" s="18"/>
      <c r="ABM112" s="18"/>
      <c r="ABN112" s="18"/>
      <c r="ABO112" s="18"/>
      <c r="ABP112" s="18"/>
      <c r="ABQ112" s="18"/>
      <c r="ABR112" s="18"/>
      <c r="ABS112" s="18"/>
      <c r="ABT112" s="18"/>
      <c r="ABU112" s="18"/>
      <c r="ABV112" s="18"/>
      <c r="ABW112" s="18"/>
      <c r="ABX112" s="18"/>
      <c r="ABY112" s="18"/>
      <c r="ABZ112" s="18"/>
      <c r="ACA112" s="18"/>
      <c r="ACB112" s="18"/>
      <c r="ACC112" s="18"/>
      <c r="ACD112" s="18"/>
      <c r="ACE112" s="18"/>
      <c r="ACF112" s="18"/>
      <c r="ACG112" s="18"/>
      <c r="ACH112" s="18"/>
      <c r="ACI112" s="18"/>
      <c r="ACJ112" s="18"/>
      <c r="ACK112" s="18"/>
      <c r="ACL112" s="18"/>
      <c r="ACM112" s="18"/>
      <c r="ACN112" s="18"/>
      <c r="ACO112" s="18"/>
      <c r="ACP112" s="18"/>
      <c r="ACQ112" s="18"/>
      <c r="ACR112" s="18"/>
      <c r="ACS112" s="18"/>
      <c r="ACT112" s="18"/>
      <c r="ACU112" s="18"/>
      <c r="ACV112" s="18"/>
      <c r="ACW112" s="18"/>
      <c r="ACX112" s="18"/>
      <c r="ACY112" s="18"/>
      <c r="ACZ112" s="18"/>
      <c r="ADA112" s="18"/>
      <c r="ADB112" s="18"/>
      <c r="ADC112" s="18"/>
      <c r="ADD112" s="18"/>
      <c r="ADE112" s="18"/>
      <c r="ADF112" s="18"/>
      <c r="ADG112" s="18"/>
      <c r="ADH112" s="18"/>
      <c r="ADI112" s="18"/>
      <c r="ADJ112" s="18"/>
      <c r="ADK112" s="18"/>
      <c r="ADL112" s="18"/>
      <c r="ADM112" s="18"/>
      <c r="ADN112" s="18"/>
      <c r="ADO112" s="18"/>
      <c r="ADP112" s="18"/>
      <c r="ADQ112" s="18"/>
      <c r="ADR112" s="18"/>
      <c r="ADS112" s="18"/>
      <c r="ADT112" s="18"/>
      <c r="ADU112" s="18"/>
      <c r="ADV112" s="18"/>
      <c r="ADW112" s="18"/>
      <c r="ADX112" s="18"/>
      <c r="ADY112" s="18"/>
      <c r="ADZ112" s="18"/>
      <c r="AEA112" s="18"/>
      <c r="AEB112" s="18"/>
      <c r="AEC112" s="18"/>
      <c r="AED112" s="18"/>
      <c r="AEE112" s="18"/>
      <c r="AEF112" s="18"/>
      <c r="AEG112" s="18"/>
      <c r="AEH112" s="18"/>
      <c r="AEI112" s="18"/>
      <c r="AEJ112" s="18"/>
      <c r="AEK112" s="18"/>
      <c r="AEL112" s="18"/>
      <c r="AEM112" s="18"/>
      <c r="AEN112" s="18"/>
      <c r="AEO112" s="18"/>
      <c r="AEP112" s="18"/>
      <c r="AEQ112" s="18"/>
      <c r="AER112" s="18"/>
      <c r="AES112" s="18"/>
      <c r="AET112" s="18"/>
      <c r="AEU112" s="18"/>
      <c r="AEV112" s="18"/>
      <c r="AEW112" s="18"/>
      <c r="AEX112" s="18"/>
    </row>
    <row r="113" spans="1:830" s="33" customFormat="1">
      <c r="A113" s="34">
        <v>109</v>
      </c>
      <c r="B113" s="34" t="s">
        <v>227</v>
      </c>
      <c r="C113" s="8" t="s">
        <v>228</v>
      </c>
      <c r="D113" s="35" t="s">
        <v>20</v>
      </c>
      <c r="E113" s="36">
        <v>1200</v>
      </c>
      <c r="F113" s="51">
        <v>8</v>
      </c>
      <c r="G113" s="52">
        <v>1016.949152542373</v>
      </c>
      <c r="H113" s="38">
        <f t="shared" si="27"/>
        <v>9600</v>
      </c>
      <c r="I113" s="39">
        <f t="shared" si="19"/>
        <v>8</v>
      </c>
      <c r="J113" s="38">
        <f t="shared" si="28"/>
        <v>9600</v>
      </c>
      <c r="K113" s="38">
        <f t="shared" si="29"/>
        <v>0</v>
      </c>
      <c r="L113" s="38">
        <f t="shared" si="30"/>
        <v>0</v>
      </c>
      <c r="M113" s="40"/>
      <c r="N113" s="99">
        <f t="shared" si="31"/>
        <v>0</v>
      </c>
      <c r="O113" s="42"/>
      <c r="P113" s="43">
        <f t="shared" si="32"/>
        <v>0</v>
      </c>
      <c r="Q113" s="43">
        <f t="shared" si="33"/>
        <v>0</v>
      </c>
      <c r="R113" s="43">
        <f t="shared" si="34"/>
        <v>0</v>
      </c>
      <c r="S113" s="44">
        <f t="shared" si="35"/>
        <v>8</v>
      </c>
      <c r="T113" s="98">
        <f t="shared" si="36"/>
        <v>9600</v>
      </c>
      <c r="U113" s="45">
        <f t="shared" si="20"/>
        <v>8</v>
      </c>
      <c r="V113" s="46">
        <f t="shared" si="21"/>
        <v>9600</v>
      </c>
      <c r="W113" s="46">
        <f t="shared" si="22"/>
        <v>0</v>
      </c>
      <c r="X113" s="47">
        <f t="shared" si="23"/>
        <v>0</v>
      </c>
      <c r="Y113" s="97">
        <v>8</v>
      </c>
      <c r="Z113" s="96">
        <f t="shared" si="24"/>
        <v>9600</v>
      </c>
      <c r="AA113" s="96">
        <f t="shared" si="25"/>
        <v>0</v>
      </c>
      <c r="AB113" s="70">
        <f t="shared" si="26"/>
        <v>0</v>
      </c>
      <c r="AC113" s="157"/>
      <c r="AD113" s="162">
        <v>420</v>
      </c>
      <c r="AE113" s="166">
        <f t="shared" si="37"/>
        <v>3360</v>
      </c>
      <c r="AF113" s="166">
        <f t="shared" si="38"/>
        <v>3360</v>
      </c>
      <c r="AT113" s="136"/>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18"/>
      <c r="HK113" s="18"/>
      <c r="HL113" s="18"/>
      <c r="HM113" s="18"/>
      <c r="HN113" s="18"/>
      <c r="HO113" s="18"/>
      <c r="HP113" s="18"/>
      <c r="HQ113" s="18"/>
      <c r="HR113" s="18"/>
      <c r="HS113" s="18"/>
      <c r="HT113" s="18"/>
      <c r="HU113" s="18"/>
      <c r="HV113" s="18"/>
      <c r="HW113" s="18"/>
      <c r="HX113" s="18"/>
      <c r="HY113" s="18"/>
      <c r="HZ113" s="18"/>
      <c r="IA113" s="18"/>
      <c r="IB113" s="18"/>
      <c r="IC113" s="18"/>
      <c r="ID113" s="18"/>
      <c r="IE113" s="18"/>
      <c r="IF113" s="18"/>
      <c r="IG113" s="18"/>
      <c r="IH113" s="18"/>
      <c r="II113" s="18"/>
      <c r="IJ113" s="18"/>
      <c r="IK113" s="18"/>
      <c r="IL113" s="18"/>
      <c r="IM113" s="18"/>
      <c r="IN113" s="18"/>
      <c r="IO113" s="18"/>
      <c r="IP113" s="18"/>
      <c r="IQ113" s="18"/>
      <c r="IR113" s="18"/>
      <c r="IS113" s="18"/>
      <c r="IT113" s="18"/>
      <c r="IU113" s="18"/>
      <c r="IV113" s="18"/>
      <c r="IW113" s="18"/>
      <c r="IX113" s="18"/>
      <c r="IY113" s="18"/>
      <c r="IZ113" s="18"/>
      <c r="JA113" s="18"/>
      <c r="JB113" s="18"/>
      <c r="JC113" s="18"/>
      <c r="JD113" s="18"/>
      <c r="JE113" s="18"/>
      <c r="JF113" s="18"/>
      <c r="JG113" s="18"/>
      <c r="JH113" s="18"/>
      <c r="JI113" s="18"/>
      <c r="JJ113" s="18"/>
      <c r="JK113" s="18"/>
      <c r="JL113" s="18"/>
      <c r="JM113" s="18"/>
      <c r="JN113" s="18"/>
      <c r="JO113" s="18"/>
      <c r="JP113" s="18"/>
      <c r="JQ113" s="18"/>
      <c r="JR113" s="18"/>
      <c r="JS113" s="18"/>
      <c r="JT113" s="18"/>
      <c r="JU113" s="18"/>
      <c r="JV113" s="18"/>
      <c r="JW113" s="18"/>
      <c r="JX113" s="18"/>
      <c r="JY113" s="18"/>
      <c r="JZ113" s="18"/>
      <c r="KA113" s="18"/>
      <c r="KB113" s="18"/>
      <c r="KC113" s="18"/>
      <c r="KD113" s="18"/>
      <c r="KE113" s="18"/>
      <c r="KF113" s="18"/>
      <c r="KG113" s="18"/>
      <c r="KH113" s="18"/>
      <c r="KI113" s="18"/>
      <c r="KJ113" s="18"/>
      <c r="KK113" s="18"/>
      <c r="KL113" s="18"/>
      <c r="KM113" s="18"/>
      <c r="KN113" s="18"/>
      <c r="KO113" s="18"/>
      <c r="KP113" s="18"/>
      <c r="KQ113" s="18"/>
      <c r="KR113" s="18"/>
      <c r="KS113" s="18"/>
      <c r="KT113" s="18"/>
      <c r="KU113" s="18"/>
      <c r="KV113" s="18"/>
      <c r="KW113" s="18"/>
      <c r="KX113" s="18"/>
      <c r="KY113" s="18"/>
      <c r="KZ113" s="18"/>
      <c r="LA113" s="18"/>
      <c r="LB113" s="18"/>
      <c r="LC113" s="18"/>
      <c r="LD113" s="18"/>
      <c r="LE113" s="18"/>
      <c r="LF113" s="18"/>
      <c r="LG113" s="18"/>
      <c r="LH113" s="18"/>
      <c r="LI113" s="18"/>
      <c r="LJ113" s="18"/>
      <c r="LK113" s="18"/>
      <c r="LL113" s="18"/>
      <c r="LM113" s="18"/>
      <c r="LN113" s="18"/>
      <c r="LO113" s="18"/>
      <c r="LP113" s="18"/>
      <c r="LQ113" s="18"/>
      <c r="LR113" s="18"/>
      <c r="LS113" s="18"/>
      <c r="LT113" s="18"/>
      <c r="LU113" s="18"/>
      <c r="LV113" s="18"/>
      <c r="LW113" s="18"/>
      <c r="LX113" s="18"/>
      <c r="LY113" s="18"/>
      <c r="LZ113" s="18"/>
      <c r="MA113" s="18"/>
      <c r="MB113" s="18"/>
      <c r="MC113" s="18"/>
      <c r="MD113" s="18"/>
      <c r="ME113" s="18"/>
      <c r="MF113" s="18"/>
      <c r="MG113" s="18"/>
      <c r="MH113" s="18"/>
      <c r="MI113" s="18"/>
      <c r="MJ113" s="18"/>
      <c r="MK113" s="18"/>
      <c r="ML113" s="18"/>
      <c r="MM113" s="18"/>
      <c r="MN113" s="18"/>
      <c r="MO113" s="18"/>
      <c r="MP113" s="18"/>
      <c r="MQ113" s="18"/>
      <c r="MR113" s="18"/>
      <c r="MS113" s="18"/>
      <c r="MT113" s="18"/>
      <c r="MU113" s="18"/>
      <c r="MV113" s="18"/>
      <c r="MW113" s="18"/>
      <c r="MX113" s="18"/>
      <c r="MY113" s="18"/>
      <c r="MZ113" s="18"/>
      <c r="NA113" s="18"/>
      <c r="NB113" s="18"/>
      <c r="NC113" s="18"/>
      <c r="ND113" s="18"/>
      <c r="NE113" s="18"/>
      <c r="NF113" s="18"/>
      <c r="NG113" s="18"/>
      <c r="NH113" s="18"/>
      <c r="NI113" s="18"/>
      <c r="NJ113" s="18"/>
      <c r="NK113" s="18"/>
      <c r="NL113" s="18"/>
      <c r="NM113" s="18"/>
      <c r="NN113" s="18"/>
      <c r="NO113" s="18"/>
      <c r="NP113" s="18"/>
      <c r="NQ113" s="18"/>
      <c r="NR113" s="18"/>
      <c r="NS113" s="18"/>
      <c r="NT113" s="18"/>
      <c r="NU113" s="18"/>
      <c r="NV113" s="18"/>
      <c r="NW113" s="18"/>
      <c r="NX113" s="18"/>
      <c r="NY113" s="18"/>
      <c r="NZ113" s="18"/>
      <c r="OA113" s="18"/>
      <c r="OB113" s="18"/>
      <c r="OC113" s="18"/>
      <c r="OD113" s="18"/>
      <c r="OE113" s="18"/>
      <c r="OF113" s="18"/>
      <c r="OG113" s="18"/>
      <c r="OH113" s="18"/>
      <c r="OI113" s="18"/>
      <c r="OJ113" s="18"/>
      <c r="OK113" s="18"/>
      <c r="OL113" s="18"/>
      <c r="OM113" s="18"/>
      <c r="ON113" s="18"/>
      <c r="OO113" s="18"/>
      <c r="OP113" s="18"/>
      <c r="OQ113" s="18"/>
      <c r="OR113" s="18"/>
      <c r="OS113" s="18"/>
      <c r="OT113" s="18"/>
      <c r="OU113" s="18"/>
      <c r="OV113" s="18"/>
      <c r="OW113" s="18"/>
      <c r="OX113" s="18"/>
      <c r="OY113" s="18"/>
      <c r="OZ113" s="18"/>
      <c r="PA113" s="18"/>
      <c r="PB113" s="18"/>
      <c r="PC113" s="18"/>
      <c r="PD113" s="18"/>
      <c r="PE113" s="18"/>
      <c r="PF113" s="18"/>
      <c r="PG113" s="18"/>
      <c r="PH113" s="18"/>
      <c r="PI113" s="18"/>
      <c r="PJ113" s="18"/>
      <c r="PK113" s="18"/>
      <c r="PL113" s="18"/>
      <c r="PM113" s="18"/>
      <c r="PN113" s="18"/>
      <c r="PO113" s="18"/>
      <c r="PP113" s="18"/>
      <c r="PQ113" s="18"/>
      <c r="PR113" s="18"/>
      <c r="PS113" s="18"/>
      <c r="PT113" s="18"/>
      <c r="PU113" s="18"/>
      <c r="PV113" s="18"/>
      <c r="PW113" s="18"/>
      <c r="PX113" s="18"/>
      <c r="PY113" s="18"/>
      <c r="PZ113" s="18"/>
      <c r="QA113" s="18"/>
      <c r="QB113" s="18"/>
      <c r="QC113" s="18"/>
      <c r="QD113" s="18"/>
      <c r="QE113" s="18"/>
      <c r="QF113" s="18"/>
      <c r="QG113" s="18"/>
      <c r="QH113" s="18"/>
      <c r="QI113" s="18"/>
      <c r="QJ113" s="18"/>
      <c r="QK113" s="18"/>
      <c r="QL113" s="18"/>
      <c r="QM113" s="18"/>
      <c r="QN113" s="18"/>
      <c r="QO113" s="18"/>
      <c r="QP113" s="18"/>
      <c r="QQ113" s="18"/>
      <c r="QR113" s="18"/>
      <c r="QS113" s="18"/>
      <c r="QT113" s="18"/>
      <c r="QU113" s="18"/>
      <c r="QV113" s="18"/>
      <c r="QW113" s="18"/>
      <c r="QX113" s="18"/>
      <c r="QY113" s="18"/>
      <c r="QZ113" s="18"/>
      <c r="RA113" s="18"/>
      <c r="RB113" s="18"/>
      <c r="RC113" s="18"/>
      <c r="RD113" s="18"/>
      <c r="RE113" s="18"/>
      <c r="RF113" s="18"/>
      <c r="RG113" s="18"/>
      <c r="RH113" s="18"/>
      <c r="RI113" s="18"/>
      <c r="RJ113" s="18"/>
      <c r="RK113" s="18"/>
      <c r="RL113" s="18"/>
      <c r="RM113" s="18"/>
      <c r="RN113" s="18"/>
      <c r="RO113" s="18"/>
      <c r="RP113" s="18"/>
      <c r="RQ113" s="18"/>
      <c r="RR113" s="18"/>
      <c r="RS113" s="18"/>
      <c r="RT113" s="18"/>
      <c r="RU113" s="18"/>
      <c r="RV113" s="18"/>
      <c r="RW113" s="18"/>
      <c r="RX113" s="18"/>
      <c r="RY113" s="18"/>
      <c r="RZ113" s="18"/>
      <c r="SA113" s="18"/>
      <c r="SB113" s="18"/>
      <c r="SC113" s="18"/>
      <c r="SD113" s="18"/>
      <c r="SE113" s="18"/>
      <c r="SF113" s="18"/>
      <c r="SG113" s="18"/>
      <c r="SH113" s="18"/>
      <c r="SI113" s="18"/>
      <c r="SJ113" s="18"/>
      <c r="SK113" s="18"/>
      <c r="SL113" s="18"/>
      <c r="SM113" s="18"/>
      <c r="SN113" s="18"/>
      <c r="SO113" s="18"/>
      <c r="SP113" s="18"/>
      <c r="SQ113" s="18"/>
      <c r="SR113" s="18"/>
      <c r="SS113" s="18"/>
      <c r="ST113" s="18"/>
      <c r="SU113" s="18"/>
      <c r="SV113" s="18"/>
      <c r="SW113" s="18"/>
      <c r="SX113" s="18"/>
      <c r="SY113" s="18"/>
      <c r="SZ113" s="18"/>
      <c r="TA113" s="18"/>
      <c r="TB113" s="18"/>
      <c r="TC113" s="18"/>
      <c r="TD113" s="18"/>
      <c r="TE113" s="18"/>
      <c r="TF113" s="18"/>
      <c r="TG113" s="18"/>
      <c r="TH113" s="18"/>
      <c r="TI113" s="18"/>
      <c r="TJ113" s="18"/>
      <c r="TK113" s="18"/>
      <c r="TL113" s="18"/>
      <c r="TM113" s="18"/>
      <c r="TN113" s="18"/>
      <c r="TO113" s="18"/>
      <c r="TP113" s="18"/>
      <c r="TQ113" s="18"/>
      <c r="TR113" s="18"/>
      <c r="TS113" s="18"/>
      <c r="TT113" s="18"/>
      <c r="TU113" s="18"/>
      <c r="TV113" s="18"/>
      <c r="TW113" s="18"/>
      <c r="TX113" s="18"/>
      <c r="TY113" s="18"/>
      <c r="TZ113" s="18"/>
      <c r="UA113" s="18"/>
      <c r="UB113" s="18"/>
      <c r="UC113" s="18"/>
      <c r="UD113" s="18"/>
      <c r="UE113" s="18"/>
      <c r="UF113" s="18"/>
      <c r="UG113" s="18"/>
      <c r="UH113" s="18"/>
      <c r="UI113" s="18"/>
      <c r="UJ113" s="18"/>
      <c r="UK113" s="18"/>
      <c r="UL113" s="18"/>
      <c r="UM113" s="18"/>
      <c r="UN113" s="18"/>
      <c r="UO113" s="18"/>
      <c r="UP113" s="18"/>
      <c r="UQ113" s="18"/>
      <c r="UR113" s="18"/>
      <c r="US113" s="18"/>
      <c r="UT113" s="18"/>
      <c r="UU113" s="18"/>
      <c r="UV113" s="18"/>
      <c r="UW113" s="18"/>
      <c r="UX113" s="18"/>
      <c r="UY113" s="18"/>
      <c r="UZ113" s="18"/>
      <c r="VA113" s="18"/>
      <c r="VB113" s="18"/>
      <c r="VC113" s="18"/>
      <c r="VD113" s="18"/>
      <c r="VE113" s="18"/>
      <c r="VF113" s="18"/>
      <c r="VG113" s="18"/>
      <c r="VH113" s="18"/>
      <c r="VI113" s="18"/>
      <c r="VJ113" s="18"/>
      <c r="VK113" s="18"/>
      <c r="VL113" s="18"/>
      <c r="VM113" s="18"/>
      <c r="VN113" s="18"/>
      <c r="VO113" s="18"/>
      <c r="VP113" s="18"/>
      <c r="VQ113" s="18"/>
      <c r="VR113" s="18"/>
      <c r="VS113" s="18"/>
      <c r="VT113" s="18"/>
      <c r="VU113" s="18"/>
      <c r="VV113" s="18"/>
      <c r="VW113" s="18"/>
      <c r="VX113" s="18"/>
      <c r="VY113" s="18"/>
      <c r="VZ113" s="18"/>
      <c r="WA113" s="18"/>
      <c r="WB113" s="18"/>
      <c r="WC113" s="18"/>
      <c r="WD113" s="18"/>
      <c r="WE113" s="18"/>
      <c r="WF113" s="18"/>
      <c r="WG113" s="18"/>
      <c r="WH113" s="18"/>
      <c r="WI113" s="18"/>
      <c r="WJ113" s="18"/>
      <c r="WK113" s="18"/>
      <c r="WL113" s="18"/>
      <c r="WM113" s="18"/>
      <c r="WN113" s="18"/>
      <c r="WO113" s="18"/>
      <c r="WP113" s="18"/>
      <c r="WQ113" s="18"/>
      <c r="WR113" s="18"/>
      <c r="WS113" s="18"/>
      <c r="WT113" s="18"/>
      <c r="WU113" s="18"/>
      <c r="WV113" s="18"/>
      <c r="WW113" s="18"/>
      <c r="WX113" s="18"/>
      <c r="WY113" s="18"/>
      <c r="WZ113" s="18"/>
      <c r="XA113" s="18"/>
      <c r="XB113" s="18"/>
      <c r="XC113" s="18"/>
      <c r="XD113" s="18"/>
      <c r="XE113" s="18"/>
      <c r="XF113" s="18"/>
      <c r="XG113" s="18"/>
      <c r="XH113" s="18"/>
      <c r="XI113" s="18"/>
      <c r="XJ113" s="18"/>
      <c r="XK113" s="18"/>
      <c r="XL113" s="18"/>
      <c r="XM113" s="18"/>
      <c r="XN113" s="18"/>
      <c r="XO113" s="18"/>
      <c r="XP113" s="18"/>
      <c r="XQ113" s="18"/>
      <c r="XR113" s="18"/>
      <c r="XS113" s="18"/>
      <c r="XT113" s="18"/>
      <c r="XU113" s="18"/>
      <c r="XV113" s="18"/>
      <c r="XW113" s="18"/>
      <c r="XX113" s="18"/>
      <c r="XY113" s="18"/>
      <c r="XZ113" s="18"/>
      <c r="YA113" s="18"/>
      <c r="YB113" s="18"/>
      <c r="YC113" s="18"/>
      <c r="YD113" s="18"/>
      <c r="YE113" s="18"/>
      <c r="YF113" s="18"/>
      <c r="YG113" s="18"/>
      <c r="YH113" s="18"/>
      <c r="YI113" s="18"/>
      <c r="YJ113" s="18"/>
      <c r="YK113" s="18"/>
      <c r="YL113" s="18"/>
      <c r="YM113" s="18"/>
      <c r="YN113" s="18"/>
      <c r="YO113" s="18"/>
      <c r="YP113" s="18"/>
      <c r="YQ113" s="18"/>
      <c r="YR113" s="18"/>
      <c r="YS113" s="18"/>
      <c r="YT113" s="18"/>
      <c r="YU113" s="18"/>
      <c r="YV113" s="18"/>
      <c r="YW113" s="18"/>
      <c r="YX113" s="18"/>
      <c r="YY113" s="18"/>
      <c r="YZ113" s="18"/>
      <c r="ZA113" s="18"/>
      <c r="ZB113" s="18"/>
      <c r="ZC113" s="18"/>
      <c r="ZD113" s="18"/>
      <c r="ZE113" s="18"/>
      <c r="ZF113" s="18"/>
      <c r="ZG113" s="18"/>
      <c r="ZH113" s="18"/>
      <c r="ZI113" s="18"/>
      <c r="ZJ113" s="18"/>
      <c r="ZK113" s="18"/>
      <c r="ZL113" s="18"/>
      <c r="ZM113" s="18"/>
      <c r="ZN113" s="18"/>
      <c r="ZO113" s="18"/>
      <c r="ZP113" s="18"/>
      <c r="ZQ113" s="18"/>
      <c r="ZR113" s="18"/>
      <c r="ZS113" s="18"/>
      <c r="ZT113" s="18"/>
      <c r="ZU113" s="18"/>
      <c r="ZV113" s="18"/>
      <c r="ZW113" s="18"/>
      <c r="ZX113" s="18"/>
      <c r="ZY113" s="18"/>
      <c r="ZZ113" s="18"/>
      <c r="AAA113" s="18"/>
      <c r="AAB113" s="18"/>
      <c r="AAC113" s="18"/>
      <c r="AAD113" s="18"/>
      <c r="AAE113" s="18"/>
      <c r="AAF113" s="18"/>
      <c r="AAG113" s="18"/>
      <c r="AAH113" s="18"/>
      <c r="AAI113" s="18"/>
      <c r="AAJ113" s="18"/>
      <c r="AAK113" s="18"/>
      <c r="AAL113" s="18"/>
      <c r="AAM113" s="18"/>
      <c r="AAN113" s="18"/>
      <c r="AAO113" s="18"/>
      <c r="AAP113" s="18"/>
      <c r="AAQ113" s="18"/>
      <c r="AAR113" s="18"/>
      <c r="AAS113" s="18"/>
      <c r="AAT113" s="18"/>
      <c r="AAU113" s="18"/>
      <c r="AAV113" s="18"/>
      <c r="AAW113" s="18"/>
      <c r="AAX113" s="18"/>
      <c r="AAY113" s="18"/>
      <c r="AAZ113" s="18"/>
      <c r="ABA113" s="18"/>
      <c r="ABB113" s="18"/>
      <c r="ABC113" s="18"/>
      <c r="ABD113" s="18"/>
      <c r="ABE113" s="18"/>
      <c r="ABF113" s="18"/>
      <c r="ABG113" s="18"/>
      <c r="ABH113" s="18"/>
      <c r="ABI113" s="18"/>
      <c r="ABJ113" s="18"/>
      <c r="ABK113" s="18"/>
      <c r="ABL113" s="18"/>
      <c r="ABM113" s="18"/>
      <c r="ABN113" s="18"/>
      <c r="ABO113" s="18"/>
      <c r="ABP113" s="18"/>
      <c r="ABQ113" s="18"/>
      <c r="ABR113" s="18"/>
      <c r="ABS113" s="18"/>
      <c r="ABT113" s="18"/>
      <c r="ABU113" s="18"/>
      <c r="ABV113" s="18"/>
      <c r="ABW113" s="18"/>
      <c r="ABX113" s="18"/>
      <c r="ABY113" s="18"/>
      <c r="ABZ113" s="18"/>
      <c r="ACA113" s="18"/>
      <c r="ACB113" s="18"/>
      <c r="ACC113" s="18"/>
      <c r="ACD113" s="18"/>
      <c r="ACE113" s="18"/>
      <c r="ACF113" s="18"/>
      <c r="ACG113" s="18"/>
      <c r="ACH113" s="18"/>
      <c r="ACI113" s="18"/>
      <c r="ACJ113" s="18"/>
      <c r="ACK113" s="18"/>
      <c r="ACL113" s="18"/>
      <c r="ACM113" s="18"/>
      <c r="ACN113" s="18"/>
      <c r="ACO113" s="18"/>
      <c r="ACP113" s="18"/>
      <c r="ACQ113" s="18"/>
      <c r="ACR113" s="18"/>
      <c r="ACS113" s="18"/>
      <c r="ACT113" s="18"/>
      <c r="ACU113" s="18"/>
      <c r="ACV113" s="18"/>
      <c r="ACW113" s="18"/>
      <c r="ACX113" s="18"/>
      <c r="ACY113" s="18"/>
      <c r="ACZ113" s="18"/>
      <c r="ADA113" s="18"/>
      <c r="ADB113" s="18"/>
      <c r="ADC113" s="18"/>
      <c r="ADD113" s="18"/>
      <c r="ADE113" s="18"/>
      <c r="ADF113" s="18"/>
      <c r="ADG113" s="18"/>
      <c r="ADH113" s="18"/>
      <c r="ADI113" s="18"/>
      <c r="ADJ113" s="18"/>
      <c r="ADK113" s="18"/>
      <c r="ADL113" s="18"/>
      <c r="ADM113" s="18"/>
      <c r="ADN113" s="18"/>
      <c r="ADO113" s="18"/>
      <c r="ADP113" s="18"/>
      <c r="ADQ113" s="18"/>
      <c r="ADR113" s="18"/>
      <c r="ADS113" s="18"/>
      <c r="ADT113" s="18"/>
      <c r="ADU113" s="18"/>
      <c r="ADV113" s="18"/>
      <c r="ADW113" s="18"/>
      <c r="ADX113" s="18"/>
      <c r="ADY113" s="18"/>
      <c r="ADZ113" s="18"/>
      <c r="AEA113" s="18"/>
      <c r="AEB113" s="18"/>
      <c r="AEC113" s="18"/>
      <c r="AED113" s="18"/>
      <c r="AEE113" s="18"/>
      <c r="AEF113" s="18"/>
      <c r="AEG113" s="18"/>
      <c r="AEH113" s="18"/>
      <c r="AEI113" s="18"/>
      <c r="AEJ113" s="18"/>
      <c r="AEK113" s="18"/>
      <c r="AEL113" s="18"/>
      <c r="AEM113" s="18"/>
      <c r="AEN113" s="18"/>
      <c r="AEO113" s="18"/>
      <c r="AEP113" s="18"/>
      <c r="AEQ113" s="18"/>
      <c r="AER113" s="18"/>
      <c r="AES113" s="18"/>
      <c r="AET113" s="18"/>
      <c r="AEU113" s="18"/>
      <c r="AEV113" s="18"/>
      <c r="AEW113" s="18"/>
      <c r="AEX113" s="18"/>
    </row>
    <row r="114" spans="1:830" s="33" customFormat="1">
      <c r="A114" s="34">
        <v>110</v>
      </c>
      <c r="B114" s="34" t="s">
        <v>229</v>
      </c>
      <c r="C114" s="8" t="s">
        <v>230</v>
      </c>
      <c r="D114" s="35" t="s">
        <v>20</v>
      </c>
      <c r="E114" s="36">
        <v>1500</v>
      </c>
      <c r="F114" s="51">
        <v>8</v>
      </c>
      <c r="G114" s="52">
        <v>1271.1864406779662</v>
      </c>
      <c r="H114" s="38">
        <f t="shared" si="27"/>
        <v>12000</v>
      </c>
      <c r="I114" s="39">
        <f t="shared" si="19"/>
        <v>8</v>
      </c>
      <c r="J114" s="38">
        <f t="shared" si="28"/>
        <v>12000</v>
      </c>
      <c r="K114" s="38">
        <f t="shared" si="29"/>
        <v>0</v>
      </c>
      <c r="L114" s="38">
        <f t="shared" si="30"/>
        <v>0</v>
      </c>
      <c r="M114" s="40"/>
      <c r="N114" s="99">
        <f t="shared" si="31"/>
        <v>0</v>
      </c>
      <c r="O114" s="42"/>
      <c r="P114" s="43">
        <f t="shared" si="32"/>
        <v>0</v>
      </c>
      <c r="Q114" s="43">
        <f t="shared" si="33"/>
        <v>0</v>
      </c>
      <c r="R114" s="43">
        <f t="shared" si="34"/>
        <v>0</v>
      </c>
      <c r="S114" s="44">
        <f t="shared" si="35"/>
        <v>8</v>
      </c>
      <c r="T114" s="98">
        <f t="shared" si="36"/>
        <v>12000</v>
      </c>
      <c r="U114" s="45">
        <f t="shared" si="20"/>
        <v>8</v>
      </c>
      <c r="V114" s="46">
        <f t="shared" si="21"/>
        <v>12000</v>
      </c>
      <c r="W114" s="46">
        <f t="shared" si="22"/>
        <v>0</v>
      </c>
      <c r="X114" s="47">
        <f t="shared" si="23"/>
        <v>0</v>
      </c>
      <c r="Y114" s="97">
        <v>8</v>
      </c>
      <c r="Z114" s="96">
        <f t="shared" si="24"/>
        <v>12000</v>
      </c>
      <c r="AA114" s="96">
        <f t="shared" si="25"/>
        <v>0</v>
      </c>
      <c r="AB114" s="70">
        <f t="shared" si="26"/>
        <v>0</v>
      </c>
      <c r="AC114" s="157"/>
      <c r="AD114" s="162">
        <v>525</v>
      </c>
      <c r="AE114" s="166">
        <f t="shared" si="37"/>
        <v>4200</v>
      </c>
      <c r="AF114" s="166">
        <f t="shared" si="38"/>
        <v>4200</v>
      </c>
      <c r="AT114" s="136"/>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18"/>
      <c r="HK114" s="18"/>
      <c r="HL114" s="18"/>
      <c r="HM114" s="18"/>
      <c r="HN114" s="18"/>
      <c r="HO114" s="18"/>
      <c r="HP114" s="18"/>
      <c r="HQ114" s="18"/>
      <c r="HR114" s="18"/>
      <c r="HS114" s="18"/>
      <c r="HT114" s="18"/>
      <c r="HU114" s="18"/>
      <c r="HV114" s="18"/>
      <c r="HW114" s="18"/>
      <c r="HX114" s="18"/>
      <c r="HY114" s="18"/>
      <c r="HZ114" s="18"/>
      <c r="IA114" s="18"/>
      <c r="IB114" s="18"/>
      <c r="IC114" s="18"/>
      <c r="ID114" s="18"/>
      <c r="IE114" s="18"/>
      <c r="IF114" s="18"/>
      <c r="IG114" s="18"/>
      <c r="IH114" s="18"/>
      <c r="II114" s="18"/>
      <c r="IJ114" s="18"/>
      <c r="IK114" s="18"/>
      <c r="IL114" s="18"/>
      <c r="IM114" s="18"/>
      <c r="IN114" s="18"/>
      <c r="IO114" s="18"/>
      <c r="IP114" s="18"/>
      <c r="IQ114" s="18"/>
      <c r="IR114" s="18"/>
      <c r="IS114" s="18"/>
      <c r="IT114" s="18"/>
      <c r="IU114" s="18"/>
      <c r="IV114" s="18"/>
      <c r="IW114" s="18"/>
      <c r="IX114" s="18"/>
      <c r="IY114" s="18"/>
      <c r="IZ114" s="18"/>
      <c r="JA114" s="18"/>
      <c r="JB114" s="18"/>
      <c r="JC114" s="18"/>
      <c r="JD114" s="18"/>
      <c r="JE114" s="18"/>
      <c r="JF114" s="18"/>
      <c r="JG114" s="18"/>
      <c r="JH114" s="18"/>
      <c r="JI114" s="18"/>
      <c r="JJ114" s="18"/>
      <c r="JK114" s="18"/>
      <c r="JL114" s="18"/>
      <c r="JM114" s="18"/>
      <c r="JN114" s="18"/>
      <c r="JO114" s="18"/>
      <c r="JP114" s="18"/>
      <c r="JQ114" s="18"/>
      <c r="JR114" s="18"/>
      <c r="JS114" s="18"/>
      <c r="JT114" s="18"/>
      <c r="JU114" s="18"/>
      <c r="JV114" s="18"/>
      <c r="JW114" s="18"/>
      <c r="JX114" s="18"/>
      <c r="JY114" s="18"/>
      <c r="JZ114" s="18"/>
      <c r="KA114" s="18"/>
      <c r="KB114" s="18"/>
      <c r="KC114" s="18"/>
      <c r="KD114" s="18"/>
      <c r="KE114" s="18"/>
      <c r="KF114" s="18"/>
      <c r="KG114" s="18"/>
      <c r="KH114" s="18"/>
      <c r="KI114" s="18"/>
      <c r="KJ114" s="18"/>
      <c r="KK114" s="18"/>
      <c r="KL114" s="18"/>
      <c r="KM114" s="18"/>
      <c r="KN114" s="18"/>
      <c r="KO114" s="18"/>
      <c r="KP114" s="18"/>
      <c r="KQ114" s="18"/>
      <c r="KR114" s="18"/>
      <c r="KS114" s="18"/>
      <c r="KT114" s="18"/>
      <c r="KU114" s="18"/>
      <c r="KV114" s="18"/>
      <c r="KW114" s="18"/>
      <c r="KX114" s="18"/>
      <c r="KY114" s="18"/>
      <c r="KZ114" s="18"/>
      <c r="LA114" s="18"/>
      <c r="LB114" s="18"/>
      <c r="LC114" s="18"/>
      <c r="LD114" s="18"/>
      <c r="LE114" s="18"/>
      <c r="LF114" s="18"/>
      <c r="LG114" s="18"/>
      <c r="LH114" s="18"/>
      <c r="LI114" s="18"/>
      <c r="LJ114" s="18"/>
      <c r="LK114" s="18"/>
      <c r="LL114" s="18"/>
      <c r="LM114" s="18"/>
      <c r="LN114" s="18"/>
      <c r="LO114" s="18"/>
      <c r="LP114" s="18"/>
      <c r="LQ114" s="18"/>
      <c r="LR114" s="18"/>
      <c r="LS114" s="18"/>
      <c r="LT114" s="18"/>
      <c r="LU114" s="18"/>
      <c r="LV114" s="18"/>
      <c r="LW114" s="18"/>
      <c r="LX114" s="18"/>
      <c r="LY114" s="18"/>
      <c r="LZ114" s="18"/>
      <c r="MA114" s="18"/>
      <c r="MB114" s="18"/>
      <c r="MC114" s="18"/>
      <c r="MD114" s="18"/>
      <c r="ME114" s="18"/>
      <c r="MF114" s="18"/>
      <c r="MG114" s="18"/>
      <c r="MH114" s="18"/>
      <c r="MI114" s="18"/>
      <c r="MJ114" s="18"/>
      <c r="MK114" s="18"/>
      <c r="ML114" s="18"/>
      <c r="MM114" s="18"/>
      <c r="MN114" s="18"/>
      <c r="MO114" s="18"/>
      <c r="MP114" s="18"/>
      <c r="MQ114" s="18"/>
      <c r="MR114" s="18"/>
      <c r="MS114" s="18"/>
      <c r="MT114" s="18"/>
      <c r="MU114" s="18"/>
      <c r="MV114" s="18"/>
      <c r="MW114" s="18"/>
      <c r="MX114" s="18"/>
      <c r="MY114" s="18"/>
      <c r="MZ114" s="18"/>
      <c r="NA114" s="18"/>
      <c r="NB114" s="18"/>
      <c r="NC114" s="18"/>
      <c r="ND114" s="18"/>
      <c r="NE114" s="18"/>
      <c r="NF114" s="18"/>
      <c r="NG114" s="18"/>
      <c r="NH114" s="18"/>
      <c r="NI114" s="18"/>
      <c r="NJ114" s="18"/>
      <c r="NK114" s="18"/>
      <c r="NL114" s="18"/>
      <c r="NM114" s="18"/>
      <c r="NN114" s="18"/>
      <c r="NO114" s="18"/>
      <c r="NP114" s="18"/>
      <c r="NQ114" s="18"/>
      <c r="NR114" s="18"/>
      <c r="NS114" s="18"/>
      <c r="NT114" s="18"/>
      <c r="NU114" s="18"/>
      <c r="NV114" s="18"/>
      <c r="NW114" s="18"/>
      <c r="NX114" s="18"/>
      <c r="NY114" s="18"/>
      <c r="NZ114" s="18"/>
      <c r="OA114" s="18"/>
      <c r="OB114" s="18"/>
      <c r="OC114" s="18"/>
      <c r="OD114" s="18"/>
      <c r="OE114" s="18"/>
      <c r="OF114" s="18"/>
      <c r="OG114" s="18"/>
      <c r="OH114" s="18"/>
      <c r="OI114" s="18"/>
      <c r="OJ114" s="18"/>
      <c r="OK114" s="18"/>
      <c r="OL114" s="18"/>
      <c r="OM114" s="18"/>
      <c r="ON114" s="18"/>
      <c r="OO114" s="18"/>
      <c r="OP114" s="18"/>
      <c r="OQ114" s="18"/>
      <c r="OR114" s="18"/>
      <c r="OS114" s="18"/>
      <c r="OT114" s="18"/>
      <c r="OU114" s="18"/>
      <c r="OV114" s="18"/>
      <c r="OW114" s="18"/>
      <c r="OX114" s="18"/>
      <c r="OY114" s="18"/>
      <c r="OZ114" s="18"/>
      <c r="PA114" s="18"/>
      <c r="PB114" s="18"/>
      <c r="PC114" s="18"/>
      <c r="PD114" s="18"/>
      <c r="PE114" s="18"/>
      <c r="PF114" s="18"/>
      <c r="PG114" s="18"/>
      <c r="PH114" s="18"/>
      <c r="PI114" s="18"/>
      <c r="PJ114" s="18"/>
      <c r="PK114" s="18"/>
      <c r="PL114" s="18"/>
      <c r="PM114" s="18"/>
      <c r="PN114" s="18"/>
      <c r="PO114" s="18"/>
      <c r="PP114" s="18"/>
      <c r="PQ114" s="18"/>
      <c r="PR114" s="18"/>
      <c r="PS114" s="18"/>
      <c r="PT114" s="18"/>
      <c r="PU114" s="18"/>
      <c r="PV114" s="18"/>
      <c r="PW114" s="18"/>
      <c r="PX114" s="18"/>
      <c r="PY114" s="18"/>
      <c r="PZ114" s="18"/>
      <c r="QA114" s="18"/>
      <c r="QB114" s="18"/>
      <c r="QC114" s="18"/>
      <c r="QD114" s="18"/>
      <c r="QE114" s="18"/>
      <c r="QF114" s="18"/>
      <c r="QG114" s="18"/>
      <c r="QH114" s="18"/>
      <c r="QI114" s="18"/>
      <c r="QJ114" s="18"/>
      <c r="QK114" s="18"/>
      <c r="QL114" s="18"/>
      <c r="QM114" s="18"/>
      <c r="QN114" s="18"/>
      <c r="QO114" s="18"/>
      <c r="QP114" s="18"/>
      <c r="QQ114" s="18"/>
      <c r="QR114" s="18"/>
      <c r="QS114" s="18"/>
      <c r="QT114" s="18"/>
      <c r="QU114" s="18"/>
      <c r="QV114" s="18"/>
      <c r="QW114" s="18"/>
      <c r="QX114" s="18"/>
      <c r="QY114" s="18"/>
      <c r="QZ114" s="18"/>
      <c r="RA114" s="18"/>
      <c r="RB114" s="18"/>
      <c r="RC114" s="18"/>
      <c r="RD114" s="18"/>
      <c r="RE114" s="18"/>
      <c r="RF114" s="18"/>
      <c r="RG114" s="18"/>
      <c r="RH114" s="18"/>
      <c r="RI114" s="18"/>
      <c r="RJ114" s="18"/>
      <c r="RK114" s="18"/>
      <c r="RL114" s="18"/>
      <c r="RM114" s="18"/>
      <c r="RN114" s="18"/>
      <c r="RO114" s="18"/>
      <c r="RP114" s="18"/>
      <c r="RQ114" s="18"/>
      <c r="RR114" s="18"/>
      <c r="RS114" s="18"/>
      <c r="RT114" s="18"/>
      <c r="RU114" s="18"/>
      <c r="RV114" s="18"/>
      <c r="RW114" s="18"/>
      <c r="RX114" s="18"/>
      <c r="RY114" s="18"/>
      <c r="RZ114" s="18"/>
      <c r="SA114" s="18"/>
      <c r="SB114" s="18"/>
      <c r="SC114" s="18"/>
      <c r="SD114" s="18"/>
      <c r="SE114" s="18"/>
      <c r="SF114" s="18"/>
      <c r="SG114" s="18"/>
      <c r="SH114" s="18"/>
      <c r="SI114" s="18"/>
      <c r="SJ114" s="18"/>
      <c r="SK114" s="18"/>
      <c r="SL114" s="18"/>
      <c r="SM114" s="18"/>
      <c r="SN114" s="18"/>
      <c r="SO114" s="18"/>
      <c r="SP114" s="18"/>
      <c r="SQ114" s="18"/>
      <c r="SR114" s="18"/>
      <c r="SS114" s="18"/>
      <c r="ST114" s="18"/>
      <c r="SU114" s="18"/>
      <c r="SV114" s="18"/>
      <c r="SW114" s="18"/>
      <c r="SX114" s="18"/>
      <c r="SY114" s="18"/>
      <c r="SZ114" s="18"/>
      <c r="TA114" s="18"/>
      <c r="TB114" s="18"/>
      <c r="TC114" s="18"/>
      <c r="TD114" s="18"/>
      <c r="TE114" s="18"/>
      <c r="TF114" s="18"/>
      <c r="TG114" s="18"/>
      <c r="TH114" s="18"/>
      <c r="TI114" s="18"/>
      <c r="TJ114" s="18"/>
      <c r="TK114" s="18"/>
      <c r="TL114" s="18"/>
      <c r="TM114" s="18"/>
      <c r="TN114" s="18"/>
      <c r="TO114" s="18"/>
      <c r="TP114" s="18"/>
      <c r="TQ114" s="18"/>
      <c r="TR114" s="18"/>
      <c r="TS114" s="18"/>
      <c r="TT114" s="18"/>
      <c r="TU114" s="18"/>
      <c r="TV114" s="18"/>
      <c r="TW114" s="18"/>
      <c r="TX114" s="18"/>
      <c r="TY114" s="18"/>
      <c r="TZ114" s="18"/>
      <c r="UA114" s="18"/>
      <c r="UB114" s="18"/>
      <c r="UC114" s="18"/>
      <c r="UD114" s="18"/>
      <c r="UE114" s="18"/>
      <c r="UF114" s="18"/>
      <c r="UG114" s="18"/>
      <c r="UH114" s="18"/>
      <c r="UI114" s="18"/>
      <c r="UJ114" s="18"/>
      <c r="UK114" s="18"/>
      <c r="UL114" s="18"/>
      <c r="UM114" s="18"/>
      <c r="UN114" s="18"/>
      <c r="UO114" s="18"/>
      <c r="UP114" s="18"/>
      <c r="UQ114" s="18"/>
      <c r="UR114" s="18"/>
      <c r="US114" s="18"/>
      <c r="UT114" s="18"/>
      <c r="UU114" s="18"/>
      <c r="UV114" s="18"/>
      <c r="UW114" s="18"/>
      <c r="UX114" s="18"/>
      <c r="UY114" s="18"/>
      <c r="UZ114" s="18"/>
      <c r="VA114" s="18"/>
      <c r="VB114" s="18"/>
      <c r="VC114" s="18"/>
      <c r="VD114" s="18"/>
      <c r="VE114" s="18"/>
      <c r="VF114" s="18"/>
      <c r="VG114" s="18"/>
      <c r="VH114" s="18"/>
      <c r="VI114" s="18"/>
      <c r="VJ114" s="18"/>
      <c r="VK114" s="18"/>
      <c r="VL114" s="18"/>
      <c r="VM114" s="18"/>
      <c r="VN114" s="18"/>
      <c r="VO114" s="18"/>
      <c r="VP114" s="18"/>
      <c r="VQ114" s="18"/>
      <c r="VR114" s="18"/>
      <c r="VS114" s="18"/>
      <c r="VT114" s="18"/>
      <c r="VU114" s="18"/>
      <c r="VV114" s="18"/>
      <c r="VW114" s="18"/>
      <c r="VX114" s="18"/>
      <c r="VY114" s="18"/>
      <c r="VZ114" s="18"/>
      <c r="WA114" s="18"/>
      <c r="WB114" s="18"/>
      <c r="WC114" s="18"/>
      <c r="WD114" s="18"/>
      <c r="WE114" s="18"/>
      <c r="WF114" s="18"/>
      <c r="WG114" s="18"/>
      <c r="WH114" s="18"/>
      <c r="WI114" s="18"/>
      <c r="WJ114" s="18"/>
      <c r="WK114" s="18"/>
      <c r="WL114" s="18"/>
      <c r="WM114" s="18"/>
      <c r="WN114" s="18"/>
      <c r="WO114" s="18"/>
      <c r="WP114" s="18"/>
      <c r="WQ114" s="18"/>
      <c r="WR114" s="18"/>
      <c r="WS114" s="18"/>
      <c r="WT114" s="18"/>
      <c r="WU114" s="18"/>
      <c r="WV114" s="18"/>
      <c r="WW114" s="18"/>
      <c r="WX114" s="18"/>
      <c r="WY114" s="18"/>
      <c r="WZ114" s="18"/>
      <c r="XA114" s="18"/>
      <c r="XB114" s="18"/>
      <c r="XC114" s="18"/>
      <c r="XD114" s="18"/>
      <c r="XE114" s="18"/>
      <c r="XF114" s="18"/>
      <c r="XG114" s="18"/>
      <c r="XH114" s="18"/>
      <c r="XI114" s="18"/>
      <c r="XJ114" s="18"/>
      <c r="XK114" s="18"/>
      <c r="XL114" s="18"/>
      <c r="XM114" s="18"/>
      <c r="XN114" s="18"/>
      <c r="XO114" s="18"/>
      <c r="XP114" s="18"/>
      <c r="XQ114" s="18"/>
      <c r="XR114" s="18"/>
      <c r="XS114" s="18"/>
      <c r="XT114" s="18"/>
      <c r="XU114" s="18"/>
      <c r="XV114" s="18"/>
      <c r="XW114" s="18"/>
      <c r="XX114" s="18"/>
      <c r="XY114" s="18"/>
      <c r="XZ114" s="18"/>
      <c r="YA114" s="18"/>
      <c r="YB114" s="18"/>
      <c r="YC114" s="18"/>
      <c r="YD114" s="18"/>
      <c r="YE114" s="18"/>
      <c r="YF114" s="18"/>
      <c r="YG114" s="18"/>
      <c r="YH114" s="18"/>
      <c r="YI114" s="18"/>
      <c r="YJ114" s="18"/>
      <c r="YK114" s="18"/>
      <c r="YL114" s="18"/>
      <c r="YM114" s="18"/>
      <c r="YN114" s="18"/>
      <c r="YO114" s="18"/>
      <c r="YP114" s="18"/>
      <c r="YQ114" s="18"/>
      <c r="YR114" s="18"/>
      <c r="YS114" s="18"/>
      <c r="YT114" s="18"/>
      <c r="YU114" s="18"/>
      <c r="YV114" s="18"/>
      <c r="YW114" s="18"/>
      <c r="YX114" s="18"/>
      <c r="YY114" s="18"/>
      <c r="YZ114" s="18"/>
      <c r="ZA114" s="18"/>
      <c r="ZB114" s="18"/>
      <c r="ZC114" s="18"/>
      <c r="ZD114" s="18"/>
      <c r="ZE114" s="18"/>
      <c r="ZF114" s="18"/>
      <c r="ZG114" s="18"/>
      <c r="ZH114" s="18"/>
      <c r="ZI114" s="18"/>
      <c r="ZJ114" s="18"/>
      <c r="ZK114" s="18"/>
      <c r="ZL114" s="18"/>
      <c r="ZM114" s="18"/>
      <c r="ZN114" s="18"/>
      <c r="ZO114" s="18"/>
      <c r="ZP114" s="18"/>
      <c r="ZQ114" s="18"/>
      <c r="ZR114" s="18"/>
      <c r="ZS114" s="18"/>
      <c r="ZT114" s="18"/>
      <c r="ZU114" s="18"/>
      <c r="ZV114" s="18"/>
      <c r="ZW114" s="18"/>
      <c r="ZX114" s="18"/>
      <c r="ZY114" s="18"/>
      <c r="ZZ114" s="18"/>
      <c r="AAA114" s="18"/>
      <c r="AAB114" s="18"/>
      <c r="AAC114" s="18"/>
      <c r="AAD114" s="18"/>
      <c r="AAE114" s="18"/>
      <c r="AAF114" s="18"/>
      <c r="AAG114" s="18"/>
      <c r="AAH114" s="18"/>
      <c r="AAI114" s="18"/>
      <c r="AAJ114" s="18"/>
      <c r="AAK114" s="18"/>
      <c r="AAL114" s="18"/>
      <c r="AAM114" s="18"/>
      <c r="AAN114" s="18"/>
      <c r="AAO114" s="18"/>
      <c r="AAP114" s="18"/>
      <c r="AAQ114" s="18"/>
      <c r="AAR114" s="18"/>
      <c r="AAS114" s="18"/>
      <c r="AAT114" s="18"/>
      <c r="AAU114" s="18"/>
      <c r="AAV114" s="18"/>
      <c r="AAW114" s="18"/>
      <c r="AAX114" s="18"/>
      <c r="AAY114" s="18"/>
      <c r="AAZ114" s="18"/>
      <c r="ABA114" s="18"/>
      <c r="ABB114" s="18"/>
      <c r="ABC114" s="18"/>
      <c r="ABD114" s="18"/>
      <c r="ABE114" s="18"/>
      <c r="ABF114" s="18"/>
      <c r="ABG114" s="18"/>
      <c r="ABH114" s="18"/>
      <c r="ABI114" s="18"/>
      <c r="ABJ114" s="18"/>
      <c r="ABK114" s="18"/>
      <c r="ABL114" s="18"/>
      <c r="ABM114" s="18"/>
      <c r="ABN114" s="18"/>
      <c r="ABO114" s="18"/>
      <c r="ABP114" s="18"/>
      <c r="ABQ114" s="18"/>
      <c r="ABR114" s="18"/>
      <c r="ABS114" s="18"/>
      <c r="ABT114" s="18"/>
      <c r="ABU114" s="18"/>
      <c r="ABV114" s="18"/>
      <c r="ABW114" s="18"/>
      <c r="ABX114" s="18"/>
      <c r="ABY114" s="18"/>
      <c r="ABZ114" s="18"/>
      <c r="ACA114" s="18"/>
      <c r="ACB114" s="18"/>
      <c r="ACC114" s="18"/>
      <c r="ACD114" s="18"/>
      <c r="ACE114" s="18"/>
      <c r="ACF114" s="18"/>
      <c r="ACG114" s="18"/>
      <c r="ACH114" s="18"/>
      <c r="ACI114" s="18"/>
      <c r="ACJ114" s="18"/>
      <c r="ACK114" s="18"/>
      <c r="ACL114" s="18"/>
      <c r="ACM114" s="18"/>
      <c r="ACN114" s="18"/>
      <c r="ACO114" s="18"/>
      <c r="ACP114" s="18"/>
      <c r="ACQ114" s="18"/>
      <c r="ACR114" s="18"/>
      <c r="ACS114" s="18"/>
      <c r="ACT114" s="18"/>
      <c r="ACU114" s="18"/>
      <c r="ACV114" s="18"/>
      <c r="ACW114" s="18"/>
      <c r="ACX114" s="18"/>
      <c r="ACY114" s="18"/>
      <c r="ACZ114" s="18"/>
      <c r="ADA114" s="18"/>
      <c r="ADB114" s="18"/>
      <c r="ADC114" s="18"/>
      <c r="ADD114" s="18"/>
      <c r="ADE114" s="18"/>
      <c r="ADF114" s="18"/>
      <c r="ADG114" s="18"/>
      <c r="ADH114" s="18"/>
      <c r="ADI114" s="18"/>
      <c r="ADJ114" s="18"/>
      <c r="ADK114" s="18"/>
      <c r="ADL114" s="18"/>
      <c r="ADM114" s="18"/>
      <c r="ADN114" s="18"/>
      <c r="ADO114" s="18"/>
      <c r="ADP114" s="18"/>
      <c r="ADQ114" s="18"/>
      <c r="ADR114" s="18"/>
      <c r="ADS114" s="18"/>
      <c r="ADT114" s="18"/>
      <c r="ADU114" s="18"/>
      <c r="ADV114" s="18"/>
      <c r="ADW114" s="18"/>
      <c r="ADX114" s="18"/>
      <c r="ADY114" s="18"/>
      <c r="ADZ114" s="18"/>
      <c r="AEA114" s="18"/>
      <c r="AEB114" s="18"/>
      <c r="AEC114" s="18"/>
      <c r="AED114" s="18"/>
      <c r="AEE114" s="18"/>
      <c r="AEF114" s="18"/>
      <c r="AEG114" s="18"/>
      <c r="AEH114" s="18"/>
      <c r="AEI114" s="18"/>
      <c r="AEJ114" s="18"/>
      <c r="AEK114" s="18"/>
      <c r="AEL114" s="18"/>
      <c r="AEM114" s="18"/>
      <c r="AEN114" s="18"/>
      <c r="AEO114" s="18"/>
      <c r="AEP114" s="18"/>
      <c r="AEQ114" s="18"/>
      <c r="AER114" s="18"/>
      <c r="AES114" s="18"/>
      <c r="AET114" s="18"/>
      <c r="AEU114" s="18"/>
      <c r="AEV114" s="18"/>
      <c r="AEW114" s="18"/>
      <c r="AEX114" s="18"/>
    </row>
    <row r="115" spans="1:830" s="33" customFormat="1">
      <c r="A115" s="34">
        <v>111</v>
      </c>
      <c r="B115" s="34" t="s">
        <v>231</v>
      </c>
      <c r="C115" s="8" t="s">
        <v>232</v>
      </c>
      <c r="D115" s="35" t="s">
        <v>20</v>
      </c>
      <c r="E115" s="36">
        <v>1900</v>
      </c>
      <c r="F115" s="51">
        <v>4</v>
      </c>
      <c r="G115" s="52">
        <v>1610.1694915254238</v>
      </c>
      <c r="H115" s="38">
        <f t="shared" si="27"/>
        <v>7600</v>
      </c>
      <c r="I115" s="39">
        <f t="shared" si="19"/>
        <v>4</v>
      </c>
      <c r="J115" s="38">
        <f t="shared" si="28"/>
        <v>7600</v>
      </c>
      <c r="K115" s="38">
        <f t="shared" si="29"/>
        <v>0</v>
      </c>
      <c r="L115" s="38">
        <f t="shared" si="30"/>
        <v>0</v>
      </c>
      <c r="M115" s="40"/>
      <c r="N115" s="99">
        <f t="shared" si="31"/>
        <v>0</v>
      </c>
      <c r="O115" s="42"/>
      <c r="P115" s="43">
        <f t="shared" si="32"/>
        <v>0</v>
      </c>
      <c r="Q115" s="43">
        <f t="shared" si="33"/>
        <v>0</v>
      </c>
      <c r="R115" s="43">
        <f t="shared" si="34"/>
        <v>0</v>
      </c>
      <c r="S115" s="44">
        <f t="shared" si="35"/>
        <v>4</v>
      </c>
      <c r="T115" s="98">
        <f t="shared" si="36"/>
        <v>7600</v>
      </c>
      <c r="U115" s="45">
        <f t="shared" si="20"/>
        <v>4</v>
      </c>
      <c r="V115" s="46">
        <f t="shared" si="21"/>
        <v>7600</v>
      </c>
      <c r="W115" s="46">
        <f t="shared" si="22"/>
        <v>0</v>
      </c>
      <c r="X115" s="47">
        <f t="shared" si="23"/>
        <v>0</v>
      </c>
      <c r="Y115" s="97">
        <v>4</v>
      </c>
      <c r="Z115" s="96">
        <f t="shared" si="24"/>
        <v>7600</v>
      </c>
      <c r="AA115" s="96">
        <f t="shared" si="25"/>
        <v>0</v>
      </c>
      <c r="AB115" s="70">
        <f t="shared" si="26"/>
        <v>0</v>
      </c>
      <c r="AC115" s="157"/>
      <c r="AD115" s="162">
        <v>665</v>
      </c>
      <c r="AE115" s="166">
        <f t="shared" si="37"/>
        <v>2660</v>
      </c>
      <c r="AF115" s="166">
        <f t="shared" si="38"/>
        <v>2660</v>
      </c>
      <c r="AT115" s="136"/>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18"/>
      <c r="HK115" s="18"/>
      <c r="HL115" s="18"/>
      <c r="HM115" s="18"/>
      <c r="HN115" s="18"/>
      <c r="HO115" s="18"/>
      <c r="HP115" s="18"/>
      <c r="HQ115" s="18"/>
      <c r="HR115" s="18"/>
      <c r="HS115" s="18"/>
      <c r="HT115" s="18"/>
      <c r="HU115" s="18"/>
      <c r="HV115" s="18"/>
      <c r="HW115" s="18"/>
      <c r="HX115" s="18"/>
      <c r="HY115" s="18"/>
      <c r="HZ115" s="18"/>
      <c r="IA115" s="18"/>
      <c r="IB115" s="18"/>
      <c r="IC115" s="18"/>
      <c r="ID115" s="18"/>
      <c r="IE115" s="18"/>
      <c r="IF115" s="18"/>
      <c r="IG115" s="18"/>
      <c r="IH115" s="18"/>
      <c r="II115" s="18"/>
      <c r="IJ115" s="18"/>
      <c r="IK115" s="18"/>
      <c r="IL115" s="18"/>
      <c r="IM115" s="18"/>
      <c r="IN115" s="18"/>
      <c r="IO115" s="18"/>
      <c r="IP115" s="18"/>
      <c r="IQ115" s="18"/>
      <c r="IR115" s="18"/>
      <c r="IS115" s="18"/>
      <c r="IT115" s="18"/>
      <c r="IU115" s="18"/>
      <c r="IV115" s="18"/>
      <c r="IW115" s="18"/>
      <c r="IX115" s="18"/>
      <c r="IY115" s="18"/>
      <c r="IZ115" s="18"/>
      <c r="JA115" s="18"/>
      <c r="JB115" s="18"/>
      <c r="JC115" s="18"/>
      <c r="JD115" s="18"/>
      <c r="JE115" s="18"/>
      <c r="JF115" s="18"/>
      <c r="JG115" s="18"/>
      <c r="JH115" s="18"/>
      <c r="JI115" s="18"/>
      <c r="JJ115" s="18"/>
      <c r="JK115" s="18"/>
      <c r="JL115" s="18"/>
      <c r="JM115" s="18"/>
      <c r="JN115" s="18"/>
      <c r="JO115" s="18"/>
      <c r="JP115" s="18"/>
      <c r="JQ115" s="18"/>
      <c r="JR115" s="18"/>
      <c r="JS115" s="18"/>
      <c r="JT115" s="18"/>
      <c r="JU115" s="18"/>
      <c r="JV115" s="18"/>
      <c r="JW115" s="18"/>
      <c r="JX115" s="18"/>
      <c r="JY115" s="18"/>
      <c r="JZ115" s="18"/>
      <c r="KA115" s="18"/>
      <c r="KB115" s="18"/>
      <c r="KC115" s="18"/>
      <c r="KD115" s="18"/>
      <c r="KE115" s="18"/>
      <c r="KF115" s="18"/>
      <c r="KG115" s="18"/>
      <c r="KH115" s="18"/>
      <c r="KI115" s="18"/>
      <c r="KJ115" s="18"/>
      <c r="KK115" s="18"/>
      <c r="KL115" s="18"/>
      <c r="KM115" s="18"/>
      <c r="KN115" s="18"/>
      <c r="KO115" s="18"/>
      <c r="KP115" s="18"/>
      <c r="KQ115" s="18"/>
      <c r="KR115" s="18"/>
      <c r="KS115" s="18"/>
      <c r="KT115" s="18"/>
      <c r="KU115" s="18"/>
      <c r="KV115" s="18"/>
      <c r="KW115" s="18"/>
      <c r="KX115" s="18"/>
      <c r="KY115" s="18"/>
      <c r="KZ115" s="18"/>
      <c r="LA115" s="18"/>
      <c r="LB115" s="18"/>
      <c r="LC115" s="18"/>
      <c r="LD115" s="18"/>
      <c r="LE115" s="18"/>
      <c r="LF115" s="18"/>
      <c r="LG115" s="18"/>
      <c r="LH115" s="18"/>
      <c r="LI115" s="18"/>
      <c r="LJ115" s="18"/>
      <c r="LK115" s="18"/>
      <c r="LL115" s="18"/>
      <c r="LM115" s="18"/>
      <c r="LN115" s="18"/>
      <c r="LO115" s="18"/>
      <c r="LP115" s="18"/>
      <c r="LQ115" s="18"/>
      <c r="LR115" s="18"/>
      <c r="LS115" s="18"/>
      <c r="LT115" s="18"/>
      <c r="LU115" s="18"/>
      <c r="LV115" s="18"/>
      <c r="LW115" s="18"/>
      <c r="LX115" s="18"/>
      <c r="LY115" s="18"/>
      <c r="LZ115" s="18"/>
      <c r="MA115" s="18"/>
      <c r="MB115" s="18"/>
      <c r="MC115" s="18"/>
      <c r="MD115" s="18"/>
      <c r="ME115" s="18"/>
      <c r="MF115" s="18"/>
      <c r="MG115" s="18"/>
      <c r="MH115" s="18"/>
      <c r="MI115" s="18"/>
      <c r="MJ115" s="18"/>
      <c r="MK115" s="18"/>
      <c r="ML115" s="18"/>
      <c r="MM115" s="18"/>
      <c r="MN115" s="18"/>
      <c r="MO115" s="18"/>
      <c r="MP115" s="18"/>
      <c r="MQ115" s="18"/>
      <c r="MR115" s="18"/>
      <c r="MS115" s="18"/>
      <c r="MT115" s="18"/>
      <c r="MU115" s="18"/>
      <c r="MV115" s="18"/>
      <c r="MW115" s="18"/>
      <c r="MX115" s="18"/>
      <c r="MY115" s="18"/>
      <c r="MZ115" s="18"/>
      <c r="NA115" s="18"/>
      <c r="NB115" s="18"/>
      <c r="NC115" s="18"/>
      <c r="ND115" s="18"/>
      <c r="NE115" s="18"/>
      <c r="NF115" s="18"/>
      <c r="NG115" s="18"/>
      <c r="NH115" s="18"/>
      <c r="NI115" s="18"/>
      <c r="NJ115" s="18"/>
      <c r="NK115" s="18"/>
      <c r="NL115" s="18"/>
      <c r="NM115" s="18"/>
      <c r="NN115" s="18"/>
      <c r="NO115" s="18"/>
      <c r="NP115" s="18"/>
      <c r="NQ115" s="18"/>
      <c r="NR115" s="18"/>
      <c r="NS115" s="18"/>
      <c r="NT115" s="18"/>
      <c r="NU115" s="18"/>
      <c r="NV115" s="18"/>
      <c r="NW115" s="18"/>
      <c r="NX115" s="18"/>
      <c r="NY115" s="18"/>
      <c r="NZ115" s="18"/>
      <c r="OA115" s="18"/>
      <c r="OB115" s="18"/>
      <c r="OC115" s="18"/>
      <c r="OD115" s="18"/>
      <c r="OE115" s="18"/>
      <c r="OF115" s="18"/>
      <c r="OG115" s="18"/>
      <c r="OH115" s="18"/>
      <c r="OI115" s="18"/>
      <c r="OJ115" s="18"/>
      <c r="OK115" s="18"/>
      <c r="OL115" s="18"/>
      <c r="OM115" s="18"/>
      <c r="ON115" s="18"/>
      <c r="OO115" s="18"/>
      <c r="OP115" s="18"/>
      <c r="OQ115" s="18"/>
      <c r="OR115" s="18"/>
      <c r="OS115" s="18"/>
      <c r="OT115" s="18"/>
      <c r="OU115" s="18"/>
      <c r="OV115" s="18"/>
      <c r="OW115" s="18"/>
      <c r="OX115" s="18"/>
      <c r="OY115" s="18"/>
      <c r="OZ115" s="18"/>
      <c r="PA115" s="18"/>
      <c r="PB115" s="18"/>
      <c r="PC115" s="18"/>
      <c r="PD115" s="18"/>
      <c r="PE115" s="18"/>
      <c r="PF115" s="18"/>
      <c r="PG115" s="18"/>
      <c r="PH115" s="18"/>
      <c r="PI115" s="18"/>
      <c r="PJ115" s="18"/>
      <c r="PK115" s="18"/>
      <c r="PL115" s="18"/>
      <c r="PM115" s="18"/>
      <c r="PN115" s="18"/>
      <c r="PO115" s="18"/>
      <c r="PP115" s="18"/>
      <c r="PQ115" s="18"/>
      <c r="PR115" s="18"/>
      <c r="PS115" s="18"/>
      <c r="PT115" s="18"/>
      <c r="PU115" s="18"/>
      <c r="PV115" s="18"/>
      <c r="PW115" s="18"/>
      <c r="PX115" s="18"/>
      <c r="PY115" s="18"/>
      <c r="PZ115" s="18"/>
      <c r="QA115" s="18"/>
      <c r="QB115" s="18"/>
      <c r="QC115" s="18"/>
      <c r="QD115" s="18"/>
      <c r="QE115" s="18"/>
      <c r="QF115" s="18"/>
      <c r="QG115" s="18"/>
      <c r="QH115" s="18"/>
      <c r="QI115" s="18"/>
      <c r="QJ115" s="18"/>
      <c r="QK115" s="18"/>
      <c r="QL115" s="18"/>
      <c r="QM115" s="18"/>
      <c r="QN115" s="18"/>
      <c r="QO115" s="18"/>
      <c r="QP115" s="18"/>
      <c r="QQ115" s="18"/>
      <c r="QR115" s="18"/>
      <c r="QS115" s="18"/>
      <c r="QT115" s="18"/>
      <c r="QU115" s="18"/>
      <c r="QV115" s="18"/>
      <c r="QW115" s="18"/>
      <c r="QX115" s="18"/>
      <c r="QY115" s="18"/>
      <c r="QZ115" s="18"/>
      <c r="RA115" s="18"/>
      <c r="RB115" s="18"/>
      <c r="RC115" s="18"/>
      <c r="RD115" s="18"/>
      <c r="RE115" s="18"/>
      <c r="RF115" s="18"/>
      <c r="RG115" s="18"/>
      <c r="RH115" s="18"/>
      <c r="RI115" s="18"/>
      <c r="RJ115" s="18"/>
      <c r="RK115" s="18"/>
      <c r="RL115" s="18"/>
      <c r="RM115" s="18"/>
      <c r="RN115" s="18"/>
      <c r="RO115" s="18"/>
      <c r="RP115" s="18"/>
      <c r="RQ115" s="18"/>
      <c r="RR115" s="18"/>
      <c r="RS115" s="18"/>
      <c r="RT115" s="18"/>
      <c r="RU115" s="18"/>
      <c r="RV115" s="18"/>
      <c r="RW115" s="18"/>
      <c r="RX115" s="18"/>
      <c r="RY115" s="18"/>
      <c r="RZ115" s="18"/>
      <c r="SA115" s="18"/>
      <c r="SB115" s="18"/>
      <c r="SC115" s="18"/>
      <c r="SD115" s="18"/>
      <c r="SE115" s="18"/>
      <c r="SF115" s="18"/>
      <c r="SG115" s="18"/>
      <c r="SH115" s="18"/>
      <c r="SI115" s="18"/>
      <c r="SJ115" s="18"/>
      <c r="SK115" s="18"/>
      <c r="SL115" s="18"/>
      <c r="SM115" s="18"/>
      <c r="SN115" s="18"/>
      <c r="SO115" s="18"/>
      <c r="SP115" s="18"/>
      <c r="SQ115" s="18"/>
      <c r="SR115" s="18"/>
      <c r="SS115" s="18"/>
      <c r="ST115" s="18"/>
      <c r="SU115" s="18"/>
      <c r="SV115" s="18"/>
      <c r="SW115" s="18"/>
      <c r="SX115" s="18"/>
      <c r="SY115" s="18"/>
      <c r="SZ115" s="18"/>
      <c r="TA115" s="18"/>
      <c r="TB115" s="18"/>
      <c r="TC115" s="18"/>
      <c r="TD115" s="18"/>
      <c r="TE115" s="18"/>
      <c r="TF115" s="18"/>
      <c r="TG115" s="18"/>
      <c r="TH115" s="18"/>
      <c r="TI115" s="18"/>
      <c r="TJ115" s="18"/>
      <c r="TK115" s="18"/>
      <c r="TL115" s="18"/>
      <c r="TM115" s="18"/>
      <c r="TN115" s="18"/>
      <c r="TO115" s="18"/>
      <c r="TP115" s="18"/>
      <c r="TQ115" s="18"/>
      <c r="TR115" s="18"/>
      <c r="TS115" s="18"/>
      <c r="TT115" s="18"/>
      <c r="TU115" s="18"/>
      <c r="TV115" s="18"/>
      <c r="TW115" s="18"/>
      <c r="TX115" s="18"/>
      <c r="TY115" s="18"/>
      <c r="TZ115" s="18"/>
      <c r="UA115" s="18"/>
      <c r="UB115" s="18"/>
      <c r="UC115" s="18"/>
      <c r="UD115" s="18"/>
      <c r="UE115" s="18"/>
      <c r="UF115" s="18"/>
      <c r="UG115" s="18"/>
      <c r="UH115" s="18"/>
      <c r="UI115" s="18"/>
      <c r="UJ115" s="18"/>
      <c r="UK115" s="18"/>
      <c r="UL115" s="18"/>
      <c r="UM115" s="18"/>
      <c r="UN115" s="18"/>
      <c r="UO115" s="18"/>
      <c r="UP115" s="18"/>
      <c r="UQ115" s="18"/>
      <c r="UR115" s="18"/>
      <c r="US115" s="18"/>
      <c r="UT115" s="18"/>
      <c r="UU115" s="18"/>
      <c r="UV115" s="18"/>
      <c r="UW115" s="18"/>
      <c r="UX115" s="18"/>
      <c r="UY115" s="18"/>
      <c r="UZ115" s="18"/>
      <c r="VA115" s="18"/>
      <c r="VB115" s="18"/>
      <c r="VC115" s="18"/>
      <c r="VD115" s="18"/>
      <c r="VE115" s="18"/>
      <c r="VF115" s="18"/>
      <c r="VG115" s="18"/>
      <c r="VH115" s="18"/>
      <c r="VI115" s="18"/>
      <c r="VJ115" s="18"/>
      <c r="VK115" s="18"/>
      <c r="VL115" s="18"/>
      <c r="VM115" s="18"/>
      <c r="VN115" s="18"/>
      <c r="VO115" s="18"/>
      <c r="VP115" s="18"/>
      <c r="VQ115" s="18"/>
      <c r="VR115" s="18"/>
      <c r="VS115" s="18"/>
      <c r="VT115" s="18"/>
      <c r="VU115" s="18"/>
      <c r="VV115" s="18"/>
      <c r="VW115" s="18"/>
      <c r="VX115" s="18"/>
      <c r="VY115" s="18"/>
      <c r="VZ115" s="18"/>
      <c r="WA115" s="18"/>
      <c r="WB115" s="18"/>
      <c r="WC115" s="18"/>
      <c r="WD115" s="18"/>
      <c r="WE115" s="18"/>
      <c r="WF115" s="18"/>
      <c r="WG115" s="18"/>
      <c r="WH115" s="18"/>
      <c r="WI115" s="18"/>
      <c r="WJ115" s="18"/>
      <c r="WK115" s="18"/>
      <c r="WL115" s="18"/>
      <c r="WM115" s="18"/>
      <c r="WN115" s="18"/>
      <c r="WO115" s="18"/>
      <c r="WP115" s="18"/>
      <c r="WQ115" s="18"/>
      <c r="WR115" s="18"/>
      <c r="WS115" s="18"/>
      <c r="WT115" s="18"/>
      <c r="WU115" s="18"/>
      <c r="WV115" s="18"/>
      <c r="WW115" s="18"/>
      <c r="WX115" s="18"/>
      <c r="WY115" s="18"/>
      <c r="WZ115" s="18"/>
      <c r="XA115" s="18"/>
      <c r="XB115" s="18"/>
      <c r="XC115" s="18"/>
      <c r="XD115" s="18"/>
      <c r="XE115" s="18"/>
      <c r="XF115" s="18"/>
      <c r="XG115" s="18"/>
      <c r="XH115" s="18"/>
      <c r="XI115" s="18"/>
      <c r="XJ115" s="18"/>
      <c r="XK115" s="18"/>
      <c r="XL115" s="18"/>
      <c r="XM115" s="18"/>
      <c r="XN115" s="18"/>
      <c r="XO115" s="18"/>
      <c r="XP115" s="18"/>
      <c r="XQ115" s="18"/>
      <c r="XR115" s="18"/>
      <c r="XS115" s="18"/>
      <c r="XT115" s="18"/>
      <c r="XU115" s="18"/>
      <c r="XV115" s="18"/>
      <c r="XW115" s="18"/>
      <c r="XX115" s="18"/>
      <c r="XY115" s="18"/>
      <c r="XZ115" s="18"/>
      <c r="YA115" s="18"/>
      <c r="YB115" s="18"/>
      <c r="YC115" s="18"/>
      <c r="YD115" s="18"/>
      <c r="YE115" s="18"/>
      <c r="YF115" s="18"/>
      <c r="YG115" s="18"/>
      <c r="YH115" s="18"/>
      <c r="YI115" s="18"/>
      <c r="YJ115" s="18"/>
      <c r="YK115" s="18"/>
      <c r="YL115" s="18"/>
      <c r="YM115" s="18"/>
      <c r="YN115" s="18"/>
      <c r="YO115" s="18"/>
      <c r="YP115" s="18"/>
      <c r="YQ115" s="18"/>
      <c r="YR115" s="18"/>
      <c r="YS115" s="18"/>
      <c r="YT115" s="18"/>
      <c r="YU115" s="18"/>
      <c r="YV115" s="18"/>
      <c r="YW115" s="18"/>
      <c r="YX115" s="18"/>
      <c r="YY115" s="18"/>
      <c r="YZ115" s="18"/>
      <c r="ZA115" s="18"/>
      <c r="ZB115" s="18"/>
      <c r="ZC115" s="18"/>
      <c r="ZD115" s="18"/>
      <c r="ZE115" s="18"/>
      <c r="ZF115" s="18"/>
      <c r="ZG115" s="18"/>
      <c r="ZH115" s="18"/>
      <c r="ZI115" s="18"/>
      <c r="ZJ115" s="18"/>
      <c r="ZK115" s="18"/>
      <c r="ZL115" s="18"/>
      <c r="ZM115" s="18"/>
      <c r="ZN115" s="18"/>
      <c r="ZO115" s="18"/>
      <c r="ZP115" s="18"/>
      <c r="ZQ115" s="18"/>
      <c r="ZR115" s="18"/>
      <c r="ZS115" s="18"/>
      <c r="ZT115" s="18"/>
      <c r="ZU115" s="18"/>
      <c r="ZV115" s="18"/>
      <c r="ZW115" s="18"/>
      <c r="ZX115" s="18"/>
      <c r="ZY115" s="18"/>
      <c r="ZZ115" s="18"/>
      <c r="AAA115" s="18"/>
      <c r="AAB115" s="18"/>
      <c r="AAC115" s="18"/>
      <c r="AAD115" s="18"/>
      <c r="AAE115" s="18"/>
      <c r="AAF115" s="18"/>
      <c r="AAG115" s="18"/>
      <c r="AAH115" s="18"/>
      <c r="AAI115" s="18"/>
      <c r="AAJ115" s="18"/>
      <c r="AAK115" s="18"/>
      <c r="AAL115" s="18"/>
      <c r="AAM115" s="18"/>
      <c r="AAN115" s="18"/>
      <c r="AAO115" s="18"/>
      <c r="AAP115" s="18"/>
      <c r="AAQ115" s="18"/>
      <c r="AAR115" s="18"/>
      <c r="AAS115" s="18"/>
      <c r="AAT115" s="18"/>
      <c r="AAU115" s="18"/>
      <c r="AAV115" s="18"/>
      <c r="AAW115" s="18"/>
      <c r="AAX115" s="18"/>
      <c r="AAY115" s="18"/>
      <c r="AAZ115" s="18"/>
      <c r="ABA115" s="18"/>
      <c r="ABB115" s="18"/>
      <c r="ABC115" s="18"/>
      <c r="ABD115" s="18"/>
      <c r="ABE115" s="18"/>
      <c r="ABF115" s="18"/>
      <c r="ABG115" s="18"/>
      <c r="ABH115" s="18"/>
      <c r="ABI115" s="18"/>
      <c r="ABJ115" s="18"/>
      <c r="ABK115" s="18"/>
      <c r="ABL115" s="18"/>
      <c r="ABM115" s="18"/>
      <c r="ABN115" s="18"/>
      <c r="ABO115" s="18"/>
      <c r="ABP115" s="18"/>
      <c r="ABQ115" s="18"/>
      <c r="ABR115" s="18"/>
      <c r="ABS115" s="18"/>
      <c r="ABT115" s="18"/>
      <c r="ABU115" s="18"/>
      <c r="ABV115" s="18"/>
      <c r="ABW115" s="18"/>
      <c r="ABX115" s="18"/>
      <c r="ABY115" s="18"/>
      <c r="ABZ115" s="18"/>
      <c r="ACA115" s="18"/>
      <c r="ACB115" s="18"/>
      <c r="ACC115" s="18"/>
      <c r="ACD115" s="18"/>
      <c r="ACE115" s="18"/>
      <c r="ACF115" s="18"/>
      <c r="ACG115" s="18"/>
      <c r="ACH115" s="18"/>
      <c r="ACI115" s="18"/>
      <c r="ACJ115" s="18"/>
      <c r="ACK115" s="18"/>
      <c r="ACL115" s="18"/>
      <c r="ACM115" s="18"/>
      <c r="ACN115" s="18"/>
      <c r="ACO115" s="18"/>
      <c r="ACP115" s="18"/>
      <c r="ACQ115" s="18"/>
      <c r="ACR115" s="18"/>
      <c r="ACS115" s="18"/>
      <c r="ACT115" s="18"/>
      <c r="ACU115" s="18"/>
      <c r="ACV115" s="18"/>
      <c r="ACW115" s="18"/>
      <c r="ACX115" s="18"/>
      <c r="ACY115" s="18"/>
      <c r="ACZ115" s="18"/>
      <c r="ADA115" s="18"/>
      <c r="ADB115" s="18"/>
      <c r="ADC115" s="18"/>
      <c r="ADD115" s="18"/>
      <c r="ADE115" s="18"/>
      <c r="ADF115" s="18"/>
      <c r="ADG115" s="18"/>
      <c r="ADH115" s="18"/>
      <c r="ADI115" s="18"/>
      <c r="ADJ115" s="18"/>
      <c r="ADK115" s="18"/>
      <c r="ADL115" s="18"/>
      <c r="ADM115" s="18"/>
      <c r="ADN115" s="18"/>
      <c r="ADO115" s="18"/>
      <c r="ADP115" s="18"/>
      <c r="ADQ115" s="18"/>
      <c r="ADR115" s="18"/>
      <c r="ADS115" s="18"/>
      <c r="ADT115" s="18"/>
      <c r="ADU115" s="18"/>
      <c r="ADV115" s="18"/>
      <c r="ADW115" s="18"/>
      <c r="ADX115" s="18"/>
      <c r="ADY115" s="18"/>
      <c r="ADZ115" s="18"/>
      <c r="AEA115" s="18"/>
      <c r="AEB115" s="18"/>
      <c r="AEC115" s="18"/>
      <c r="AED115" s="18"/>
      <c r="AEE115" s="18"/>
      <c r="AEF115" s="18"/>
      <c r="AEG115" s="18"/>
      <c r="AEH115" s="18"/>
      <c r="AEI115" s="18"/>
      <c r="AEJ115" s="18"/>
      <c r="AEK115" s="18"/>
      <c r="AEL115" s="18"/>
      <c r="AEM115" s="18"/>
      <c r="AEN115" s="18"/>
      <c r="AEO115" s="18"/>
      <c r="AEP115" s="18"/>
      <c r="AEQ115" s="18"/>
      <c r="AER115" s="18"/>
      <c r="AES115" s="18"/>
      <c r="AET115" s="18"/>
      <c r="AEU115" s="18"/>
      <c r="AEV115" s="18"/>
      <c r="AEW115" s="18"/>
      <c r="AEX115" s="18"/>
    </row>
    <row r="116" spans="1:830" s="33" customFormat="1">
      <c r="A116" s="34">
        <v>112</v>
      </c>
      <c r="B116" s="34" t="s">
        <v>233</v>
      </c>
      <c r="C116" s="8" t="s">
        <v>234</v>
      </c>
      <c r="D116" s="35" t="s">
        <v>20</v>
      </c>
      <c r="E116" s="36">
        <v>2500</v>
      </c>
      <c r="F116" s="51">
        <v>4</v>
      </c>
      <c r="G116" s="52">
        <v>2118.6440677966102</v>
      </c>
      <c r="H116" s="38">
        <f t="shared" si="27"/>
        <v>10000</v>
      </c>
      <c r="I116" s="39">
        <f t="shared" si="19"/>
        <v>4</v>
      </c>
      <c r="J116" s="38">
        <f t="shared" si="28"/>
        <v>10000</v>
      </c>
      <c r="K116" s="38">
        <f t="shared" si="29"/>
        <v>0</v>
      </c>
      <c r="L116" s="38">
        <f t="shared" si="30"/>
        <v>0</v>
      </c>
      <c r="M116" s="40"/>
      <c r="N116" s="99">
        <f t="shared" si="31"/>
        <v>0</v>
      </c>
      <c r="O116" s="42"/>
      <c r="P116" s="43">
        <f t="shared" si="32"/>
        <v>0</v>
      </c>
      <c r="Q116" s="43">
        <f t="shared" si="33"/>
        <v>0</v>
      </c>
      <c r="R116" s="43">
        <f t="shared" si="34"/>
        <v>0</v>
      </c>
      <c r="S116" s="44">
        <f t="shared" si="35"/>
        <v>4</v>
      </c>
      <c r="T116" s="98">
        <f t="shared" si="36"/>
        <v>10000</v>
      </c>
      <c r="U116" s="45">
        <f t="shared" si="20"/>
        <v>4</v>
      </c>
      <c r="V116" s="46">
        <f t="shared" si="21"/>
        <v>10000</v>
      </c>
      <c r="W116" s="46">
        <f t="shared" si="22"/>
        <v>0</v>
      </c>
      <c r="X116" s="47">
        <f t="shared" si="23"/>
        <v>0</v>
      </c>
      <c r="Y116" s="97">
        <v>4</v>
      </c>
      <c r="Z116" s="96">
        <f t="shared" si="24"/>
        <v>10000</v>
      </c>
      <c r="AA116" s="96">
        <f t="shared" si="25"/>
        <v>0</v>
      </c>
      <c r="AB116" s="70">
        <f t="shared" si="26"/>
        <v>0</v>
      </c>
      <c r="AC116" s="157"/>
      <c r="AD116" s="162">
        <v>875</v>
      </c>
      <c r="AE116" s="166">
        <f t="shared" si="37"/>
        <v>3500</v>
      </c>
      <c r="AF116" s="166">
        <f t="shared" si="38"/>
        <v>3500</v>
      </c>
      <c r="AT116" s="136"/>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18"/>
      <c r="HK116" s="18"/>
      <c r="HL116" s="18"/>
      <c r="HM116" s="18"/>
      <c r="HN116" s="18"/>
      <c r="HO116" s="18"/>
      <c r="HP116" s="18"/>
      <c r="HQ116" s="18"/>
      <c r="HR116" s="18"/>
      <c r="HS116" s="18"/>
      <c r="HT116" s="18"/>
      <c r="HU116" s="18"/>
      <c r="HV116" s="18"/>
      <c r="HW116" s="18"/>
      <c r="HX116" s="18"/>
      <c r="HY116" s="18"/>
      <c r="HZ116" s="18"/>
      <c r="IA116" s="18"/>
      <c r="IB116" s="18"/>
      <c r="IC116" s="18"/>
      <c r="ID116" s="18"/>
      <c r="IE116" s="18"/>
      <c r="IF116" s="18"/>
      <c r="IG116" s="18"/>
      <c r="IH116" s="18"/>
      <c r="II116" s="18"/>
      <c r="IJ116" s="18"/>
      <c r="IK116" s="18"/>
      <c r="IL116" s="18"/>
      <c r="IM116" s="18"/>
      <c r="IN116" s="18"/>
      <c r="IO116" s="18"/>
      <c r="IP116" s="18"/>
      <c r="IQ116" s="18"/>
      <c r="IR116" s="18"/>
      <c r="IS116" s="18"/>
      <c r="IT116" s="18"/>
      <c r="IU116" s="18"/>
      <c r="IV116" s="18"/>
      <c r="IW116" s="18"/>
      <c r="IX116" s="18"/>
      <c r="IY116" s="18"/>
      <c r="IZ116" s="18"/>
      <c r="JA116" s="18"/>
      <c r="JB116" s="18"/>
      <c r="JC116" s="18"/>
      <c r="JD116" s="18"/>
      <c r="JE116" s="18"/>
      <c r="JF116" s="18"/>
      <c r="JG116" s="18"/>
      <c r="JH116" s="18"/>
      <c r="JI116" s="18"/>
      <c r="JJ116" s="18"/>
      <c r="JK116" s="18"/>
      <c r="JL116" s="18"/>
      <c r="JM116" s="18"/>
      <c r="JN116" s="18"/>
      <c r="JO116" s="18"/>
      <c r="JP116" s="18"/>
      <c r="JQ116" s="18"/>
      <c r="JR116" s="18"/>
      <c r="JS116" s="18"/>
      <c r="JT116" s="18"/>
      <c r="JU116" s="18"/>
      <c r="JV116" s="18"/>
      <c r="JW116" s="18"/>
      <c r="JX116" s="18"/>
      <c r="JY116" s="18"/>
      <c r="JZ116" s="18"/>
      <c r="KA116" s="18"/>
      <c r="KB116" s="18"/>
      <c r="KC116" s="18"/>
      <c r="KD116" s="18"/>
      <c r="KE116" s="18"/>
      <c r="KF116" s="18"/>
      <c r="KG116" s="18"/>
      <c r="KH116" s="18"/>
      <c r="KI116" s="18"/>
      <c r="KJ116" s="18"/>
      <c r="KK116" s="18"/>
      <c r="KL116" s="18"/>
      <c r="KM116" s="18"/>
      <c r="KN116" s="18"/>
      <c r="KO116" s="18"/>
      <c r="KP116" s="18"/>
      <c r="KQ116" s="18"/>
      <c r="KR116" s="18"/>
      <c r="KS116" s="18"/>
      <c r="KT116" s="18"/>
      <c r="KU116" s="18"/>
      <c r="KV116" s="18"/>
      <c r="KW116" s="18"/>
      <c r="KX116" s="18"/>
      <c r="KY116" s="18"/>
      <c r="KZ116" s="18"/>
      <c r="LA116" s="18"/>
      <c r="LB116" s="18"/>
      <c r="LC116" s="18"/>
      <c r="LD116" s="18"/>
      <c r="LE116" s="18"/>
      <c r="LF116" s="18"/>
      <c r="LG116" s="18"/>
      <c r="LH116" s="18"/>
      <c r="LI116" s="18"/>
      <c r="LJ116" s="18"/>
      <c r="LK116" s="18"/>
      <c r="LL116" s="18"/>
      <c r="LM116" s="18"/>
      <c r="LN116" s="18"/>
      <c r="LO116" s="18"/>
      <c r="LP116" s="18"/>
      <c r="LQ116" s="18"/>
      <c r="LR116" s="18"/>
      <c r="LS116" s="18"/>
      <c r="LT116" s="18"/>
      <c r="LU116" s="18"/>
      <c r="LV116" s="18"/>
      <c r="LW116" s="18"/>
      <c r="LX116" s="18"/>
      <c r="LY116" s="18"/>
      <c r="LZ116" s="18"/>
      <c r="MA116" s="18"/>
      <c r="MB116" s="18"/>
      <c r="MC116" s="18"/>
      <c r="MD116" s="18"/>
      <c r="ME116" s="18"/>
      <c r="MF116" s="18"/>
      <c r="MG116" s="18"/>
      <c r="MH116" s="18"/>
      <c r="MI116" s="18"/>
      <c r="MJ116" s="18"/>
      <c r="MK116" s="18"/>
      <c r="ML116" s="18"/>
      <c r="MM116" s="18"/>
      <c r="MN116" s="18"/>
      <c r="MO116" s="18"/>
      <c r="MP116" s="18"/>
      <c r="MQ116" s="18"/>
      <c r="MR116" s="18"/>
      <c r="MS116" s="18"/>
      <c r="MT116" s="18"/>
      <c r="MU116" s="18"/>
      <c r="MV116" s="18"/>
      <c r="MW116" s="18"/>
      <c r="MX116" s="18"/>
      <c r="MY116" s="18"/>
      <c r="MZ116" s="18"/>
      <c r="NA116" s="18"/>
      <c r="NB116" s="18"/>
      <c r="NC116" s="18"/>
      <c r="ND116" s="18"/>
      <c r="NE116" s="18"/>
      <c r="NF116" s="18"/>
      <c r="NG116" s="18"/>
      <c r="NH116" s="18"/>
      <c r="NI116" s="18"/>
      <c r="NJ116" s="18"/>
      <c r="NK116" s="18"/>
      <c r="NL116" s="18"/>
      <c r="NM116" s="18"/>
      <c r="NN116" s="18"/>
      <c r="NO116" s="18"/>
      <c r="NP116" s="18"/>
      <c r="NQ116" s="18"/>
      <c r="NR116" s="18"/>
      <c r="NS116" s="18"/>
      <c r="NT116" s="18"/>
      <c r="NU116" s="18"/>
      <c r="NV116" s="18"/>
      <c r="NW116" s="18"/>
      <c r="NX116" s="18"/>
      <c r="NY116" s="18"/>
      <c r="NZ116" s="18"/>
      <c r="OA116" s="18"/>
      <c r="OB116" s="18"/>
      <c r="OC116" s="18"/>
      <c r="OD116" s="18"/>
      <c r="OE116" s="18"/>
      <c r="OF116" s="18"/>
      <c r="OG116" s="18"/>
      <c r="OH116" s="18"/>
      <c r="OI116" s="18"/>
      <c r="OJ116" s="18"/>
      <c r="OK116" s="18"/>
      <c r="OL116" s="18"/>
      <c r="OM116" s="18"/>
      <c r="ON116" s="18"/>
      <c r="OO116" s="18"/>
      <c r="OP116" s="18"/>
      <c r="OQ116" s="18"/>
      <c r="OR116" s="18"/>
      <c r="OS116" s="18"/>
      <c r="OT116" s="18"/>
      <c r="OU116" s="18"/>
      <c r="OV116" s="18"/>
      <c r="OW116" s="18"/>
      <c r="OX116" s="18"/>
      <c r="OY116" s="18"/>
      <c r="OZ116" s="18"/>
      <c r="PA116" s="18"/>
      <c r="PB116" s="18"/>
      <c r="PC116" s="18"/>
      <c r="PD116" s="18"/>
      <c r="PE116" s="18"/>
      <c r="PF116" s="18"/>
      <c r="PG116" s="18"/>
      <c r="PH116" s="18"/>
      <c r="PI116" s="18"/>
      <c r="PJ116" s="18"/>
      <c r="PK116" s="18"/>
      <c r="PL116" s="18"/>
      <c r="PM116" s="18"/>
      <c r="PN116" s="18"/>
      <c r="PO116" s="18"/>
      <c r="PP116" s="18"/>
      <c r="PQ116" s="18"/>
      <c r="PR116" s="18"/>
      <c r="PS116" s="18"/>
      <c r="PT116" s="18"/>
      <c r="PU116" s="18"/>
      <c r="PV116" s="18"/>
      <c r="PW116" s="18"/>
      <c r="PX116" s="18"/>
      <c r="PY116" s="18"/>
      <c r="PZ116" s="18"/>
      <c r="QA116" s="18"/>
      <c r="QB116" s="18"/>
      <c r="QC116" s="18"/>
      <c r="QD116" s="18"/>
      <c r="QE116" s="18"/>
      <c r="QF116" s="18"/>
      <c r="QG116" s="18"/>
      <c r="QH116" s="18"/>
      <c r="QI116" s="18"/>
      <c r="QJ116" s="18"/>
      <c r="QK116" s="18"/>
      <c r="QL116" s="18"/>
      <c r="QM116" s="18"/>
      <c r="QN116" s="18"/>
      <c r="QO116" s="18"/>
      <c r="QP116" s="18"/>
      <c r="QQ116" s="18"/>
      <c r="QR116" s="18"/>
      <c r="QS116" s="18"/>
      <c r="QT116" s="18"/>
      <c r="QU116" s="18"/>
      <c r="QV116" s="18"/>
      <c r="QW116" s="18"/>
      <c r="QX116" s="18"/>
      <c r="QY116" s="18"/>
      <c r="QZ116" s="18"/>
      <c r="RA116" s="18"/>
      <c r="RB116" s="18"/>
      <c r="RC116" s="18"/>
      <c r="RD116" s="18"/>
      <c r="RE116" s="18"/>
      <c r="RF116" s="18"/>
      <c r="RG116" s="18"/>
      <c r="RH116" s="18"/>
      <c r="RI116" s="18"/>
      <c r="RJ116" s="18"/>
      <c r="RK116" s="18"/>
      <c r="RL116" s="18"/>
      <c r="RM116" s="18"/>
      <c r="RN116" s="18"/>
      <c r="RO116" s="18"/>
      <c r="RP116" s="18"/>
      <c r="RQ116" s="18"/>
      <c r="RR116" s="18"/>
      <c r="RS116" s="18"/>
      <c r="RT116" s="18"/>
      <c r="RU116" s="18"/>
      <c r="RV116" s="18"/>
      <c r="RW116" s="18"/>
      <c r="RX116" s="18"/>
      <c r="RY116" s="18"/>
      <c r="RZ116" s="18"/>
      <c r="SA116" s="18"/>
      <c r="SB116" s="18"/>
      <c r="SC116" s="18"/>
      <c r="SD116" s="18"/>
      <c r="SE116" s="18"/>
      <c r="SF116" s="18"/>
      <c r="SG116" s="18"/>
      <c r="SH116" s="18"/>
      <c r="SI116" s="18"/>
      <c r="SJ116" s="18"/>
      <c r="SK116" s="18"/>
      <c r="SL116" s="18"/>
      <c r="SM116" s="18"/>
      <c r="SN116" s="18"/>
      <c r="SO116" s="18"/>
      <c r="SP116" s="18"/>
      <c r="SQ116" s="18"/>
      <c r="SR116" s="18"/>
      <c r="SS116" s="18"/>
      <c r="ST116" s="18"/>
      <c r="SU116" s="18"/>
      <c r="SV116" s="18"/>
      <c r="SW116" s="18"/>
      <c r="SX116" s="18"/>
      <c r="SY116" s="18"/>
      <c r="SZ116" s="18"/>
      <c r="TA116" s="18"/>
      <c r="TB116" s="18"/>
      <c r="TC116" s="18"/>
      <c r="TD116" s="18"/>
      <c r="TE116" s="18"/>
      <c r="TF116" s="18"/>
      <c r="TG116" s="18"/>
      <c r="TH116" s="18"/>
      <c r="TI116" s="18"/>
      <c r="TJ116" s="18"/>
      <c r="TK116" s="18"/>
      <c r="TL116" s="18"/>
      <c r="TM116" s="18"/>
      <c r="TN116" s="18"/>
      <c r="TO116" s="18"/>
      <c r="TP116" s="18"/>
      <c r="TQ116" s="18"/>
      <c r="TR116" s="18"/>
      <c r="TS116" s="18"/>
      <c r="TT116" s="18"/>
      <c r="TU116" s="18"/>
      <c r="TV116" s="18"/>
      <c r="TW116" s="18"/>
      <c r="TX116" s="18"/>
      <c r="TY116" s="18"/>
      <c r="TZ116" s="18"/>
      <c r="UA116" s="18"/>
      <c r="UB116" s="18"/>
      <c r="UC116" s="18"/>
      <c r="UD116" s="18"/>
      <c r="UE116" s="18"/>
      <c r="UF116" s="18"/>
      <c r="UG116" s="18"/>
      <c r="UH116" s="18"/>
      <c r="UI116" s="18"/>
      <c r="UJ116" s="18"/>
      <c r="UK116" s="18"/>
      <c r="UL116" s="18"/>
      <c r="UM116" s="18"/>
      <c r="UN116" s="18"/>
      <c r="UO116" s="18"/>
      <c r="UP116" s="18"/>
      <c r="UQ116" s="18"/>
      <c r="UR116" s="18"/>
      <c r="US116" s="18"/>
      <c r="UT116" s="18"/>
      <c r="UU116" s="18"/>
      <c r="UV116" s="18"/>
      <c r="UW116" s="18"/>
      <c r="UX116" s="18"/>
      <c r="UY116" s="18"/>
      <c r="UZ116" s="18"/>
      <c r="VA116" s="18"/>
      <c r="VB116" s="18"/>
      <c r="VC116" s="18"/>
      <c r="VD116" s="18"/>
      <c r="VE116" s="18"/>
      <c r="VF116" s="18"/>
      <c r="VG116" s="18"/>
      <c r="VH116" s="18"/>
      <c r="VI116" s="18"/>
      <c r="VJ116" s="18"/>
      <c r="VK116" s="18"/>
      <c r="VL116" s="18"/>
      <c r="VM116" s="18"/>
      <c r="VN116" s="18"/>
      <c r="VO116" s="18"/>
      <c r="VP116" s="18"/>
      <c r="VQ116" s="18"/>
      <c r="VR116" s="18"/>
      <c r="VS116" s="18"/>
      <c r="VT116" s="18"/>
      <c r="VU116" s="18"/>
      <c r="VV116" s="18"/>
      <c r="VW116" s="18"/>
      <c r="VX116" s="18"/>
      <c r="VY116" s="18"/>
      <c r="VZ116" s="18"/>
      <c r="WA116" s="18"/>
      <c r="WB116" s="18"/>
      <c r="WC116" s="18"/>
      <c r="WD116" s="18"/>
      <c r="WE116" s="18"/>
      <c r="WF116" s="18"/>
      <c r="WG116" s="18"/>
      <c r="WH116" s="18"/>
      <c r="WI116" s="18"/>
      <c r="WJ116" s="18"/>
      <c r="WK116" s="18"/>
      <c r="WL116" s="18"/>
      <c r="WM116" s="18"/>
      <c r="WN116" s="18"/>
      <c r="WO116" s="18"/>
      <c r="WP116" s="18"/>
      <c r="WQ116" s="18"/>
      <c r="WR116" s="18"/>
      <c r="WS116" s="18"/>
      <c r="WT116" s="18"/>
      <c r="WU116" s="18"/>
      <c r="WV116" s="18"/>
      <c r="WW116" s="18"/>
      <c r="WX116" s="18"/>
      <c r="WY116" s="18"/>
      <c r="WZ116" s="18"/>
      <c r="XA116" s="18"/>
      <c r="XB116" s="18"/>
      <c r="XC116" s="18"/>
      <c r="XD116" s="18"/>
      <c r="XE116" s="18"/>
      <c r="XF116" s="18"/>
      <c r="XG116" s="18"/>
      <c r="XH116" s="18"/>
      <c r="XI116" s="18"/>
      <c r="XJ116" s="18"/>
      <c r="XK116" s="18"/>
      <c r="XL116" s="18"/>
      <c r="XM116" s="18"/>
      <c r="XN116" s="18"/>
      <c r="XO116" s="18"/>
      <c r="XP116" s="18"/>
      <c r="XQ116" s="18"/>
      <c r="XR116" s="18"/>
      <c r="XS116" s="18"/>
      <c r="XT116" s="18"/>
      <c r="XU116" s="18"/>
      <c r="XV116" s="18"/>
      <c r="XW116" s="18"/>
      <c r="XX116" s="18"/>
      <c r="XY116" s="18"/>
      <c r="XZ116" s="18"/>
      <c r="YA116" s="18"/>
      <c r="YB116" s="18"/>
      <c r="YC116" s="18"/>
      <c r="YD116" s="18"/>
      <c r="YE116" s="18"/>
      <c r="YF116" s="18"/>
      <c r="YG116" s="18"/>
      <c r="YH116" s="18"/>
      <c r="YI116" s="18"/>
      <c r="YJ116" s="18"/>
      <c r="YK116" s="18"/>
      <c r="YL116" s="18"/>
      <c r="YM116" s="18"/>
      <c r="YN116" s="18"/>
      <c r="YO116" s="18"/>
      <c r="YP116" s="18"/>
      <c r="YQ116" s="18"/>
      <c r="YR116" s="18"/>
      <c r="YS116" s="18"/>
      <c r="YT116" s="18"/>
      <c r="YU116" s="18"/>
      <c r="YV116" s="18"/>
      <c r="YW116" s="18"/>
      <c r="YX116" s="18"/>
      <c r="YY116" s="18"/>
      <c r="YZ116" s="18"/>
      <c r="ZA116" s="18"/>
      <c r="ZB116" s="18"/>
      <c r="ZC116" s="18"/>
      <c r="ZD116" s="18"/>
      <c r="ZE116" s="18"/>
      <c r="ZF116" s="18"/>
      <c r="ZG116" s="18"/>
      <c r="ZH116" s="18"/>
      <c r="ZI116" s="18"/>
      <c r="ZJ116" s="18"/>
      <c r="ZK116" s="18"/>
      <c r="ZL116" s="18"/>
      <c r="ZM116" s="18"/>
      <c r="ZN116" s="18"/>
      <c r="ZO116" s="18"/>
      <c r="ZP116" s="18"/>
      <c r="ZQ116" s="18"/>
      <c r="ZR116" s="18"/>
      <c r="ZS116" s="18"/>
      <c r="ZT116" s="18"/>
      <c r="ZU116" s="18"/>
      <c r="ZV116" s="18"/>
      <c r="ZW116" s="18"/>
      <c r="ZX116" s="18"/>
      <c r="ZY116" s="18"/>
      <c r="ZZ116" s="18"/>
      <c r="AAA116" s="18"/>
      <c r="AAB116" s="18"/>
      <c r="AAC116" s="18"/>
      <c r="AAD116" s="18"/>
      <c r="AAE116" s="18"/>
      <c r="AAF116" s="18"/>
      <c r="AAG116" s="18"/>
      <c r="AAH116" s="18"/>
      <c r="AAI116" s="18"/>
      <c r="AAJ116" s="18"/>
      <c r="AAK116" s="18"/>
      <c r="AAL116" s="18"/>
      <c r="AAM116" s="18"/>
      <c r="AAN116" s="18"/>
      <c r="AAO116" s="18"/>
      <c r="AAP116" s="18"/>
      <c r="AAQ116" s="18"/>
      <c r="AAR116" s="18"/>
      <c r="AAS116" s="18"/>
      <c r="AAT116" s="18"/>
      <c r="AAU116" s="18"/>
      <c r="AAV116" s="18"/>
      <c r="AAW116" s="18"/>
      <c r="AAX116" s="18"/>
      <c r="AAY116" s="18"/>
      <c r="AAZ116" s="18"/>
      <c r="ABA116" s="18"/>
      <c r="ABB116" s="18"/>
      <c r="ABC116" s="18"/>
      <c r="ABD116" s="18"/>
      <c r="ABE116" s="18"/>
      <c r="ABF116" s="18"/>
      <c r="ABG116" s="18"/>
      <c r="ABH116" s="18"/>
      <c r="ABI116" s="18"/>
      <c r="ABJ116" s="18"/>
      <c r="ABK116" s="18"/>
      <c r="ABL116" s="18"/>
      <c r="ABM116" s="18"/>
      <c r="ABN116" s="18"/>
      <c r="ABO116" s="18"/>
      <c r="ABP116" s="18"/>
      <c r="ABQ116" s="18"/>
      <c r="ABR116" s="18"/>
      <c r="ABS116" s="18"/>
      <c r="ABT116" s="18"/>
      <c r="ABU116" s="18"/>
      <c r="ABV116" s="18"/>
      <c r="ABW116" s="18"/>
      <c r="ABX116" s="18"/>
      <c r="ABY116" s="18"/>
      <c r="ABZ116" s="18"/>
      <c r="ACA116" s="18"/>
      <c r="ACB116" s="18"/>
      <c r="ACC116" s="18"/>
      <c r="ACD116" s="18"/>
      <c r="ACE116" s="18"/>
      <c r="ACF116" s="18"/>
      <c r="ACG116" s="18"/>
      <c r="ACH116" s="18"/>
      <c r="ACI116" s="18"/>
      <c r="ACJ116" s="18"/>
      <c r="ACK116" s="18"/>
      <c r="ACL116" s="18"/>
      <c r="ACM116" s="18"/>
      <c r="ACN116" s="18"/>
      <c r="ACO116" s="18"/>
      <c r="ACP116" s="18"/>
      <c r="ACQ116" s="18"/>
      <c r="ACR116" s="18"/>
      <c r="ACS116" s="18"/>
      <c r="ACT116" s="18"/>
      <c r="ACU116" s="18"/>
      <c r="ACV116" s="18"/>
      <c r="ACW116" s="18"/>
      <c r="ACX116" s="18"/>
      <c r="ACY116" s="18"/>
      <c r="ACZ116" s="18"/>
      <c r="ADA116" s="18"/>
      <c r="ADB116" s="18"/>
      <c r="ADC116" s="18"/>
      <c r="ADD116" s="18"/>
      <c r="ADE116" s="18"/>
      <c r="ADF116" s="18"/>
      <c r="ADG116" s="18"/>
      <c r="ADH116" s="18"/>
      <c r="ADI116" s="18"/>
      <c r="ADJ116" s="18"/>
      <c r="ADK116" s="18"/>
      <c r="ADL116" s="18"/>
      <c r="ADM116" s="18"/>
      <c r="ADN116" s="18"/>
      <c r="ADO116" s="18"/>
      <c r="ADP116" s="18"/>
      <c r="ADQ116" s="18"/>
      <c r="ADR116" s="18"/>
      <c r="ADS116" s="18"/>
      <c r="ADT116" s="18"/>
      <c r="ADU116" s="18"/>
      <c r="ADV116" s="18"/>
      <c r="ADW116" s="18"/>
      <c r="ADX116" s="18"/>
      <c r="ADY116" s="18"/>
      <c r="ADZ116" s="18"/>
      <c r="AEA116" s="18"/>
      <c r="AEB116" s="18"/>
      <c r="AEC116" s="18"/>
      <c r="AED116" s="18"/>
      <c r="AEE116" s="18"/>
      <c r="AEF116" s="18"/>
      <c r="AEG116" s="18"/>
      <c r="AEH116" s="18"/>
      <c r="AEI116" s="18"/>
      <c r="AEJ116" s="18"/>
      <c r="AEK116" s="18"/>
      <c r="AEL116" s="18"/>
      <c r="AEM116" s="18"/>
      <c r="AEN116" s="18"/>
      <c r="AEO116" s="18"/>
      <c r="AEP116" s="18"/>
      <c r="AEQ116" s="18"/>
      <c r="AER116" s="18"/>
      <c r="AES116" s="18"/>
      <c r="AET116" s="18"/>
      <c r="AEU116" s="18"/>
      <c r="AEV116" s="18"/>
      <c r="AEW116" s="18"/>
      <c r="AEX116" s="18"/>
    </row>
    <row r="117" spans="1:830" s="33" customFormat="1">
      <c r="A117" s="34">
        <v>113</v>
      </c>
      <c r="B117" s="34" t="s">
        <v>235</v>
      </c>
      <c r="C117" s="8" t="s">
        <v>236</v>
      </c>
      <c r="D117" s="35" t="s">
        <v>20</v>
      </c>
      <c r="E117" s="36">
        <v>3500</v>
      </c>
      <c r="F117" s="51">
        <v>4</v>
      </c>
      <c r="G117" s="52">
        <v>2966.1016949152545</v>
      </c>
      <c r="H117" s="38">
        <f t="shared" si="27"/>
        <v>14000</v>
      </c>
      <c r="I117" s="39">
        <f t="shared" si="19"/>
        <v>4</v>
      </c>
      <c r="J117" s="38">
        <f t="shared" si="28"/>
        <v>14000</v>
      </c>
      <c r="K117" s="38">
        <f t="shared" si="29"/>
        <v>0</v>
      </c>
      <c r="L117" s="38">
        <f t="shared" si="30"/>
        <v>0</v>
      </c>
      <c r="M117" s="40"/>
      <c r="N117" s="99">
        <f t="shared" si="31"/>
        <v>0</v>
      </c>
      <c r="O117" s="42"/>
      <c r="P117" s="43">
        <f t="shared" si="32"/>
        <v>0</v>
      </c>
      <c r="Q117" s="43">
        <f t="shared" si="33"/>
        <v>0</v>
      </c>
      <c r="R117" s="43">
        <f t="shared" si="34"/>
        <v>0</v>
      </c>
      <c r="S117" s="44">
        <f t="shared" si="35"/>
        <v>4</v>
      </c>
      <c r="T117" s="98">
        <f t="shared" si="36"/>
        <v>14000</v>
      </c>
      <c r="U117" s="45">
        <f t="shared" si="20"/>
        <v>4</v>
      </c>
      <c r="V117" s="46">
        <f t="shared" si="21"/>
        <v>14000</v>
      </c>
      <c r="W117" s="46">
        <f t="shared" si="22"/>
        <v>0</v>
      </c>
      <c r="X117" s="47">
        <f t="shared" si="23"/>
        <v>0</v>
      </c>
      <c r="Y117" s="97">
        <v>4</v>
      </c>
      <c r="Z117" s="96">
        <f t="shared" si="24"/>
        <v>14000</v>
      </c>
      <c r="AA117" s="96">
        <f t="shared" si="25"/>
        <v>0</v>
      </c>
      <c r="AB117" s="70">
        <f t="shared" si="26"/>
        <v>0</v>
      </c>
      <c r="AC117" s="157"/>
      <c r="AD117" s="162">
        <v>1225</v>
      </c>
      <c r="AE117" s="166">
        <f t="shared" si="37"/>
        <v>4900</v>
      </c>
      <c r="AF117" s="166">
        <f t="shared" si="38"/>
        <v>4900</v>
      </c>
      <c r="AT117" s="136"/>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18"/>
      <c r="HK117" s="18"/>
      <c r="HL117" s="18"/>
      <c r="HM117" s="18"/>
      <c r="HN117" s="18"/>
      <c r="HO117" s="18"/>
      <c r="HP117" s="18"/>
      <c r="HQ117" s="18"/>
      <c r="HR117" s="18"/>
      <c r="HS117" s="18"/>
      <c r="HT117" s="18"/>
      <c r="HU117" s="18"/>
      <c r="HV117" s="18"/>
      <c r="HW117" s="18"/>
      <c r="HX117" s="18"/>
      <c r="HY117" s="18"/>
      <c r="HZ117" s="18"/>
      <c r="IA117" s="18"/>
      <c r="IB117" s="18"/>
      <c r="IC117" s="18"/>
      <c r="ID117" s="18"/>
      <c r="IE117" s="18"/>
      <c r="IF117" s="18"/>
      <c r="IG117" s="18"/>
      <c r="IH117" s="18"/>
      <c r="II117" s="18"/>
      <c r="IJ117" s="18"/>
      <c r="IK117" s="18"/>
      <c r="IL117" s="18"/>
      <c r="IM117" s="18"/>
      <c r="IN117" s="18"/>
      <c r="IO117" s="18"/>
      <c r="IP117" s="18"/>
      <c r="IQ117" s="18"/>
      <c r="IR117" s="18"/>
      <c r="IS117" s="18"/>
      <c r="IT117" s="18"/>
      <c r="IU117" s="18"/>
      <c r="IV117" s="18"/>
      <c r="IW117" s="18"/>
      <c r="IX117" s="18"/>
      <c r="IY117" s="18"/>
      <c r="IZ117" s="18"/>
      <c r="JA117" s="18"/>
      <c r="JB117" s="18"/>
      <c r="JC117" s="18"/>
      <c r="JD117" s="18"/>
      <c r="JE117" s="18"/>
      <c r="JF117" s="18"/>
      <c r="JG117" s="18"/>
      <c r="JH117" s="18"/>
      <c r="JI117" s="18"/>
      <c r="JJ117" s="18"/>
      <c r="JK117" s="18"/>
      <c r="JL117" s="18"/>
      <c r="JM117" s="18"/>
      <c r="JN117" s="18"/>
      <c r="JO117" s="18"/>
      <c r="JP117" s="18"/>
      <c r="JQ117" s="18"/>
      <c r="JR117" s="18"/>
      <c r="JS117" s="18"/>
      <c r="JT117" s="18"/>
      <c r="JU117" s="18"/>
      <c r="JV117" s="18"/>
      <c r="JW117" s="18"/>
      <c r="JX117" s="18"/>
      <c r="JY117" s="18"/>
      <c r="JZ117" s="18"/>
      <c r="KA117" s="18"/>
      <c r="KB117" s="18"/>
      <c r="KC117" s="18"/>
      <c r="KD117" s="18"/>
      <c r="KE117" s="18"/>
      <c r="KF117" s="18"/>
      <c r="KG117" s="18"/>
      <c r="KH117" s="18"/>
      <c r="KI117" s="18"/>
      <c r="KJ117" s="18"/>
      <c r="KK117" s="18"/>
      <c r="KL117" s="18"/>
      <c r="KM117" s="18"/>
      <c r="KN117" s="18"/>
      <c r="KO117" s="18"/>
      <c r="KP117" s="18"/>
      <c r="KQ117" s="18"/>
      <c r="KR117" s="18"/>
      <c r="KS117" s="18"/>
      <c r="KT117" s="18"/>
      <c r="KU117" s="18"/>
      <c r="KV117" s="18"/>
      <c r="KW117" s="18"/>
      <c r="KX117" s="18"/>
      <c r="KY117" s="18"/>
      <c r="KZ117" s="18"/>
      <c r="LA117" s="18"/>
      <c r="LB117" s="18"/>
      <c r="LC117" s="18"/>
      <c r="LD117" s="18"/>
      <c r="LE117" s="18"/>
      <c r="LF117" s="18"/>
      <c r="LG117" s="18"/>
      <c r="LH117" s="18"/>
      <c r="LI117" s="18"/>
      <c r="LJ117" s="18"/>
      <c r="LK117" s="18"/>
      <c r="LL117" s="18"/>
      <c r="LM117" s="18"/>
      <c r="LN117" s="18"/>
      <c r="LO117" s="18"/>
      <c r="LP117" s="18"/>
      <c r="LQ117" s="18"/>
      <c r="LR117" s="18"/>
      <c r="LS117" s="18"/>
      <c r="LT117" s="18"/>
      <c r="LU117" s="18"/>
      <c r="LV117" s="18"/>
      <c r="LW117" s="18"/>
      <c r="LX117" s="18"/>
      <c r="LY117" s="18"/>
      <c r="LZ117" s="18"/>
      <c r="MA117" s="18"/>
      <c r="MB117" s="18"/>
      <c r="MC117" s="18"/>
      <c r="MD117" s="18"/>
      <c r="ME117" s="18"/>
      <c r="MF117" s="18"/>
      <c r="MG117" s="18"/>
      <c r="MH117" s="18"/>
      <c r="MI117" s="18"/>
      <c r="MJ117" s="18"/>
      <c r="MK117" s="18"/>
      <c r="ML117" s="18"/>
      <c r="MM117" s="18"/>
      <c r="MN117" s="18"/>
      <c r="MO117" s="18"/>
      <c r="MP117" s="18"/>
      <c r="MQ117" s="18"/>
      <c r="MR117" s="18"/>
      <c r="MS117" s="18"/>
      <c r="MT117" s="18"/>
      <c r="MU117" s="18"/>
      <c r="MV117" s="18"/>
      <c r="MW117" s="18"/>
      <c r="MX117" s="18"/>
      <c r="MY117" s="18"/>
      <c r="MZ117" s="18"/>
      <c r="NA117" s="18"/>
      <c r="NB117" s="18"/>
      <c r="NC117" s="18"/>
      <c r="ND117" s="18"/>
      <c r="NE117" s="18"/>
      <c r="NF117" s="18"/>
      <c r="NG117" s="18"/>
      <c r="NH117" s="18"/>
      <c r="NI117" s="18"/>
      <c r="NJ117" s="18"/>
      <c r="NK117" s="18"/>
      <c r="NL117" s="18"/>
      <c r="NM117" s="18"/>
      <c r="NN117" s="18"/>
      <c r="NO117" s="18"/>
      <c r="NP117" s="18"/>
      <c r="NQ117" s="18"/>
      <c r="NR117" s="18"/>
      <c r="NS117" s="18"/>
      <c r="NT117" s="18"/>
      <c r="NU117" s="18"/>
      <c r="NV117" s="18"/>
      <c r="NW117" s="18"/>
      <c r="NX117" s="18"/>
      <c r="NY117" s="18"/>
      <c r="NZ117" s="18"/>
      <c r="OA117" s="18"/>
      <c r="OB117" s="18"/>
      <c r="OC117" s="18"/>
      <c r="OD117" s="18"/>
      <c r="OE117" s="18"/>
      <c r="OF117" s="18"/>
      <c r="OG117" s="18"/>
      <c r="OH117" s="18"/>
      <c r="OI117" s="18"/>
      <c r="OJ117" s="18"/>
      <c r="OK117" s="18"/>
      <c r="OL117" s="18"/>
      <c r="OM117" s="18"/>
      <c r="ON117" s="18"/>
      <c r="OO117" s="18"/>
      <c r="OP117" s="18"/>
      <c r="OQ117" s="18"/>
      <c r="OR117" s="18"/>
      <c r="OS117" s="18"/>
      <c r="OT117" s="18"/>
      <c r="OU117" s="18"/>
      <c r="OV117" s="18"/>
      <c r="OW117" s="18"/>
      <c r="OX117" s="18"/>
      <c r="OY117" s="18"/>
      <c r="OZ117" s="18"/>
      <c r="PA117" s="18"/>
      <c r="PB117" s="18"/>
      <c r="PC117" s="18"/>
      <c r="PD117" s="18"/>
      <c r="PE117" s="18"/>
      <c r="PF117" s="18"/>
      <c r="PG117" s="18"/>
      <c r="PH117" s="18"/>
      <c r="PI117" s="18"/>
      <c r="PJ117" s="18"/>
      <c r="PK117" s="18"/>
      <c r="PL117" s="18"/>
      <c r="PM117" s="18"/>
      <c r="PN117" s="18"/>
      <c r="PO117" s="18"/>
      <c r="PP117" s="18"/>
      <c r="PQ117" s="18"/>
      <c r="PR117" s="18"/>
      <c r="PS117" s="18"/>
      <c r="PT117" s="18"/>
      <c r="PU117" s="18"/>
      <c r="PV117" s="18"/>
      <c r="PW117" s="18"/>
      <c r="PX117" s="18"/>
      <c r="PY117" s="18"/>
      <c r="PZ117" s="18"/>
      <c r="QA117" s="18"/>
      <c r="QB117" s="18"/>
      <c r="QC117" s="18"/>
      <c r="QD117" s="18"/>
      <c r="QE117" s="18"/>
      <c r="QF117" s="18"/>
      <c r="QG117" s="18"/>
      <c r="QH117" s="18"/>
      <c r="QI117" s="18"/>
      <c r="QJ117" s="18"/>
      <c r="QK117" s="18"/>
      <c r="QL117" s="18"/>
      <c r="QM117" s="18"/>
      <c r="QN117" s="18"/>
      <c r="QO117" s="18"/>
      <c r="QP117" s="18"/>
      <c r="QQ117" s="18"/>
      <c r="QR117" s="18"/>
      <c r="QS117" s="18"/>
      <c r="QT117" s="18"/>
      <c r="QU117" s="18"/>
      <c r="QV117" s="18"/>
      <c r="QW117" s="18"/>
      <c r="QX117" s="18"/>
      <c r="QY117" s="18"/>
      <c r="QZ117" s="18"/>
      <c r="RA117" s="18"/>
      <c r="RB117" s="18"/>
      <c r="RC117" s="18"/>
      <c r="RD117" s="18"/>
      <c r="RE117" s="18"/>
      <c r="RF117" s="18"/>
      <c r="RG117" s="18"/>
      <c r="RH117" s="18"/>
      <c r="RI117" s="18"/>
      <c r="RJ117" s="18"/>
      <c r="RK117" s="18"/>
      <c r="RL117" s="18"/>
      <c r="RM117" s="18"/>
      <c r="RN117" s="18"/>
      <c r="RO117" s="18"/>
      <c r="RP117" s="18"/>
      <c r="RQ117" s="18"/>
      <c r="RR117" s="18"/>
      <c r="RS117" s="18"/>
      <c r="RT117" s="18"/>
      <c r="RU117" s="18"/>
      <c r="RV117" s="18"/>
      <c r="RW117" s="18"/>
      <c r="RX117" s="18"/>
      <c r="RY117" s="18"/>
      <c r="RZ117" s="18"/>
      <c r="SA117" s="18"/>
      <c r="SB117" s="18"/>
      <c r="SC117" s="18"/>
      <c r="SD117" s="18"/>
      <c r="SE117" s="18"/>
      <c r="SF117" s="18"/>
      <c r="SG117" s="18"/>
      <c r="SH117" s="18"/>
      <c r="SI117" s="18"/>
      <c r="SJ117" s="18"/>
      <c r="SK117" s="18"/>
      <c r="SL117" s="18"/>
      <c r="SM117" s="18"/>
      <c r="SN117" s="18"/>
      <c r="SO117" s="18"/>
      <c r="SP117" s="18"/>
      <c r="SQ117" s="18"/>
      <c r="SR117" s="18"/>
      <c r="SS117" s="18"/>
      <c r="ST117" s="18"/>
      <c r="SU117" s="18"/>
      <c r="SV117" s="18"/>
      <c r="SW117" s="18"/>
      <c r="SX117" s="18"/>
      <c r="SY117" s="18"/>
      <c r="SZ117" s="18"/>
      <c r="TA117" s="18"/>
      <c r="TB117" s="18"/>
      <c r="TC117" s="18"/>
      <c r="TD117" s="18"/>
      <c r="TE117" s="18"/>
      <c r="TF117" s="18"/>
      <c r="TG117" s="18"/>
      <c r="TH117" s="18"/>
      <c r="TI117" s="18"/>
      <c r="TJ117" s="18"/>
      <c r="TK117" s="18"/>
      <c r="TL117" s="18"/>
      <c r="TM117" s="18"/>
      <c r="TN117" s="18"/>
      <c r="TO117" s="18"/>
      <c r="TP117" s="18"/>
      <c r="TQ117" s="18"/>
      <c r="TR117" s="18"/>
      <c r="TS117" s="18"/>
      <c r="TT117" s="18"/>
      <c r="TU117" s="18"/>
      <c r="TV117" s="18"/>
      <c r="TW117" s="18"/>
      <c r="TX117" s="18"/>
      <c r="TY117" s="18"/>
      <c r="TZ117" s="18"/>
      <c r="UA117" s="18"/>
      <c r="UB117" s="18"/>
      <c r="UC117" s="18"/>
      <c r="UD117" s="18"/>
      <c r="UE117" s="18"/>
      <c r="UF117" s="18"/>
      <c r="UG117" s="18"/>
      <c r="UH117" s="18"/>
      <c r="UI117" s="18"/>
      <c r="UJ117" s="18"/>
      <c r="UK117" s="18"/>
      <c r="UL117" s="18"/>
      <c r="UM117" s="18"/>
      <c r="UN117" s="18"/>
      <c r="UO117" s="18"/>
      <c r="UP117" s="18"/>
      <c r="UQ117" s="18"/>
      <c r="UR117" s="18"/>
      <c r="US117" s="18"/>
      <c r="UT117" s="18"/>
      <c r="UU117" s="18"/>
      <c r="UV117" s="18"/>
      <c r="UW117" s="18"/>
      <c r="UX117" s="18"/>
      <c r="UY117" s="18"/>
      <c r="UZ117" s="18"/>
      <c r="VA117" s="18"/>
      <c r="VB117" s="18"/>
      <c r="VC117" s="18"/>
      <c r="VD117" s="18"/>
      <c r="VE117" s="18"/>
      <c r="VF117" s="18"/>
      <c r="VG117" s="18"/>
      <c r="VH117" s="18"/>
      <c r="VI117" s="18"/>
      <c r="VJ117" s="18"/>
      <c r="VK117" s="18"/>
      <c r="VL117" s="18"/>
      <c r="VM117" s="18"/>
      <c r="VN117" s="18"/>
      <c r="VO117" s="18"/>
      <c r="VP117" s="18"/>
      <c r="VQ117" s="18"/>
      <c r="VR117" s="18"/>
      <c r="VS117" s="18"/>
      <c r="VT117" s="18"/>
      <c r="VU117" s="18"/>
      <c r="VV117" s="18"/>
      <c r="VW117" s="18"/>
      <c r="VX117" s="18"/>
      <c r="VY117" s="18"/>
      <c r="VZ117" s="18"/>
      <c r="WA117" s="18"/>
      <c r="WB117" s="18"/>
      <c r="WC117" s="18"/>
      <c r="WD117" s="18"/>
      <c r="WE117" s="18"/>
      <c r="WF117" s="18"/>
      <c r="WG117" s="18"/>
      <c r="WH117" s="18"/>
      <c r="WI117" s="18"/>
      <c r="WJ117" s="18"/>
      <c r="WK117" s="18"/>
      <c r="WL117" s="18"/>
      <c r="WM117" s="18"/>
      <c r="WN117" s="18"/>
      <c r="WO117" s="18"/>
      <c r="WP117" s="18"/>
      <c r="WQ117" s="18"/>
      <c r="WR117" s="18"/>
      <c r="WS117" s="18"/>
      <c r="WT117" s="18"/>
      <c r="WU117" s="18"/>
      <c r="WV117" s="18"/>
      <c r="WW117" s="18"/>
      <c r="WX117" s="18"/>
      <c r="WY117" s="18"/>
      <c r="WZ117" s="18"/>
      <c r="XA117" s="18"/>
      <c r="XB117" s="18"/>
      <c r="XC117" s="18"/>
      <c r="XD117" s="18"/>
      <c r="XE117" s="18"/>
      <c r="XF117" s="18"/>
      <c r="XG117" s="18"/>
      <c r="XH117" s="18"/>
      <c r="XI117" s="18"/>
      <c r="XJ117" s="18"/>
      <c r="XK117" s="18"/>
      <c r="XL117" s="18"/>
      <c r="XM117" s="18"/>
      <c r="XN117" s="18"/>
      <c r="XO117" s="18"/>
      <c r="XP117" s="18"/>
      <c r="XQ117" s="18"/>
      <c r="XR117" s="18"/>
      <c r="XS117" s="18"/>
      <c r="XT117" s="18"/>
      <c r="XU117" s="18"/>
      <c r="XV117" s="18"/>
      <c r="XW117" s="18"/>
      <c r="XX117" s="18"/>
      <c r="XY117" s="18"/>
      <c r="XZ117" s="18"/>
      <c r="YA117" s="18"/>
      <c r="YB117" s="18"/>
      <c r="YC117" s="18"/>
      <c r="YD117" s="18"/>
      <c r="YE117" s="18"/>
      <c r="YF117" s="18"/>
      <c r="YG117" s="18"/>
      <c r="YH117" s="18"/>
      <c r="YI117" s="18"/>
      <c r="YJ117" s="18"/>
      <c r="YK117" s="18"/>
      <c r="YL117" s="18"/>
      <c r="YM117" s="18"/>
      <c r="YN117" s="18"/>
      <c r="YO117" s="18"/>
      <c r="YP117" s="18"/>
      <c r="YQ117" s="18"/>
      <c r="YR117" s="18"/>
      <c r="YS117" s="18"/>
      <c r="YT117" s="18"/>
      <c r="YU117" s="18"/>
      <c r="YV117" s="18"/>
      <c r="YW117" s="18"/>
      <c r="YX117" s="18"/>
      <c r="YY117" s="18"/>
      <c r="YZ117" s="18"/>
      <c r="ZA117" s="18"/>
      <c r="ZB117" s="18"/>
      <c r="ZC117" s="18"/>
      <c r="ZD117" s="18"/>
      <c r="ZE117" s="18"/>
      <c r="ZF117" s="18"/>
      <c r="ZG117" s="18"/>
      <c r="ZH117" s="18"/>
      <c r="ZI117" s="18"/>
      <c r="ZJ117" s="18"/>
      <c r="ZK117" s="18"/>
      <c r="ZL117" s="18"/>
      <c r="ZM117" s="18"/>
      <c r="ZN117" s="18"/>
      <c r="ZO117" s="18"/>
      <c r="ZP117" s="18"/>
      <c r="ZQ117" s="18"/>
      <c r="ZR117" s="18"/>
      <c r="ZS117" s="18"/>
      <c r="ZT117" s="18"/>
      <c r="ZU117" s="18"/>
      <c r="ZV117" s="18"/>
      <c r="ZW117" s="18"/>
      <c r="ZX117" s="18"/>
      <c r="ZY117" s="18"/>
      <c r="ZZ117" s="18"/>
      <c r="AAA117" s="18"/>
      <c r="AAB117" s="18"/>
      <c r="AAC117" s="18"/>
      <c r="AAD117" s="18"/>
      <c r="AAE117" s="18"/>
      <c r="AAF117" s="18"/>
      <c r="AAG117" s="18"/>
      <c r="AAH117" s="18"/>
      <c r="AAI117" s="18"/>
      <c r="AAJ117" s="18"/>
      <c r="AAK117" s="18"/>
      <c r="AAL117" s="18"/>
      <c r="AAM117" s="18"/>
      <c r="AAN117" s="18"/>
      <c r="AAO117" s="18"/>
      <c r="AAP117" s="18"/>
      <c r="AAQ117" s="18"/>
      <c r="AAR117" s="18"/>
      <c r="AAS117" s="18"/>
      <c r="AAT117" s="18"/>
      <c r="AAU117" s="18"/>
      <c r="AAV117" s="18"/>
      <c r="AAW117" s="18"/>
      <c r="AAX117" s="18"/>
      <c r="AAY117" s="18"/>
      <c r="AAZ117" s="18"/>
      <c r="ABA117" s="18"/>
      <c r="ABB117" s="18"/>
      <c r="ABC117" s="18"/>
      <c r="ABD117" s="18"/>
      <c r="ABE117" s="18"/>
      <c r="ABF117" s="18"/>
      <c r="ABG117" s="18"/>
      <c r="ABH117" s="18"/>
      <c r="ABI117" s="18"/>
      <c r="ABJ117" s="18"/>
      <c r="ABK117" s="18"/>
      <c r="ABL117" s="18"/>
      <c r="ABM117" s="18"/>
      <c r="ABN117" s="18"/>
      <c r="ABO117" s="18"/>
      <c r="ABP117" s="18"/>
      <c r="ABQ117" s="18"/>
      <c r="ABR117" s="18"/>
      <c r="ABS117" s="18"/>
      <c r="ABT117" s="18"/>
      <c r="ABU117" s="18"/>
      <c r="ABV117" s="18"/>
      <c r="ABW117" s="18"/>
      <c r="ABX117" s="18"/>
      <c r="ABY117" s="18"/>
      <c r="ABZ117" s="18"/>
      <c r="ACA117" s="18"/>
      <c r="ACB117" s="18"/>
      <c r="ACC117" s="18"/>
      <c r="ACD117" s="18"/>
      <c r="ACE117" s="18"/>
      <c r="ACF117" s="18"/>
      <c r="ACG117" s="18"/>
      <c r="ACH117" s="18"/>
      <c r="ACI117" s="18"/>
      <c r="ACJ117" s="18"/>
      <c r="ACK117" s="18"/>
      <c r="ACL117" s="18"/>
      <c r="ACM117" s="18"/>
      <c r="ACN117" s="18"/>
      <c r="ACO117" s="18"/>
      <c r="ACP117" s="18"/>
      <c r="ACQ117" s="18"/>
      <c r="ACR117" s="18"/>
      <c r="ACS117" s="18"/>
      <c r="ACT117" s="18"/>
      <c r="ACU117" s="18"/>
      <c r="ACV117" s="18"/>
      <c r="ACW117" s="18"/>
      <c r="ACX117" s="18"/>
      <c r="ACY117" s="18"/>
      <c r="ACZ117" s="18"/>
      <c r="ADA117" s="18"/>
      <c r="ADB117" s="18"/>
      <c r="ADC117" s="18"/>
      <c r="ADD117" s="18"/>
      <c r="ADE117" s="18"/>
      <c r="ADF117" s="18"/>
      <c r="ADG117" s="18"/>
      <c r="ADH117" s="18"/>
      <c r="ADI117" s="18"/>
      <c r="ADJ117" s="18"/>
      <c r="ADK117" s="18"/>
      <c r="ADL117" s="18"/>
      <c r="ADM117" s="18"/>
      <c r="ADN117" s="18"/>
      <c r="ADO117" s="18"/>
      <c r="ADP117" s="18"/>
      <c r="ADQ117" s="18"/>
      <c r="ADR117" s="18"/>
      <c r="ADS117" s="18"/>
      <c r="ADT117" s="18"/>
      <c r="ADU117" s="18"/>
      <c r="ADV117" s="18"/>
      <c r="ADW117" s="18"/>
      <c r="ADX117" s="18"/>
      <c r="ADY117" s="18"/>
      <c r="ADZ117" s="18"/>
      <c r="AEA117" s="18"/>
      <c r="AEB117" s="18"/>
      <c r="AEC117" s="18"/>
      <c r="AED117" s="18"/>
      <c r="AEE117" s="18"/>
      <c r="AEF117" s="18"/>
      <c r="AEG117" s="18"/>
      <c r="AEH117" s="18"/>
      <c r="AEI117" s="18"/>
      <c r="AEJ117" s="18"/>
      <c r="AEK117" s="18"/>
      <c r="AEL117" s="18"/>
      <c r="AEM117" s="18"/>
      <c r="AEN117" s="18"/>
      <c r="AEO117" s="18"/>
      <c r="AEP117" s="18"/>
      <c r="AEQ117" s="18"/>
      <c r="AER117" s="18"/>
      <c r="AES117" s="18"/>
      <c r="AET117" s="18"/>
      <c r="AEU117" s="18"/>
      <c r="AEV117" s="18"/>
      <c r="AEW117" s="18"/>
      <c r="AEX117" s="18"/>
    </row>
    <row r="118" spans="1:830" s="33" customFormat="1">
      <c r="A118" s="34">
        <v>114</v>
      </c>
      <c r="B118" s="34" t="s">
        <v>237</v>
      </c>
      <c r="C118" s="8" t="s">
        <v>238</v>
      </c>
      <c r="D118" s="35" t="s">
        <v>20</v>
      </c>
      <c r="E118" s="36">
        <v>4000</v>
      </c>
      <c r="F118" s="51">
        <v>12</v>
      </c>
      <c r="G118" s="52">
        <v>3389.8305084745766</v>
      </c>
      <c r="H118" s="38">
        <f t="shared" si="27"/>
        <v>48000</v>
      </c>
      <c r="I118" s="39">
        <f t="shared" si="19"/>
        <v>12</v>
      </c>
      <c r="J118" s="38">
        <f t="shared" si="28"/>
        <v>48000</v>
      </c>
      <c r="K118" s="38">
        <f t="shared" si="29"/>
        <v>0</v>
      </c>
      <c r="L118" s="38">
        <f t="shared" si="30"/>
        <v>0</v>
      </c>
      <c r="M118" s="40"/>
      <c r="N118" s="99">
        <f t="shared" si="31"/>
        <v>0</v>
      </c>
      <c r="O118" s="42"/>
      <c r="P118" s="43">
        <f t="shared" si="32"/>
        <v>0</v>
      </c>
      <c r="Q118" s="43">
        <f t="shared" si="33"/>
        <v>0</v>
      </c>
      <c r="R118" s="43">
        <f t="shared" si="34"/>
        <v>0</v>
      </c>
      <c r="S118" s="44">
        <f t="shared" si="35"/>
        <v>12</v>
      </c>
      <c r="T118" s="98">
        <f t="shared" si="36"/>
        <v>48000</v>
      </c>
      <c r="U118" s="45">
        <f t="shared" si="20"/>
        <v>12</v>
      </c>
      <c r="V118" s="46">
        <f t="shared" si="21"/>
        <v>48000</v>
      </c>
      <c r="W118" s="46">
        <f t="shared" si="22"/>
        <v>0</v>
      </c>
      <c r="X118" s="47">
        <f t="shared" si="23"/>
        <v>0</v>
      </c>
      <c r="Y118" s="97">
        <v>12</v>
      </c>
      <c r="Z118" s="96">
        <f t="shared" si="24"/>
        <v>48000</v>
      </c>
      <c r="AA118" s="96">
        <f t="shared" si="25"/>
        <v>0</v>
      </c>
      <c r="AB118" s="70">
        <f t="shared" si="26"/>
        <v>0</v>
      </c>
      <c r="AC118" s="157"/>
      <c r="AD118" s="162">
        <v>1400</v>
      </c>
      <c r="AE118" s="166">
        <f t="shared" si="37"/>
        <v>16800</v>
      </c>
      <c r="AF118" s="166">
        <f t="shared" si="38"/>
        <v>16800</v>
      </c>
      <c r="AT118" s="136"/>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18"/>
      <c r="HK118" s="18"/>
      <c r="HL118" s="18"/>
      <c r="HM118" s="18"/>
      <c r="HN118" s="18"/>
      <c r="HO118" s="18"/>
      <c r="HP118" s="18"/>
      <c r="HQ118" s="18"/>
      <c r="HR118" s="18"/>
      <c r="HS118" s="18"/>
      <c r="HT118" s="18"/>
      <c r="HU118" s="18"/>
      <c r="HV118" s="18"/>
      <c r="HW118" s="18"/>
      <c r="HX118" s="18"/>
      <c r="HY118" s="18"/>
      <c r="HZ118" s="18"/>
      <c r="IA118" s="18"/>
      <c r="IB118" s="18"/>
      <c r="IC118" s="18"/>
      <c r="ID118" s="18"/>
      <c r="IE118" s="18"/>
      <c r="IF118" s="18"/>
      <c r="IG118" s="18"/>
      <c r="IH118" s="18"/>
      <c r="II118" s="18"/>
      <c r="IJ118" s="18"/>
      <c r="IK118" s="18"/>
      <c r="IL118" s="18"/>
      <c r="IM118" s="18"/>
      <c r="IN118" s="18"/>
      <c r="IO118" s="18"/>
      <c r="IP118" s="18"/>
      <c r="IQ118" s="18"/>
      <c r="IR118" s="18"/>
      <c r="IS118" s="18"/>
      <c r="IT118" s="18"/>
      <c r="IU118" s="18"/>
      <c r="IV118" s="18"/>
      <c r="IW118" s="18"/>
      <c r="IX118" s="18"/>
      <c r="IY118" s="18"/>
      <c r="IZ118" s="18"/>
      <c r="JA118" s="18"/>
      <c r="JB118" s="18"/>
      <c r="JC118" s="18"/>
      <c r="JD118" s="18"/>
      <c r="JE118" s="18"/>
      <c r="JF118" s="18"/>
      <c r="JG118" s="18"/>
      <c r="JH118" s="18"/>
      <c r="JI118" s="18"/>
      <c r="JJ118" s="18"/>
      <c r="JK118" s="18"/>
      <c r="JL118" s="18"/>
      <c r="JM118" s="18"/>
      <c r="JN118" s="18"/>
      <c r="JO118" s="18"/>
      <c r="JP118" s="18"/>
      <c r="JQ118" s="18"/>
      <c r="JR118" s="18"/>
      <c r="JS118" s="18"/>
      <c r="JT118" s="18"/>
      <c r="JU118" s="18"/>
      <c r="JV118" s="18"/>
      <c r="JW118" s="18"/>
      <c r="JX118" s="18"/>
      <c r="JY118" s="18"/>
      <c r="JZ118" s="18"/>
      <c r="KA118" s="18"/>
      <c r="KB118" s="18"/>
      <c r="KC118" s="18"/>
      <c r="KD118" s="18"/>
      <c r="KE118" s="18"/>
      <c r="KF118" s="18"/>
      <c r="KG118" s="18"/>
      <c r="KH118" s="18"/>
      <c r="KI118" s="18"/>
      <c r="KJ118" s="18"/>
      <c r="KK118" s="18"/>
      <c r="KL118" s="18"/>
      <c r="KM118" s="18"/>
      <c r="KN118" s="18"/>
      <c r="KO118" s="18"/>
      <c r="KP118" s="18"/>
      <c r="KQ118" s="18"/>
      <c r="KR118" s="18"/>
      <c r="KS118" s="18"/>
      <c r="KT118" s="18"/>
      <c r="KU118" s="18"/>
      <c r="KV118" s="18"/>
      <c r="KW118" s="18"/>
      <c r="KX118" s="18"/>
      <c r="KY118" s="18"/>
      <c r="KZ118" s="18"/>
      <c r="LA118" s="18"/>
      <c r="LB118" s="18"/>
      <c r="LC118" s="18"/>
      <c r="LD118" s="18"/>
      <c r="LE118" s="18"/>
      <c r="LF118" s="18"/>
      <c r="LG118" s="18"/>
      <c r="LH118" s="18"/>
      <c r="LI118" s="18"/>
      <c r="LJ118" s="18"/>
      <c r="LK118" s="18"/>
      <c r="LL118" s="18"/>
      <c r="LM118" s="18"/>
      <c r="LN118" s="18"/>
      <c r="LO118" s="18"/>
      <c r="LP118" s="18"/>
      <c r="LQ118" s="18"/>
      <c r="LR118" s="18"/>
      <c r="LS118" s="18"/>
      <c r="LT118" s="18"/>
      <c r="LU118" s="18"/>
      <c r="LV118" s="18"/>
      <c r="LW118" s="18"/>
      <c r="LX118" s="18"/>
      <c r="LY118" s="18"/>
      <c r="LZ118" s="18"/>
      <c r="MA118" s="18"/>
      <c r="MB118" s="18"/>
      <c r="MC118" s="18"/>
      <c r="MD118" s="18"/>
      <c r="ME118" s="18"/>
      <c r="MF118" s="18"/>
      <c r="MG118" s="18"/>
      <c r="MH118" s="18"/>
      <c r="MI118" s="18"/>
      <c r="MJ118" s="18"/>
      <c r="MK118" s="18"/>
      <c r="ML118" s="18"/>
      <c r="MM118" s="18"/>
      <c r="MN118" s="18"/>
      <c r="MO118" s="18"/>
      <c r="MP118" s="18"/>
      <c r="MQ118" s="18"/>
      <c r="MR118" s="18"/>
      <c r="MS118" s="18"/>
      <c r="MT118" s="18"/>
      <c r="MU118" s="18"/>
      <c r="MV118" s="18"/>
      <c r="MW118" s="18"/>
      <c r="MX118" s="18"/>
      <c r="MY118" s="18"/>
      <c r="MZ118" s="18"/>
      <c r="NA118" s="18"/>
      <c r="NB118" s="18"/>
      <c r="NC118" s="18"/>
      <c r="ND118" s="18"/>
      <c r="NE118" s="18"/>
      <c r="NF118" s="18"/>
      <c r="NG118" s="18"/>
      <c r="NH118" s="18"/>
      <c r="NI118" s="18"/>
      <c r="NJ118" s="18"/>
      <c r="NK118" s="18"/>
      <c r="NL118" s="18"/>
      <c r="NM118" s="18"/>
      <c r="NN118" s="18"/>
      <c r="NO118" s="18"/>
      <c r="NP118" s="18"/>
      <c r="NQ118" s="18"/>
      <c r="NR118" s="18"/>
      <c r="NS118" s="18"/>
      <c r="NT118" s="18"/>
      <c r="NU118" s="18"/>
      <c r="NV118" s="18"/>
      <c r="NW118" s="18"/>
      <c r="NX118" s="18"/>
      <c r="NY118" s="18"/>
      <c r="NZ118" s="18"/>
      <c r="OA118" s="18"/>
      <c r="OB118" s="18"/>
      <c r="OC118" s="18"/>
      <c r="OD118" s="18"/>
      <c r="OE118" s="18"/>
      <c r="OF118" s="18"/>
      <c r="OG118" s="18"/>
      <c r="OH118" s="18"/>
      <c r="OI118" s="18"/>
      <c r="OJ118" s="18"/>
      <c r="OK118" s="18"/>
      <c r="OL118" s="18"/>
      <c r="OM118" s="18"/>
      <c r="ON118" s="18"/>
      <c r="OO118" s="18"/>
      <c r="OP118" s="18"/>
      <c r="OQ118" s="18"/>
      <c r="OR118" s="18"/>
      <c r="OS118" s="18"/>
      <c r="OT118" s="18"/>
      <c r="OU118" s="18"/>
      <c r="OV118" s="18"/>
      <c r="OW118" s="18"/>
      <c r="OX118" s="18"/>
      <c r="OY118" s="18"/>
      <c r="OZ118" s="18"/>
      <c r="PA118" s="18"/>
      <c r="PB118" s="18"/>
      <c r="PC118" s="18"/>
      <c r="PD118" s="18"/>
      <c r="PE118" s="18"/>
      <c r="PF118" s="18"/>
      <c r="PG118" s="18"/>
      <c r="PH118" s="18"/>
      <c r="PI118" s="18"/>
      <c r="PJ118" s="18"/>
      <c r="PK118" s="18"/>
      <c r="PL118" s="18"/>
      <c r="PM118" s="18"/>
      <c r="PN118" s="18"/>
      <c r="PO118" s="18"/>
      <c r="PP118" s="18"/>
      <c r="PQ118" s="18"/>
      <c r="PR118" s="18"/>
      <c r="PS118" s="18"/>
      <c r="PT118" s="18"/>
      <c r="PU118" s="18"/>
      <c r="PV118" s="18"/>
      <c r="PW118" s="18"/>
      <c r="PX118" s="18"/>
      <c r="PY118" s="18"/>
      <c r="PZ118" s="18"/>
      <c r="QA118" s="18"/>
      <c r="QB118" s="18"/>
      <c r="QC118" s="18"/>
      <c r="QD118" s="18"/>
      <c r="QE118" s="18"/>
      <c r="QF118" s="18"/>
      <c r="QG118" s="18"/>
      <c r="QH118" s="18"/>
      <c r="QI118" s="18"/>
      <c r="QJ118" s="18"/>
      <c r="QK118" s="18"/>
      <c r="QL118" s="18"/>
      <c r="QM118" s="18"/>
      <c r="QN118" s="18"/>
      <c r="QO118" s="18"/>
      <c r="QP118" s="18"/>
      <c r="QQ118" s="18"/>
      <c r="QR118" s="18"/>
      <c r="QS118" s="18"/>
      <c r="QT118" s="18"/>
      <c r="QU118" s="18"/>
      <c r="QV118" s="18"/>
      <c r="QW118" s="18"/>
      <c r="QX118" s="18"/>
      <c r="QY118" s="18"/>
      <c r="QZ118" s="18"/>
      <c r="RA118" s="18"/>
      <c r="RB118" s="18"/>
      <c r="RC118" s="18"/>
      <c r="RD118" s="18"/>
      <c r="RE118" s="18"/>
      <c r="RF118" s="18"/>
      <c r="RG118" s="18"/>
      <c r="RH118" s="18"/>
      <c r="RI118" s="18"/>
      <c r="RJ118" s="18"/>
      <c r="RK118" s="18"/>
      <c r="RL118" s="18"/>
      <c r="RM118" s="18"/>
      <c r="RN118" s="18"/>
      <c r="RO118" s="18"/>
      <c r="RP118" s="18"/>
      <c r="RQ118" s="18"/>
      <c r="RR118" s="18"/>
      <c r="RS118" s="18"/>
      <c r="RT118" s="18"/>
      <c r="RU118" s="18"/>
      <c r="RV118" s="18"/>
      <c r="RW118" s="18"/>
      <c r="RX118" s="18"/>
      <c r="RY118" s="18"/>
      <c r="RZ118" s="18"/>
      <c r="SA118" s="18"/>
      <c r="SB118" s="18"/>
      <c r="SC118" s="18"/>
      <c r="SD118" s="18"/>
      <c r="SE118" s="18"/>
      <c r="SF118" s="18"/>
      <c r="SG118" s="18"/>
      <c r="SH118" s="18"/>
      <c r="SI118" s="18"/>
      <c r="SJ118" s="18"/>
      <c r="SK118" s="18"/>
      <c r="SL118" s="18"/>
      <c r="SM118" s="18"/>
      <c r="SN118" s="18"/>
      <c r="SO118" s="18"/>
      <c r="SP118" s="18"/>
      <c r="SQ118" s="18"/>
      <c r="SR118" s="18"/>
      <c r="SS118" s="18"/>
      <c r="ST118" s="18"/>
      <c r="SU118" s="18"/>
      <c r="SV118" s="18"/>
      <c r="SW118" s="18"/>
      <c r="SX118" s="18"/>
      <c r="SY118" s="18"/>
      <c r="SZ118" s="18"/>
      <c r="TA118" s="18"/>
      <c r="TB118" s="18"/>
      <c r="TC118" s="18"/>
      <c r="TD118" s="18"/>
      <c r="TE118" s="18"/>
      <c r="TF118" s="18"/>
      <c r="TG118" s="18"/>
      <c r="TH118" s="18"/>
      <c r="TI118" s="18"/>
      <c r="TJ118" s="18"/>
      <c r="TK118" s="18"/>
      <c r="TL118" s="18"/>
      <c r="TM118" s="18"/>
      <c r="TN118" s="18"/>
      <c r="TO118" s="18"/>
      <c r="TP118" s="18"/>
      <c r="TQ118" s="18"/>
      <c r="TR118" s="18"/>
      <c r="TS118" s="18"/>
      <c r="TT118" s="18"/>
      <c r="TU118" s="18"/>
      <c r="TV118" s="18"/>
      <c r="TW118" s="18"/>
      <c r="TX118" s="18"/>
      <c r="TY118" s="18"/>
      <c r="TZ118" s="18"/>
      <c r="UA118" s="18"/>
      <c r="UB118" s="18"/>
      <c r="UC118" s="18"/>
      <c r="UD118" s="18"/>
      <c r="UE118" s="18"/>
      <c r="UF118" s="18"/>
      <c r="UG118" s="18"/>
      <c r="UH118" s="18"/>
      <c r="UI118" s="18"/>
      <c r="UJ118" s="18"/>
      <c r="UK118" s="18"/>
      <c r="UL118" s="18"/>
      <c r="UM118" s="18"/>
      <c r="UN118" s="18"/>
      <c r="UO118" s="18"/>
      <c r="UP118" s="18"/>
      <c r="UQ118" s="18"/>
      <c r="UR118" s="18"/>
      <c r="US118" s="18"/>
      <c r="UT118" s="18"/>
      <c r="UU118" s="18"/>
      <c r="UV118" s="18"/>
      <c r="UW118" s="18"/>
      <c r="UX118" s="18"/>
      <c r="UY118" s="18"/>
      <c r="UZ118" s="18"/>
      <c r="VA118" s="18"/>
      <c r="VB118" s="18"/>
      <c r="VC118" s="18"/>
      <c r="VD118" s="18"/>
      <c r="VE118" s="18"/>
      <c r="VF118" s="18"/>
      <c r="VG118" s="18"/>
      <c r="VH118" s="18"/>
      <c r="VI118" s="18"/>
      <c r="VJ118" s="18"/>
      <c r="VK118" s="18"/>
      <c r="VL118" s="18"/>
      <c r="VM118" s="18"/>
      <c r="VN118" s="18"/>
      <c r="VO118" s="18"/>
      <c r="VP118" s="18"/>
      <c r="VQ118" s="18"/>
      <c r="VR118" s="18"/>
      <c r="VS118" s="18"/>
      <c r="VT118" s="18"/>
      <c r="VU118" s="18"/>
      <c r="VV118" s="18"/>
      <c r="VW118" s="18"/>
      <c r="VX118" s="18"/>
      <c r="VY118" s="18"/>
      <c r="VZ118" s="18"/>
      <c r="WA118" s="18"/>
      <c r="WB118" s="18"/>
      <c r="WC118" s="18"/>
      <c r="WD118" s="18"/>
      <c r="WE118" s="18"/>
      <c r="WF118" s="18"/>
      <c r="WG118" s="18"/>
      <c r="WH118" s="18"/>
      <c r="WI118" s="18"/>
      <c r="WJ118" s="18"/>
      <c r="WK118" s="18"/>
      <c r="WL118" s="18"/>
      <c r="WM118" s="18"/>
      <c r="WN118" s="18"/>
      <c r="WO118" s="18"/>
      <c r="WP118" s="18"/>
      <c r="WQ118" s="18"/>
      <c r="WR118" s="18"/>
      <c r="WS118" s="18"/>
      <c r="WT118" s="18"/>
      <c r="WU118" s="18"/>
      <c r="WV118" s="18"/>
      <c r="WW118" s="18"/>
      <c r="WX118" s="18"/>
      <c r="WY118" s="18"/>
      <c r="WZ118" s="18"/>
      <c r="XA118" s="18"/>
      <c r="XB118" s="18"/>
      <c r="XC118" s="18"/>
      <c r="XD118" s="18"/>
      <c r="XE118" s="18"/>
      <c r="XF118" s="18"/>
      <c r="XG118" s="18"/>
      <c r="XH118" s="18"/>
      <c r="XI118" s="18"/>
      <c r="XJ118" s="18"/>
      <c r="XK118" s="18"/>
      <c r="XL118" s="18"/>
      <c r="XM118" s="18"/>
      <c r="XN118" s="18"/>
      <c r="XO118" s="18"/>
      <c r="XP118" s="18"/>
      <c r="XQ118" s="18"/>
      <c r="XR118" s="18"/>
      <c r="XS118" s="18"/>
      <c r="XT118" s="18"/>
      <c r="XU118" s="18"/>
      <c r="XV118" s="18"/>
      <c r="XW118" s="18"/>
      <c r="XX118" s="18"/>
      <c r="XY118" s="18"/>
      <c r="XZ118" s="18"/>
      <c r="YA118" s="18"/>
      <c r="YB118" s="18"/>
      <c r="YC118" s="18"/>
      <c r="YD118" s="18"/>
      <c r="YE118" s="18"/>
      <c r="YF118" s="18"/>
      <c r="YG118" s="18"/>
      <c r="YH118" s="18"/>
      <c r="YI118" s="18"/>
      <c r="YJ118" s="18"/>
      <c r="YK118" s="18"/>
      <c r="YL118" s="18"/>
      <c r="YM118" s="18"/>
      <c r="YN118" s="18"/>
      <c r="YO118" s="18"/>
      <c r="YP118" s="18"/>
      <c r="YQ118" s="18"/>
      <c r="YR118" s="18"/>
      <c r="YS118" s="18"/>
      <c r="YT118" s="18"/>
      <c r="YU118" s="18"/>
      <c r="YV118" s="18"/>
      <c r="YW118" s="18"/>
      <c r="YX118" s="18"/>
      <c r="YY118" s="18"/>
      <c r="YZ118" s="18"/>
      <c r="ZA118" s="18"/>
      <c r="ZB118" s="18"/>
      <c r="ZC118" s="18"/>
      <c r="ZD118" s="18"/>
      <c r="ZE118" s="18"/>
      <c r="ZF118" s="18"/>
      <c r="ZG118" s="18"/>
      <c r="ZH118" s="18"/>
      <c r="ZI118" s="18"/>
      <c r="ZJ118" s="18"/>
      <c r="ZK118" s="18"/>
      <c r="ZL118" s="18"/>
      <c r="ZM118" s="18"/>
      <c r="ZN118" s="18"/>
      <c r="ZO118" s="18"/>
      <c r="ZP118" s="18"/>
      <c r="ZQ118" s="18"/>
      <c r="ZR118" s="18"/>
      <c r="ZS118" s="18"/>
      <c r="ZT118" s="18"/>
      <c r="ZU118" s="18"/>
      <c r="ZV118" s="18"/>
      <c r="ZW118" s="18"/>
      <c r="ZX118" s="18"/>
      <c r="ZY118" s="18"/>
      <c r="ZZ118" s="18"/>
      <c r="AAA118" s="18"/>
      <c r="AAB118" s="18"/>
      <c r="AAC118" s="18"/>
      <c r="AAD118" s="18"/>
      <c r="AAE118" s="18"/>
      <c r="AAF118" s="18"/>
      <c r="AAG118" s="18"/>
      <c r="AAH118" s="18"/>
      <c r="AAI118" s="18"/>
      <c r="AAJ118" s="18"/>
      <c r="AAK118" s="18"/>
      <c r="AAL118" s="18"/>
      <c r="AAM118" s="18"/>
      <c r="AAN118" s="18"/>
      <c r="AAO118" s="18"/>
      <c r="AAP118" s="18"/>
      <c r="AAQ118" s="18"/>
      <c r="AAR118" s="18"/>
      <c r="AAS118" s="18"/>
      <c r="AAT118" s="18"/>
      <c r="AAU118" s="18"/>
      <c r="AAV118" s="18"/>
      <c r="AAW118" s="18"/>
      <c r="AAX118" s="18"/>
      <c r="AAY118" s="18"/>
      <c r="AAZ118" s="18"/>
      <c r="ABA118" s="18"/>
      <c r="ABB118" s="18"/>
      <c r="ABC118" s="18"/>
      <c r="ABD118" s="18"/>
      <c r="ABE118" s="18"/>
      <c r="ABF118" s="18"/>
      <c r="ABG118" s="18"/>
      <c r="ABH118" s="18"/>
      <c r="ABI118" s="18"/>
      <c r="ABJ118" s="18"/>
      <c r="ABK118" s="18"/>
      <c r="ABL118" s="18"/>
      <c r="ABM118" s="18"/>
      <c r="ABN118" s="18"/>
      <c r="ABO118" s="18"/>
      <c r="ABP118" s="18"/>
      <c r="ABQ118" s="18"/>
      <c r="ABR118" s="18"/>
      <c r="ABS118" s="18"/>
      <c r="ABT118" s="18"/>
      <c r="ABU118" s="18"/>
      <c r="ABV118" s="18"/>
      <c r="ABW118" s="18"/>
      <c r="ABX118" s="18"/>
      <c r="ABY118" s="18"/>
      <c r="ABZ118" s="18"/>
      <c r="ACA118" s="18"/>
      <c r="ACB118" s="18"/>
      <c r="ACC118" s="18"/>
      <c r="ACD118" s="18"/>
      <c r="ACE118" s="18"/>
      <c r="ACF118" s="18"/>
      <c r="ACG118" s="18"/>
      <c r="ACH118" s="18"/>
      <c r="ACI118" s="18"/>
      <c r="ACJ118" s="18"/>
      <c r="ACK118" s="18"/>
      <c r="ACL118" s="18"/>
      <c r="ACM118" s="18"/>
      <c r="ACN118" s="18"/>
      <c r="ACO118" s="18"/>
      <c r="ACP118" s="18"/>
      <c r="ACQ118" s="18"/>
      <c r="ACR118" s="18"/>
      <c r="ACS118" s="18"/>
      <c r="ACT118" s="18"/>
      <c r="ACU118" s="18"/>
      <c r="ACV118" s="18"/>
      <c r="ACW118" s="18"/>
      <c r="ACX118" s="18"/>
      <c r="ACY118" s="18"/>
      <c r="ACZ118" s="18"/>
      <c r="ADA118" s="18"/>
      <c r="ADB118" s="18"/>
      <c r="ADC118" s="18"/>
      <c r="ADD118" s="18"/>
      <c r="ADE118" s="18"/>
      <c r="ADF118" s="18"/>
      <c r="ADG118" s="18"/>
      <c r="ADH118" s="18"/>
      <c r="ADI118" s="18"/>
      <c r="ADJ118" s="18"/>
      <c r="ADK118" s="18"/>
      <c r="ADL118" s="18"/>
      <c r="ADM118" s="18"/>
      <c r="ADN118" s="18"/>
      <c r="ADO118" s="18"/>
      <c r="ADP118" s="18"/>
      <c r="ADQ118" s="18"/>
      <c r="ADR118" s="18"/>
      <c r="ADS118" s="18"/>
      <c r="ADT118" s="18"/>
      <c r="ADU118" s="18"/>
      <c r="ADV118" s="18"/>
      <c r="ADW118" s="18"/>
      <c r="ADX118" s="18"/>
      <c r="ADY118" s="18"/>
      <c r="ADZ118" s="18"/>
      <c r="AEA118" s="18"/>
      <c r="AEB118" s="18"/>
      <c r="AEC118" s="18"/>
      <c r="AED118" s="18"/>
      <c r="AEE118" s="18"/>
      <c r="AEF118" s="18"/>
      <c r="AEG118" s="18"/>
      <c r="AEH118" s="18"/>
      <c r="AEI118" s="18"/>
      <c r="AEJ118" s="18"/>
      <c r="AEK118" s="18"/>
      <c r="AEL118" s="18"/>
      <c r="AEM118" s="18"/>
      <c r="AEN118" s="18"/>
      <c r="AEO118" s="18"/>
      <c r="AEP118" s="18"/>
      <c r="AEQ118" s="18"/>
      <c r="AER118" s="18"/>
      <c r="AES118" s="18"/>
      <c r="AET118" s="18"/>
      <c r="AEU118" s="18"/>
      <c r="AEV118" s="18"/>
      <c r="AEW118" s="18"/>
      <c r="AEX118" s="18"/>
    </row>
    <row r="119" spans="1:830" s="33" customFormat="1" ht="30">
      <c r="A119" s="34">
        <v>115</v>
      </c>
      <c r="B119" s="34" t="s">
        <v>239</v>
      </c>
      <c r="C119" s="8" t="s">
        <v>240</v>
      </c>
      <c r="D119" s="49" t="s">
        <v>121</v>
      </c>
      <c r="E119" s="50">
        <v>1100</v>
      </c>
      <c r="F119" s="51">
        <v>100</v>
      </c>
      <c r="G119" s="52">
        <v>932.20338983050851</v>
      </c>
      <c r="H119" s="38">
        <f t="shared" si="27"/>
        <v>110000</v>
      </c>
      <c r="I119" s="39">
        <f t="shared" si="19"/>
        <v>100</v>
      </c>
      <c r="J119" s="38">
        <f t="shared" si="28"/>
        <v>110000</v>
      </c>
      <c r="K119" s="38">
        <f t="shared" si="29"/>
        <v>0</v>
      </c>
      <c r="L119" s="38">
        <f t="shared" si="30"/>
        <v>0</v>
      </c>
      <c r="M119" s="40"/>
      <c r="N119" s="99">
        <f t="shared" si="31"/>
        <v>0</v>
      </c>
      <c r="O119" s="42"/>
      <c r="P119" s="43">
        <f t="shared" si="32"/>
        <v>0</v>
      </c>
      <c r="Q119" s="43">
        <f t="shared" si="33"/>
        <v>0</v>
      </c>
      <c r="R119" s="43">
        <f t="shared" si="34"/>
        <v>0</v>
      </c>
      <c r="S119" s="44">
        <f t="shared" si="35"/>
        <v>100</v>
      </c>
      <c r="T119" s="98">
        <f t="shared" si="36"/>
        <v>110000</v>
      </c>
      <c r="U119" s="45">
        <f t="shared" si="20"/>
        <v>100</v>
      </c>
      <c r="V119" s="46">
        <f t="shared" si="21"/>
        <v>110000</v>
      </c>
      <c r="W119" s="46">
        <f t="shared" si="22"/>
        <v>0</v>
      </c>
      <c r="X119" s="47">
        <f t="shared" si="23"/>
        <v>0</v>
      </c>
      <c r="Y119" s="97">
        <v>100</v>
      </c>
      <c r="Z119" s="96">
        <f t="shared" si="24"/>
        <v>110000</v>
      </c>
      <c r="AA119" s="96">
        <f t="shared" si="25"/>
        <v>0</v>
      </c>
      <c r="AB119" s="70">
        <f t="shared" si="26"/>
        <v>0</v>
      </c>
      <c r="AC119" s="157"/>
      <c r="AD119" s="162">
        <v>385</v>
      </c>
      <c r="AE119" s="166">
        <f t="shared" si="37"/>
        <v>38500</v>
      </c>
      <c r="AF119" s="166">
        <f t="shared" si="38"/>
        <v>38500</v>
      </c>
      <c r="AT119" s="136"/>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c r="HR119" s="18"/>
      <c r="HS119" s="18"/>
      <c r="HT119" s="18"/>
      <c r="HU119" s="18"/>
      <c r="HV119" s="18"/>
      <c r="HW119" s="18"/>
      <c r="HX119" s="18"/>
      <c r="HY119" s="18"/>
      <c r="HZ119" s="18"/>
      <c r="IA119" s="18"/>
      <c r="IB119" s="18"/>
      <c r="IC119" s="18"/>
      <c r="ID119" s="18"/>
      <c r="IE119" s="18"/>
      <c r="IF119" s="18"/>
      <c r="IG119" s="18"/>
      <c r="IH119" s="18"/>
      <c r="II119" s="18"/>
      <c r="IJ119" s="18"/>
      <c r="IK119" s="18"/>
      <c r="IL119" s="18"/>
      <c r="IM119" s="18"/>
      <c r="IN119" s="18"/>
      <c r="IO119" s="18"/>
      <c r="IP119" s="18"/>
      <c r="IQ119" s="18"/>
      <c r="IR119" s="18"/>
      <c r="IS119" s="18"/>
      <c r="IT119" s="18"/>
      <c r="IU119" s="18"/>
      <c r="IV119" s="18"/>
      <c r="IW119" s="18"/>
      <c r="IX119" s="18"/>
      <c r="IY119" s="18"/>
      <c r="IZ119" s="18"/>
      <c r="JA119" s="18"/>
      <c r="JB119" s="18"/>
      <c r="JC119" s="18"/>
      <c r="JD119" s="18"/>
      <c r="JE119" s="18"/>
      <c r="JF119" s="18"/>
      <c r="JG119" s="18"/>
      <c r="JH119" s="18"/>
      <c r="JI119" s="18"/>
      <c r="JJ119" s="18"/>
      <c r="JK119" s="18"/>
      <c r="JL119" s="18"/>
      <c r="JM119" s="18"/>
      <c r="JN119" s="18"/>
      <c r="JO119" s="18"/>
      <c r="JP119" s="18"/>
      <c r="JQ119" s="18"/>
      <c r="JR119" s="18"/>
      <c r="JS119" s="18"/>
      <c r="JT119" s="18"/>
      <c r="JU119" s="18"/>
      <c r="JV119" s="18"/>
      <c r="JW119" s="18"/>
      <c r="JX119" s="18"/>
      <c r="JY119" s="18"/>
      <c r="JZ119" s="18"/>
      <c r="KA119" s="18"/>
      <c r="KB119" s="18"/>
      <c r="KC119" s="18"/>
      <c r="KD119" s="18"/>
      <c r="KE119" s="18"/>
      <c r="KF119" s="18"/>
      <c r="KG119" s="18"/>
      <c r="KH119" s="18"/>
      <c r="KI119" s="18"/>
      <c r="KJ119" s="18"/>
      <c r="KK119" s="18"/>
      <c r="KL119" s="18"/>
      <c r="KM119" s="18"/>
      <c r="KN119" s="18"/>
      <c r="KO119" s="18"/>
      <c r="KP119" s="18"/>
      <c r="KQ119" s="18"/>
      <c r="KR119" s="18"/>
      <c r="KS119" s="18"/>
      <c r="KT119" s="18"/>
      <c r="KU119" s="18"/>
      <c r="KV119" s="18"/>
      <c r="KW119" s="18"/>
      <c r="KX119" s="18"/>
      <c r="KY119" s="18"/>
      <c r="KZ119" s="18"/>
      <c r="LA119" s="18"/>
      <c r="LB119" s="18"/>
      <c r="LC119" s="18"/>
      <c r="LD119" s="18"/>
      <c r="LE119" s="18"/>
      <c r="LF119" s="18"/>
      <c r="LG119" s="18"/>
      <c r="LH119" s="18"/>
      <c r="LI119" s="18"/>
      <c r="LJ119" s="18"/>
      <c r="LK119" s="18"/>
      <c r="LL119" s="18"/>
      <c r="LM119" s="18"/>
      <c r="LN119" s="18"/>
      <c r="LO119" s="18"/>
      <c r="LP119" s="18"/>
      <c r="LQ119" s="18"/>
      <c r="LR119" s="18"/>
      <c r="LS119" s="18"/>
      <c r="LT119" s="18"/>
      <c r="LU119" s="18"/>
      <c r="LV119" s="18"/>
      <c r="LW119" s="18"/>
      <c r="LX119" s="18"/>
      <c r="LY119" s="18"/>
      <c r="LZ119" s="18"/>
      <c r="MA119" s="18"/>
      <c r="MB119" s="18"/>
      <c r="MC119" s="18"/>
      <c r="MD119" s="18"/>
      <c r="ME119" s="18"/>
      <c r="MF119" s="18"/>
      <c r="MG119" s="18"/>
      <c r="MH119" s="18"/>
      <c r="MI119" s="18"/>
      <c r="MJ119" s="18"/>
      <c r="MK119" s="18"/>
      <c r="ML119" s="18"/>
      <c r="MM119" s="18"/>
      <c r="MN119" s="18"/>
      <c r="MO119" s="18"/>
      <c r="MP119" s="18"/>
      <c r="MQ119" s="18"/>
      <c r="MR119" s="18"/>
      <c r="MS119" s="18"/>
      <c r="MT119" s="18"/>
      <c r="MU119" s="18"/>
      <c r="MV119" s="18"/>
      <c r="MW119" s="18"/>
      <c r="MX119" s="18"/>
      <c r="MY119" s="18"/>
      <c r="MZ119" s="18"/>
      <c r="NA119" s="18"/>
      <c r="NB119" s="18"/>
      <c r="NC119" s="18"/>
      <c r="ND119" s="18"/>
      <c r="NE119" s="18"/>
      <c r="NF119" s="18"/>
      <c r="NG119" s="18"/>
      <c r="NH119" s="18"/>
      <c r="NI119" s="18"/>
      <c r="NJ119" s="18"/>
      <c r="NK119" s="18"/>
      <c r="NL119" s="18"/>
      <c r="NM119" s="18"/>
      <c r="NN119" s="18"/>
      <c r="NO119" s="18"/>
      <c r="NP119" s="18"/>
      <c r="NQ119" s="18"/>
      <c r="NR119" s="18"/>
      <c r="NS119" s="18"/>
      <c r="NT119" s="18"/>
      <c r="NU119" s="18"/>
      <c r="NV119" s="18"/>
      <c r="NW119" s="18"/>
      <c r="NX119" s="18"/>
      <c r="NY119" s="18"/>
      <c r="NZ119" s="18"/>
      <c r="OA119" s="18"/>
      <c r="OB119" s="18"/>
      <c r="OC119" s="18"/>
      <c r="OD119" s="18"/>
      <c r="OE119" s="18"/>
      <c r="OF119" s="18"/>
      <c r="OG119" s="18"/>
      <c r="OH119" s="18"/>
      <c r="OI119" s="18"/>
      <c r="OJ119" s="18"/>
      <c r="OK119" s="18"/>
      <c r="OL119" s="18"/>
      <c r="OM119" s="18"/>
      <c r="ON119" s="18"/>
      <c r="OO119" s="18"/>
      <c r="OP119" s="18"/>
      <c r="OQ119" s="18"/>
      <c r="OR119" s="18"/>
      <c r="OS119" s="18"/>
      <c r="OT119" s="18"/>
      <c r="OU119" s="18"/>
      <c r="OV119" s="18"/>
      <c r="OW119" s="18"/>
      <c r="OX119" s="18"/>
      <c r="OY119" s="18"/>
      <c r="OZ119" s="18"/>
      <c r="PA119" s="18"/>
      <c r="PB119" s="18"/>
      <c r="PC119" s="18"/>
      <c r="PD119" s="18"/>
      <c r="PE119" s="18"/>
      <c r="PF119" s="18"/>
      <c r="PG119" s="18"/>
      <c r="PH119" s="18"/>
      <c r="PI119" s="18"/>
      <c r="PJ119" s="18"/>
      <c r="PK119" s="18"/>
      <c r="PL119" s="18"/>
      <c r="PM119" s="18"/>
      <c r="PN119" s="18"/>
      <c r="PO119" s="18"/>
      <c r="PP119" s="18"/>
      <c r="PQ119" s="18"/>
      <c r="PR119" s="18"/>
      <c r="PS119" s="18"/>
      <c r="PT119" s="18"/>
      <c r="PU119" s="18"/>
      <c r="PV119" s="18"/>
      <c r="PW119" s="18"/>
      <c r="PX119" s="18"/>
      <c r="PY119" s="18"/>
      <c r="PZ119" s="18"/>
      <c r="QA119" s="18"/>
      <c r="QB119" s="18"/>
      <c r="QC119" s="18"/>
      <c r="QD119" s="18"/>
      <c r="QE119" s="18"/>
      <c r="QF119" s="18"/>
      <c r="QG119" s="18"/>
      <c r="QH119" s="18"/>
      <c r="QI119" s="18"/>
      <c r="QJ119" s="18"/>
      <c r="QK119" s="18"/>
      <c r="QL119" s="18"/>
      <c r="QM119" s="18"/>
      <c r="QN119" s="18"/>
      <c r="QO119" s="18"/>
      <c r="QP119" s="18"/>
      <c r="QQ119" s="18"/>
      <c r="QR119" s="18"/>
      <c r="QS119" s="18"/>
      <c r="QT119" s="18"/>
      <c r="QU119" s="18"/>
      <c r="QV119" s="18"/>
      <c r="QW119" s="18"/>
      <c r="QX119" s="18"/>
      <c r="QY119" s="18"/>
      <c r="QZ119" s="18"/>
      <c r="RA119" s="18"/>
      <c r="RB119" s="18"/>
      <c r="RC119" s="18"/>
      <c r="RD119" s="18"/>
      <c r="RE119" s="18"/>
      <c r="RF119" s="18"/>
      <c r="RG119" s="18"/>
      <c r="RH119" s="18"/>
      <c r="RI119" s="18"/>
      <c r="RJ119" s="18"/>
      <c r="RK119" s="18"/>
      <c r="RL119" s="18"/>
      <c r="RM119" s="18"/>
      <c r="RN119" s="18"/>
      <c r="RO119" s="18"/>
      <c r="RP119" s="18"/>
      <c r="RQ119" s="18"/>
      <c r="RR119" s="18"/>
      <c r="RS119" s="18"/>
      <c r="RT119" s="18"/>
      <c r="RU119" s="18"/>
      <c r="RV119" s="18"/>
      <c r="RW119" s="18"/>
      <c r="RX119" s="18"/>
      <c r="RY119" s="18"/>
      <c r="RZ119" s="18"/>
      <c r="SA119" s="18"/>
      <c r="SB119" s="18"/>
      <c r="SC119" s="18"/>
      <c r="SD119" s="18"/>
      <c r="SE119" s="18"/>
      <c r="SF119" s="18"/>
      <c r="SG119" s="18"/>
      <c r="SH119" s="18"/>
      <c r="SI119" s="18"/>
      <c r="SJ119" s="18"/>
      <c r="SK119" s="18"/>
      <c r="SL119" s="18"/>
      <c r="SM119" s="18"/>
      <c r="SN119" s="18"/>
      <c r="SO119" s="18"/>
      <c r="SP119" s="18"/>
      <c r="SQ119" s="18"/>
      <c r="SR119" s="18"/>
      <c r="SS119" s="18"/>
      <c r="ST119" s="18"/>
      <c r="SU119" s="18"/>
      <c r="SV119" s="18"/>
      <c r="SW119" s="18"/>
      <c r="SX119" s="18"/>
      <c r="SY119" s="18"/>
      <c r="SZ119" s="18"/>
      <c r="TA119" s="18"/>
      <c r="TB119" s="18"/>
      <c r="TC119" s="18"/>
      <c r="TD119" s="18"/>
      <c r="TE119" s="18"/>
      <c r="TF119" s="18"/>
      <c r="TG119" s="18"/>
      <c r="TH119" s="18"/>
      <c r="TI119" s="18"/>
      <c r="TJ119" s="18"/>
      <c r="TK119" s="18"/>
      <c r="TL119" s="18"/>
      <c r="TM119" s="18"/>
      <c r="TN119" s="18"/>
      <c r="TO119" s="18"/>
      <c r="TP119" s="18"/>
      <c r="TQ119" s="18"/>
      <c r="TR119" s="18"/>
      <c r="TS119" s="18"/>
      <c r="TT119" s="18"/>
      <c r="TU119" s="18"/>
      <c r="TV119" s="18"/>
      <c r="TW119" s="18"/>
      <c r="TX119" s="18"/>
      <c r="TY119" s="18"/>
      <c r="TZ119" s="18"/>
      <c r="UA119" s="18"/>
      <c r="UB119" s="18"/>
      <c r="UC119" s="18"/>
      <c r="UD119" s="18"/>
      <c r="UE119" s="18"/>
      <c r="UF119" s="18"/>
      <c r="UG119" s="18"/>
      <c r="UH119" s="18"/>
      <c r="UI119" s="18"/>
      <c r="UJ119" s="18"/>
      <c r="UK119" s="18"/>
      <c r="UL119" s="18"/>
      <c r="UM119" s="18"/>
      <c r="UN119" s="18"/>
      <c r="UO119" s="18"/>
      <c r="UP119" s="18"/>
      <c r="UQ119" s="18"/>
      <c r="UR119" s="18"/>
      <c r="US119" s="18"/>
      <c r="UT119" s="18"/>
      <c r="UU119" s="18"/>
      <c r="UV119" s="18"/>
      <c r="UW119" s="18"/>
      <c r="UX119" s="18"/>
      <c r="UY119" s="18"/>
      <c r="UZ119" s="18"/>
      <c r="VA119" s="18"/>
      <c r="VB119" s="18"/>
      <c r="VC119" s="18"/>
      <c r="VD119" s="18"/>
      <c r="VE119" s="18"/>
      <c r="VF119" s="18"/>
      <c r="VG119" s="18"/>
      <c r="VH119" s="18"/>
      <c r="VI119" s="18"/>
      <c r="VJ119" s="18"/>
      <c r="VK119" s="18"/>
      <c r="VL119" s="18"/>
      <c r="VM119" s="18"/>
      <c r="VN119" s="18"/>
      <c r="VO119" s="18"/>
      <c r="VP119" s="18"/>
      <c r="VQ119" s="18"/>
      <c r="VR119" s="18"/>
      <c r="VS119" s="18"/>
      <c r="VT119" s="18"/>
      <c r="VU119" s="18"/>
      <c r="VV119" s="18"/>
      <c r="VW119" s="18"/>
      <c r="VX119" s="18"/>
      <c r="VY119" s="18"/>
      <c r="VZ119" s="18"/>
      <c r="WA119" s="18"/>
      <c r="WB119" s="18"/>
      <c r="WC119" s="18"/>
      <c r="WD119" s="18"/>
      <c r="WE119" s="18"/>
      <c r="WF119" s="18"/>
      <c r="WG119" s="18"/>
      <c r="WH119" s="18"/>
      <c r="WI119" s="18"/>
      <c r="WJ119" s="18"/>
      <c r="WK119" s="18"/>
      <c r="WL119" s="18"/>
      <c r="WM119" s="18"/>
      <c r="WN119" s="18"/>
      <c r="WO119" s="18"/>
      <c r="WP119" s="18"/>
      <c r="WQ119" s="18"/>
      <c r="WR119" s="18"/>
      <c r="WS119" s="18"/>
      <c r="WT119" s="18"/>
      <c r="WU119" s="18"/>
      <c r="WV119" s="18"/>
      <c r="WW119" s="18"/>
      <c r="WX119" s="18"/>
      <c r="WY119" s="18"/>
      <c r="WZ119" s="18"/>
      <c r="XA119" s="18"/>
      <c r="XB119" s="18"/>
      <c r="XC119" s="18"/>
      <c r="XD119" s="18"/>
      <c r="XE119" s="18"/>
      <c r="XF119" s="18"/>
      <c r="XG119" s="18"/>
      <c r="XH119" s="18"/>
      <c r="XI119" s="18"/>
      <c r="XJ119" s="18"/>
      <c r="XK119" s="18"/>
      <c r="XL119" s="18"/>
      <c r="XM119" s="18"/>
      <c r="XN119" s="18"/>
      <c r="XO119" s="18"/>
      <c r="XP119" s="18"/>
      <c r="XQ119" s="18"/>
      <c r="XR119" s="18"/>
      <c r="XS119" s="18"/>
      <c r="XT119" s="18"/>
      <c r="XU119" s="18"/>
      <c r="XV119" s="18"/>
      <c r="XW119" s="18"/>
      <c r="XX119" s="18"/>
      <c r="XY119" s="18"/>
      <c r="XZ119" s="18"/>
      <c r="YA119" s="18"/>
      <c r="YB119" s="18"/>
      <c r="YC119" s="18"/>
      <c r="YD119" s="18"/>
      <c r="YE119" s="18"/>
      <c r="YF119" s="18"/>
      <c r="YG119" s="18"/>
      <c r="YH119" s="18"/>
      <c r="YI119" s="18"/>
      <c r="YJ119" s="18"/>
      <c r="YK119" s="18"/>
      <c r="YL119" s="18"/>
      <c r="YM119" s="18"/>
      <c r="YN119" s="18"/>
      <c r="YO119" s="18"/>
      <c r="YP119" s="18"/>
      <c r="YQ119" s="18"/>
      <c r="YR119" s="18"/>
      <c r="YS119" s="18"/>
      <c r="YT119" s="18"/>
      <c r="YU119" s="18"/>
      <c r="YV119" s="18"/>
      <c r="YW119" s="18"/>
      <c r="YX119" s="18"/>
      <c r="YY119" s="18"/>
      <c r="YZ119" s="18"/>
      <c r="ZA119" s="18"/>
      <c r="ZB119" s="18"/>
      <c r="ZC119" s="18"/>
      <c r="ZD119" s="18"/>
      <c r="ZE119" s="18"/>
      <c r="ZF119" s="18"/>
      <c r="ZG119" s="18"/>
      <c r="ZH119" s="18"/>
      <c r="ZI119" s="18"/>
      <c r="ZJ119" s="18"/>
      <c r="ZK119" s="18"/>
      <c r="ZL119" s="18"/>
      <c r="ZM119" s="18"/>
      <c r="ZN119" s="18"/>
      <c r="ZO119" s="18"/>
      <c r="ZP119" s="18"/>
      <c r="ZQ119" s="18"/>
      <c r="ZR119" s="18"/>
      <c r="ZS119" s="18"/>
      <c r="ZT119" s="18"/>
      <c r="ZU119" s="18"/>
      <c r="ZV119" s="18"/>
      <c r="ZW119" s="18"/>
      <c r="ZX119" s="18"/>
      <c r="ZY119" s="18"/>
      <c r="ZZ119" s="18"/>
      <c r="AAA119" s="18"/>
      <c r="AAB119" s="18"/>
      <c r="AAC119" s="18"/>
      <c r="AAD119" s="18"/>
      <c r="AAE119" s="18"/>
      <c r="AAF119" s="18"/>
      <c r="AAG119" s="18"/>
      <c r="AAH119" s="18"/>
      <c r="AAI119" s="18"/>
      <c r="AAJ119" s="18"/>
      <c r="AAK119" s="18"/>
      <c r="AAL119" s="18"/>
      <c r="AAM119" s="18"/>
      <c r="AAN119" s="18"/>
      <c r="AAO119" s="18"/>
      <c r="AAP119" s="18"/>
      <c r="AAQ119" s="18"/>
      <c r="AAR119" s="18"/>
      <c r="AAS119" s="18"/>
      <c r="AAT119" s="18"/>
      <c r="AAU119" s="18"/>
      <c r="AAV119" s="18"/>
      <c r="AAW119" s="18"/>
      <c r="AAX119" s="18"/>
      <c r="AAY119" s="18"/>
      <c r="AAZ119" s="18"/>
      <c r="ABA119" s="18"/>
      <c r="ABB119" s="18"/>
      <c r="ABC119" s="18"/>
      <c r="ABD119" s="18"/>
      <c r="ABE119" s="18"/>
      <c r="ABF119" s="18"/>
      <c r="ABG119" s="18"/>
      <c r="ABH119" s="18"/>
      <c r="ABI119" s="18"/>
      <c r="ABJ119" s="18"/>
      <c r="ABK119" s="18"/>
      <c r="ABL119" s="18"/>
      <c r="ABM119" s="18"/>
      <c r="ABN119" s="18"/>
      <c r="ABO119" s="18"/>
      <c r="ABP119" s="18"/>
      <c r="ABQ119" s="18"/>
      <c r="ABR119" s="18"/>
      <c r="ABS119" s="18"/>
      <c r="ABT119" s="18"/>
      <c r="ABU119" s="18"/>
      <c r="ABV119" s="18"/>
      <c r="ABW119" s="18"/>
      <c r="ABX119" s="18"/>
      <c r="ABY119" s="18"/>
      <c r="ABZ119" s="18"/>
      <c r="ACA119" s="18"/>
      <c r="ACB119" s="18"/>
      <c r="ACC119" s="18"/>
      <c r="ACD119" s="18"/>
      <c r="ACE119" s="18"/>
      <c r="ACF119" s="18"/>
      <c r="ACG119" s="18"/>
      <c r="ACH119" s="18"/>
      <c r="ACI119" s="18"/>
      <c r="ACJ119" s="18"/>
      <c r="ACK119" s="18"/>
      <c r="ACL119" s="18"/>
      <c r="ACM119" s="18"/>
      <c r="ACN119" s="18"/>
      <c r="ACO119" s="18"/>
      <c r="ACP119" s="18"/>
      <c r="ACQ119" s="18"/>
      <c r="ACR119" s="18"/>
      <c r="ACS119" s="18"/>
      <c r="ACT119" s="18"/>
      <c r="ACU119" s="18"/>
      <c r="ACV119" s="18"/>
      <c r="ACW119" s="18"/>
      <c r="ACX119" s="18"/>
      <c r="ACY119" s="18"/>
      <c r="ACZ119" s="18"/>
      <c r="ADA119" s="18"/>
      <c r="ADB119" s="18"/>
      <c r="ADC119" s="18"/>
      <c r="ADD119" s="18"/>
      <c r="ADE119" s="18"/>
      <c r="ADF119" s="18"/>
      <c r="ADG119" s="18"/>
      <c r="ADH119" s="18"/>
      <c r="ADI119" s="18"/>
      <c r="ADJ119" s="18"/>
      <c r="ADK119" s="18"/>
      <c r="ADL119" s="18"/>
      <c r="ADM119" s="18"/>
      <c r="ADN119" s="18"/>
      <c r="ADO119" s="18"/>
      <c r="ADP119" s="18"/>
      <c r="ADQ119" s="18"/>
      <c r="ADR119" s="18"/>
      <c r="ADS119" s="18"/>
      <c r="ADT119" s="18"/>
      <c r="ADU119" s="18"/>
      <c r="ADV119" s="18"/>
      <c r="ADW119" s="18"/>
      <c r="ADX119" s="18"/>
      <c r="ADY119" s="18"/>
      <c r="ADZ119" s="18"/>
      <c r="AEA119" s="18"/>
      <c r="AEB119" s="18"/>
      <c r="AEC119" s="18"/>
      <c r="AED119" s="18"/>
      <c r="AEE119" s="18"/>
      <c r="AEF119" s="18"/>
      <c r="AEG119" s="18"/>
      <c r="AEH119" s="18"/>
      <c r="AEI119" s="18"/>
      <c r="AEJ119" s="18"/>
      <c r="AEK119" s="18"/>
      <c r="AEL119" s="18"/>
      <c r="AEM119" s="18"/>
      <c r="AEN119" s="18"/>
      <c r="AEO119" s="18"/>
      <c r="AEP119" s="18"/>
      <c r="AEQ119" s="18"/>
      <c r="AER119" s="18"/>
      <c r="AES119" s="18"/>
      <c r="AET119" s="18"/>
      <c r="AEU119" s="18"/>
      <c r="AEV119" s="18"/>
      <c r="AEW119" s="18"/>
      <c r="AEX119" s="18"/>
    </row>
    <row r="120" spans="1:830" s="33" customFormat="1" ht="30">
      <c r="A120" s="34">
        <v>116</v>
      </c>
      <c r="B120" s="34" t="s">
        <v>241</v>
      </c>
      <c r="C120" s="8" t="s">
        <v>242</v>
      </c>
      <c r="D120" s="49" t="s">
        <v>121</v>
      </c>
      <c r="E120" s="50">
        <v>1150</v>
      </c>
      <c r="F120" s="51">
        <v>100</v>
      </c>
      <c r="G120" s="52">
        <v>974.57627118644075</v>
      </c>
      <c r="H120" s="38">
        <f t="shared" si="27"/>
        <v>115000</v>
      </c>
      <c r="I120" s="39">
        <f t="shared" si="19"/>
        <v>100</v>
      </c>
      <c r="J120" s="38">
        <f t="shared" si="28"/>
        <v>115000</v>
      </c>
      <c r="K120" s="38">
        <f t="shared" si="29"/>
        <v>0</v>
      </c>
      <c r="L120" s="38">
        <f t="shared" si="30"/>
        <v>0</v>
      </c>
      <c r="M120" s="40"/>
      <c r="N120" s="99">
        <f t="shared" si="31"/>
        <v>0</v>
      </c>
      <c r="O120" s="42"/>
      <c r="P120" s="43">
        <f t="shared" si="32"/>
        <v>0</v>
      </c>
      <c r="Q120" s="43">
        <f t="shared" si="33"/>
        <v>0</v>
      </c>
      <c r="R120" s="43">
        <f t="shared" si="34"/>
        <v>0</v>
      </c>
      <c r="S120" s="44">
        <f t="shared" si="35"/>
        <v>100</v>
      </c>
      <c r="T120" s="98">
        <f t="shared" si="36"/>
        <v>115000</v>
      </c>
      <c r="U120" s="45">
        <f t="shared" si="20"/>
        <v>100</v>
      </c>
      <c r="V120" s="46">
        <f t="shared" si="21"/>
        <v>115000</v>
      </c>
      <c r="W120" s="46">
        <f t="shared" si="22"/>
        <v>0</v>
      </c>
      <c r="X120" s="47">
        <f t="shared" si="23"/>
        <v>0</v>
      </c>
      <c r="Y120" s="97">
        <v>100</v>
      </c>
      <c r="Z120" s="96">
        <f t="shared" si="24"/>
        <v>115000</v>
      </c>
      <c r="AA120" s="96">
        <f t="shared" si="25"/>
        <v>0</v>
      </c>
      <c r="AB120" s="70">
        <f t="shared" si="26"/>
        <v>0</v>
      </c>
      <c r="AC120" s="157"/>
      <c r="AD120" s="162">
        <v>402.5</v>
      </c>
      <c r="AE120" s="166">
        <f t="shared" si="37"/>
        <v>40250</v>
      </c>
      <c r="AF120" s="166">
        <f t="shared" si="38"/>
        <v>40250</v>
      </c>
      <c r="AT120" s="136"/>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18"/>
      <c r="HK120" s="18"/>
      <c r="HL120" s="18"/>
      <c r="HM120" s="18"/>
      <c r="HN120" s="18"/>
      <c r="HO120" s="18"/>
      <c r="HP120" s="18"/>
      <c r="HQ120" s="18"/>
      <c r="HR120" s="18"/>
      <c r="HS120" s="18"/>
      <c r="HT120" s="18"/>
      <c r="HU120" s="18"/>
      <c r="HV120" s="18"/>
      <c r="HW120" s="18"/>
      <c r="HX120" s="18"/>
      <c r="HY120" s="18"/>
      <c r="HZ120" s="18"/>
      <c r="IA120" s="18"/>
      <c r="IB120" s="18"/>
      <c r="IC120" s="18"/>
      <c r="ID120" s="18"/>
      <c r="IE120" s="18"/>
      <c r="IF120" s="18"/>
      <c r="IG120" s="18"/>
      <c r="IH120" s="18"/>
      <c r="II120" s="18"/>
      <c r="IJ120" s="18"/>
      <c r="IK120" s="18"/>
      <c r="IL120" s="18"/>
      <c r="IM120" s="18"/>
      <c r="IN120" s="18"/>
      <c r="IO120" s="18"/>
      <c r="IP120" s="18"/>
      <c r="IQ120" s="18"/>
      <c r="IR120" s="18"/>
      <c r="IS120" s="18"/>
      <c r="IT120" s="18"/>
      <c r="IU120" s="18"/>
      <c r="IV120" s="18"/>
      <c r="IW120" s="18"/>
      <c r="IX120" s="18"/>
      <c r="IY120" s="18"/>
      <c r="IZ120" s="18"/>
      <c r="JA120" s="18"/>
      <c r="JB120" s="18"/>
      <c r="JC120" s="18"/>
      <c r="JD120" s="18"/>
      <c r="JE120" s="18"/>
      <c r="JF120" s="18"/>
      <c r="JG120" s="18"/>
      <c r="JH120" s="18"/>
      <c r="JI120" s="18"/>
      <c r="JJ120" s="18"/>
      <c r="JK120" s="18"/>
      <c r="JL120" s="18"/>
      <c r="JM120" s="18"/>
      <c r="JN120" s="18"/>
      <c r="JO120" s="18"/>
      <c r="JP120" s="18"/>
      <c r="JQ120" s="18"/>
      <c r="JR120" s="18"/>
      <c r="JS120" s="18"/>
      <c r="JT120" s="18"/>
      <c r="JU120" s="18"/>
      <c r="JV120" s="18"/>
      <c r="JW120" s="18"/>
      <c r="JX120" s="18"/>
      <c r="JY120" s="18"/>
      <c r="JZ120" s="18"/>
      <c r="KA120" s="18"/>
      <c r="KB120" s="18"/>
      <c r="KC120" s="18"/>
      <c r="KD120" s="18"/>
      <c r="KE120" s="18"/>
      <c r="KF120" s="18"/>
      <c r="KG120" s="18"/>
      <c r="KH120" s="18"/>
      <c r="KI120" s="18"/>
      <c r="KJ120" s="18"/>
      <c r="KK120" s="18"/>
      <c r="KL120" s="18"/>
      <c r="KM120" s="18"/>
      <c r="KN120" s="18"/>
      <c r="KO120" s="18"/>
      <c r="KP120" s="18"/>
      <c r="KQ120" s="18"/>
      <c r="KR120" s="18"/>
      <c r="KS120" s="18"/>
      <c r="KT120" s="18"/>
      <c r="KU120" s="18"/>
      <c r="KV120" s="18"/>
      <c r="KW120" s="18"/>
      <c r="KX120" s="18"/>
      <c r="KY120" s="18"/>
      <c r="KZ120" s="18"/>
      <c r="LA120" s="18"/>
      <c r="LB120" s="18"/>
      <c r="LC120" s="18"/>
      <c r="LD120" s="18"/>
      <c r="LE120" s="18"/>
      <c r="LF120" s="18"/>
      <c r="LG120" s="18"/>
      <c r="LH120" s="18"/>
      <c r="LI120" s="18"/>
      <c r="LJ120" s="18"/>
      <c r="LK120" s="18"/>
      <c r="LL120" s="18"/>
      <c r="LM120" s="18"/>
      <c r="LN120" s="18"/>
      <c r="LO120" s="18"/>
      <c r="LP120" s="18"/>
      <c r="LQ120" s="18"/>
      <c r="LR120" s="18"/>
      <c r="LS120" s="18"/>
      <c r="LT120" s="18"/>
      <c r="LU120" s="18"/>
      <c r="LV120" s="18"/>
      <c r="LW120" s="18"/>
      <c r="LX120" s="18"/>
      <c r="LY120" s="18"/>
      <c r="LZ120" s="18"/>
      <c r="MA120" s="18"/>
      <c r="MB120" s="18"/>
      <c r="MC120" s="18"/>
      <c r="MD120" s="18"/>
      <c r="ME120" s="18"/>
      <c r="MF120" s="18"/>
      <c r="MG120" s="18"/>
      <c r="MH120" s="18"/>
      <c r="MI120" s="18"/>
      <c r="MJ120" s="18"/>
      <c r="MK120" s="18"/>
      <c r="ML120" s="18"/>
      <c r="MM120" s="18"/>
      <c r="MN120" s="18"/>
      <c r="MO120" s="18"/>
      <c r="MP120" s="18"/>
      <c r="MQ120" s="18"/>
      <c r="MR120" s="18"/>
      <c r="MS120" s="18"/>
      <c r="MT120" s="18"/>
      <c r="MU120" s="18"/>
      <c r="MV120" s="18"/>
      <c r="MW120" s="18"/>
      <c r="MX120" s="18"/>
      <c r="MY120" s="18"/>
      <c r="MZ120" s="18"/>
      <c r="NA120" s="18"/>
      <c r="NB120" s="18"/>
      <c r="NC120" s="18"/>
      <c r="ND120" s="18"/>
      <c r="NE120" s="18"/>
      <c r="NF120" s="18"/>
      <c r="NG120" s="18"/>
      <c r="NH120" s="18"/>
      <c r="NI120" s="18"/>
      <c r="NJ120" s="18"/>
      <c r="NK120" s="18"/>
      <c r="NL120" s="18"/>
      <c r="NM120" s="18"/>
      <c r="NN120" s="18"/>
      <c r="NO120" s="18"/>
      <c r="NP120" s="18"/>
      <c r="NQ120" s="18"/>
      <c r="NR120" s="18"/>
      <c r="NS120" s="18"/>
      <c r="NT120" s="18"/>
      <c r="NU120" s="18"/>
      <c r="NV120" s="18"/>
      <c r="NW120" s="18"/>
      <c r="NX120" s="18"/>
      <c r="NY120" s="18"/>
      <c r="NZ120" s="18"/>
      <c r="OA120" s="18"/>
      <c r="OB120" s="18"/>
      <c r="OC120" s="18"/>
      <c r="OD120" s="18"/>
      <c r="OE120" s="18"/>
      <c r="OF120" s="18"/>
      <c r="OG120" s="18"/>
      <c r="OH120" s="18"/>
      <c r="OI120" s="18"/>
      <c r="OJ120" s="18"/>
      <c r="OK120" s="18"/>
      <c r="OL120" s="18"/>
      <c r="OM120" s="18"/>
      <c r="ON120" s="18"/>
      <c r="OO120" s="18"/>
      <c r="OP120" s="18"/>
      <c r="OQ120" s="18"/>
      <c r="OR120" s="18"/>
      <c r="OS120" s="18"/>
      <c r="OT120" s="18"/>
      <c r="OU120" s="18"/>
      <c r="OV120" s="18"/>
      <c r="OW120" s="18"/>
      <c r="OX120" s="18"/>
      <c r="OY120" s="18"/>
      <c r="OZ120" s="18"/>
      <c r="PA120" s="18"/>
      <c r="PB120" s="18"/>
      <c r="PC120" s="18"/>
      <c r="PD120" s="18"/>
      <c r="PE120" s="18"/>
      <c r="PF120" s="18"/>
      <c r="PG120" s="18"/>
      <c r="PH120" s="18"/>
      <c r="PI120" s="18"/>
      <c r="PJ120" s="18"/>
      <c r="PK120" s="18"/>
      <c r="PL120" s="18"/>
      <c r="PM120" s="18"/>
      <c r="PN120" s="18"/>
      <c r="PO120" s="18"/>
      <c r="PP120" s="18"/>
      <c r="PQ120" s="18"/>
      <c r="PR120" s="18"/>
      <c r="PS120" s="18"/>
      <c r="PT120" s="18"/>
      <c r="PU120" s="18"/>
      <c r="PV120" s="18"/>
      <c r="PW120" s="18"/>
      <c r="PX120" s="18"/>
      <c r="PY120" s="18"/>
      <c r="PZ120" s="18"/>
      <c r="QA120" s="18"/>
      <c r="QB120" s="18"/>
      <c r="QC120" s="18"/>
      <c r="QD120" s="18"/>
      <c r="QE120" s="18"/>
      <c r="QF120" s="18"/>
      <c r="QG120" s="18"/>
      <c r="QH120" s="18"/>
      <c r="QI120" s="18"/>
      <c r="QJ120" s="18"/>
      <c r="QK120" s="18"/>
      <c r="QL120" s="18"/>
      <c r="QM120" s="18"/>
      <c r="QN120" s="18"/>
      <c r="QO120" s="18"/>
      <c r="QP120" s="18"/>
      <c r="QQ120" s="18"/>
      <c r="QR120" s="18"/>
      <c r="QS120" s="18"/>
      <c r="QT120" s="18"/>
      <c r="QU120" s="18"/>
      <c r="QV120" s="18"/>
      <c r="QW120" s="18"/>
      <c r="QX120" s="18"/>
      <c r="QY120" s="18"/>
      <c r="QZ120" s="18"/>
      <c r="RA120" s="18"/>
      <c r="RB120" s="18"/>
      <c r="RC120" s="18"/>
      <c r="RD120" s="18"/>
      <c r="RE120" s="18"/>
      <c r="RF120" s="18"/>
      <c r="RG120" s="18"/>
      <c r="RH120" s="18"/>
      <c r="RI120" s="18"/>
      <c r="RJ120" s="18"/>
      <c r="RK120" s="18"/>
      <c r="RL120" s="18"/>
      <c r="RM120" s="18"/>
      <c r="RN120" s="18"/>
      <c r="RO120" s="18"/>
      <c r="RP120" s="18"/>
      <c r="RQ120" s="18"/>
      <c r="RR120" s="18"/>
      <c r="RS120" s="18"/>
      <c r="RT120" s="18"/>
      <c r="RU120" s="18"/>
      <c r="RV120" s="18"/>
      <c r="RW120" s="18"/>
      <c r="RX120" s="18"/>
      <c r="RY120" s="18"/>
      <c r="RZ120" s="18"/>
      <c r="SA120" s="18"/>
      <c r="SB120" s="18"/>
      <c r="SC120" s="18"/>
      <c r="SD120" s="18"/>
      <c r="SE120" s="18"/>
      <c r="SF120" s="18"/>
      <c r="SG120" s="18"/>
      <c r="SH120" s="18"/>
      <c r="SI120" s="18"/>
      <c r="SJ120" s="18"/>
      <c r="SK120" s="18"/>
      <c r="SL120" s="18"/>
      <c r="SM120" s="18"/>
      <c r="SN120" s="18"/>
      <c r="SO120" s="18"/>
      <c r="SP120" s="18"/>
      <c r="SQ120" s="18"/>
      <c r="SR120" s="18"/>
      <c r="SS120" s="18"/>
      <c r="ST120" s="18"/>
      <c r="SU120" s="18"/>
      <c r="SV120" s="18"/>
      <c r="SW120" s="18"/>
      <c r="SX120" s="18"/>
      <c r="SY120" s="18"/>
      <c r="SZ120" s="18"/>
      <c r="TA120" s="18"/>
      <c r="TB120" s="18"/>
      <c r="TC120" s="18"/>
      <c r="TD120" s="18"/>
      <c r="TE120" s="18"/>
      <c r="TF120" s="18"/>
      <c r="TG120" s="18"/>
      <c r="TH120" s="18"/>
      <c r="TI120" s="18"/>
      <c r="TJ120" s="18"/>
      <c r="TK120" s="18"/>
      <c r="TL120" s="18"/>
      <c r="TM120" s="18"/>
      <c r="TN120" s="18"/>
      <c r="TO120" s="18"/>
      <c r="TP120" s="18"/>
      <c r="TQ120" s="18"/>
      <c r="TR120" s="18"/>
      <c r="TS120" s="18"/>
      <c r="TT120" s="18"/>
      <c r="TU120" s="18"/>
      <c r="TV120" s="18"/>
      <c r="TW120" s="18"/>
      <c r="TX120" s="18"/>
      <c r="TY120" s="18"/>
      <c r="TZ120" s="18"/>
      <c r="UA120" s="18"/>
      <c r="UB120" s="18"/>
      <c r="UC120" s="18"/>
      <c r="UD120" s="18"/>
      <c r="UE120" s="18"/>
      <c r="UF120" s="18"/>
      <c r="UG120" s="18"/>
      <c r="UH120" s="18"/>
      <c r="UI120" s="18"/>
      <c r="UJ120" s="18"/>
      <c r="UK120" s="18"/>
      <c r="UL120" s="18"/>
      <c r="UM120" s="18"/>
      <c r="UN120" s="18"/>
      <c r="UO120" s="18"/>
      <c r="UP120" s="18"/>
      <c r="UQ120" s="18"/>
      <c r="UR120" s="18"/>
      <c r="US120" s="18"/>
      <c r="UT120" s="18"/>
      <c r="UU120" s="18"/>
      <c r="UV120" s="18"/>
      <c r="UW120" s="18"/>
      <c r="UX120" s="18"/>
      <c r="UY120" s="18"/>
      <c r="UZ120" s="18"/>
      <c r="VA120" s="18"/>
      <c r="VB120" s="18"/>
      <c r="VC120" s="18"/>
      <c r="VD120" s="18"/>
      <c r="VE120" s="18"/>
      <c r="VF120" s="18"/>
      <c r="VG120" s="18"/>
      <c r="VH120" s="18"/>
      <c r="VI120" s="18"/>
      <c r="VJ120" s="18"/>
      <c r="VK120" s="18"/>
      <c r="VL120" s="18"/>
      <c r="VM120" s="18"/>
      <c r="VN120" s="18"/>
      <c r="VO120" s="18"/>
      <c r="VP120" s="18"/>
      <c r="VQ120" s="18"/>
      <c r="VR120" s="18"/>
      <c r="VS120" s="18"/>
      <c r="VT120" s="18"/>
      <c r="VU120" s="18"/>
      <c r="VV120" s="18"/>
      <c r="VW120" s="18"/>
      <c r="VX120" s="18"/>
      <c r="VY120" s="18"/>
      <c r="VZ120" s="18"/>
      <c r="WA120" s="18"/>
      <c r="WB120" s="18"/>
      <c r="WC120" s="18"/>
      <c r="WD120" s="18"/>
      <c r="WE120" s="18"/>
      <c r="WF120" s="18"/>
      <c r="WG120" s="18"/>
      <c r="WH120" s="18"/>
      <c r="WI120" s="18"/>
      <c r="WJ120" s="18"/>
      <c r="WK120" s="18"/>
      <c r="WL120" s="18"/>
      <c r="WM120" s="18"/>
      <c r="WN120" s="18"/>
      <c r="WO120" s="18"/>
      <c r="WP120" s="18"/>
      <c r="WQ120" s="18"/>
      <c r="WR120" s="18"/>
      <c r="WS120" s="18"/>
      <c r="WT120" s="18"/>
      <c r="WU120" s="18"/>
      <c r="WV120" s="18"/>
      <c r="WW120" s="18"/>
      <c r="WX120" s="18"/>
      <c r="WY120" s="18"/>
      <c r="WZ120" s="18"/>
      <c r="XA120" s="18"/>
      <c r="XB120" s="18"/>
      <c r="XC120" s="18"/>
      <c r="XD120" s="18"/>
      <c r="XE120" s="18"/>
      <c r="XF120" s="18"/>
      <c r="XG120" s="18"/>
      <c r="XH120" s="18"/>
      <c r="XI120" s="18"/>
      <c r="XJ120" s="18"/>
      <c r="XK120" s="18"/>
      <c r="XL120" s="18"/>
      <c r="XM120" s="18"/>
      <c r="XN120" s="18"/>
      <c r="XO120" s="18"/>
      <c r="XP120" s="18"/>
      <c r="XQ120" s="18"/>
      <c r="XR120" s="18"/>
      <c r="XS120" s="18"/>
      <c r="XT120" s="18"/>
      <c r="XU120" s="18"/>
      <c r="XV120" s="18"/>
      <c r="XW120" s="18"/>
      <c r="XX120" s="18"/>
      <c r="XY120" s="18"/>
      <c r="XZ120" s="18"/>
      <c r="YA120" s="18"/>
      <c r="YB120" s="18"/>
      <c r="YC120" s="18"/>
      <c r="YD120" s="18"/>
      <c r="YE120" s="18"/>
      <c r="YF120" s="18"/>
      <c r="YG120" s="18"/>
      <c r="YH120" s="18"/>
      <c r="YI120" s="18"/>
      <c r="YJ120" s="18"/>
      <c r="YK120" s="18"/>
      <c r="YL120" s="18"/>
      <c r="YM120" s="18"/>
      <c r="YN120" s="18"/>
      <c r="YO120" s="18"/>
      <c r="YP120" s="18"/>
      <c r="YQ120" s="18"/>
      <c r="YR120" s="18"/>
      <c r="YS120" s="18"/>
      <c r="YT120" s="18"/>
      <c r="YU120" s="18"/>
      <c r="YV120" s="18"/>
      <c r="YW120" s="18"/>
      <c r="YX120" s="18"/>
      <c r="YY120" s="18"/>
      <c r="YZ120" s="18"/>
      <c r="ZA120" s="18"/>
      <c r="ZB120" s="18"/>
      <c r="ZC120" s="18"/>
      <c r="ZD120" s="18"/>
      <c r="ZE120" s="18"/>
      <c r="ZF120" s="18"/>
      <c r="ZG120" s="18"/>
      <c r="ZH120" s="18"/>
      <c r="ZI120" s="18"/>
      <c r="ZJ120" s="18"/>
      <c r="ZK120" s="18"/>
      <c r="ZL120" s="18"/>
      <c r="ZM120" s="18"/>
      <c r="ZN120" s="18"/>
      <c r="ZO120" s="18"/>
      <c r="ZP120" s="18"/>
      <c r="ZQ120" s="18"/>
      <c r="ZR120" s="18"/>
      <c r="ZS120" s="18"/>
      <c r="ZT120" s="18"/>
      <c r="ZU120" s="18"/>
      <c r="ZV120" s="18"/>
      <c r="ZW120" s="18"/>
      <c r="ZX120" s="18"/>
      <c r="ZY120" s="18"/>
      <c r="ZZ120" s="18"/>
      <c r="AAA120" s="18"/>
      <c r="AAB120" s="18"/>
      <c r="AAC120" s="18"/>
      <c r="AAD120" s="18"/>
      <c r="AAE120" s="18"/>
      <c r="AAF120" s="18"/>
      <c r="AAG120" s="18"/>
      <c r="AAH120" s="18"/>
      <c r="AAI120" s="18"/>
      <c r="AAJ120" s="18"/>
      <c r="AAK120" s="18"/>
      <c r="AAL120" s="18"/>
      <c r="AAM120" s="18"/>
      <c r="AAN120" s="18"/>
      <c r="AAO120" s="18"/>
      <c r="AAP120" s="18"/>
      <c r="AAQ120" s="18"/>
      <c r="AAR120" s="18"/>
      <c r="AAS120" s="18"/>
      <c r="AAT120" s="18"/>
      <c r="AAU120" s="18"/>
      <c r="AAV120" s="18"/>
      <c r="AAW120" s="18"/>
      <c r="AAX120" s="18"/>
      <c r="AAY120" s="18"/>
      <c r="AAZ120" s="18"/>
      <c r="ABA120" s="18"/>
      <c r="ABB120" s="18"/>
      <c r="ABC120" s="18"/>
      <c r="ABD120" s="18"/>
      <c r="ABE120" s="18"/>
      <c r="ABF120" s="18"/>
      <c r="ABG120" s="18"/>
      <c r="ABH120" s="18"/>
      <c r="ABI120" s="18"/>
      <c r="ABJ120" s="18"/>
      <c r="ABK120" s="18"/>
      <c r="ABL120" s="18"/>
      <c r="ABM120" s="18"/>
      <c r="ABN120" s="18"/>
      <c r="ABO120" s="18"/>
      <c r="ABP120" s="18"/>
      <c r="ABQ120" s="18"/>
      <c r="ABR120" s="18"/>
      <c r="ABS120" s="18"/>
      <c r="ABT120" s="18"/>
      <c r="ABU120" s="18"/>
      <c r="ABV120" s="18"/>
      <c r="ABW120" s="18"/>
      <c r="ABX120" s="18"/>
      <c r="ABY120" s="18"/>
      <c r="ABZ120" s="18"/>
      <c r="ACA120" s="18"/>
      <c r="ACB120" s="18"/>
      <c r="ACC120" s="18"/>
      <c r="ACD120" s="18"/>
      <c r="ACE120" s="18"/>
      <c r="ACF120" s="18"/>
      <c r="ACG120" s="18"/>
      <c r="ACH120" s="18"/>
      <c r="ACI120" s="18"/>
      <c r="ACJ120" s="18"/>
      <c r="ACK120" s="18"/>
      <c r="ACL120" s="18"/>
      <c r="ACM120" s="18"/>
      <c r="ACN120" s="18"/>
      <c r="ACO120" s="18"/>
      <c r="ACP120" s="18"/>
      <c r="ACQ120" s="18"/>
      <c r="ACR120" s="18"/>
      <c r="ACS120" s="18"/>
      <c r="ACT120" s="18"/>
      <c r="ACU120" s="18"/>
      <c r="ACV120" s="18"/>
      <c r="ACW120" s="18"/>
      <c r="ACX120" s="18"/>
      <c r="ACY120" s="18"/>
      <c r="ACZ120" s="18"/>
      <c r="ADA120" s="18"/>
      <c r="ADB120" s="18"/>
      <c r="ADC120" s="18"/>
      <c r="ADD120" s="18"/>
      <c r="ADE120" s="18"/>
      <c r="ADF120" s="18"/>
      <c r="ADG120" s="18"/>
      <c r="ADH120" s="18"/>
      <c r="ADI120" s="18"/>
      <c r="ADJ120" s="18"/>
      <c r="ADK120" s="18"/>
      <c r="ADL120" s="18"/>
      <c r="ADM120" s="18"/>
      <c r="ADN120" s="18"/>
      <c r="ADO120" s="18"/>
      <c r="ADP120" s="18"/>
      <c r="ADQ120" s="18"/>
      <c r="ADR120" s="18"/>
      <c r="ADS120" s="18"/>
      <c r="ADT120" s="18"/>
      <c r="ADU120" s="18"/>
      <c r="ADV120" s="18"/>
      <c r="ADW120" s="18"/>
      <c r="ADX120" s="18"/>
      <c r="ADY120" s="18"/>
      <c r="ADZ120" s="18"/>
      <c r="AEA120" s="18"/>
      <c r="AEB120" s="18"/>
      <c r="AEC120" s="18"/>
      <c r="AED120" s="18"/>
      <c r="AEE120" s="18"/>
      <c r="AEF120" s="18"/>
      <c r="AEG120" s="18"/>
      <c r="AEH120" s="18"/>
      <c r="AEI120" s="18"/>
      <c r="AEJ120" s="18"/>
      <c r="AEK120" s="18"/>
      <c r="AEL120" s="18"/>
      <c r="AEM120" s="18"/>
      <c r="AEN120" s="18"/>
      <c r="AEO120" s="18"/>
      <c r="AEP120" s="18"/>
      <c r="AEQ120" s="18"/>
      <c r="AER120" s="18"/>
      <c r="AES120" s="18"/>
      <c r="AET120" s="18"/>
      <c r="AEU120" s="18"/>
      <c r="AEV120" s="18"/>
      <c r="AEW120" s="18"/>
      <c r="AEX120" s="18"/>
    </row>
    <row r="121" spans="1:830" s="33" customFormat="1" ht="30">
      <c r="A121" s="34">
        <v>117</v>
      </c>
      <c r="B121" s="34" t="s">
        <v>243</v>
      </c>
      <c r="C121" s="8" t="s">
        <v>244</v>
      </c>
      <c r="D121" s="49" t="s">
        <v>121</v>
      </c>
      <c r="E121" s="50">
        <v>125</v>
      </c>
      <c r="F121" s="51">
        <v>200</v>
      </c>
      <c r="G121" s="52">
        <v>105.93220338983052</v>
      </c>
      <c r="H121" s="38">
        <f t="shared" si="27"/>
        <v>25000</v>
      </c>
      <c r="I121" s="39">
        <f t="shared" si="19"/>
        <v>200</v>
      </c>
      <c r="J121" s="38">
        <f t="shared" si="28"/>
        <v>25000</v>
      </c>
      <c r="K121" s="38">
        <f t="shared" si="29"/>
        <v>0</v>
      </c>
      <c r="L121" s="38">
        <f t="shared" si="30"/>
        <v>0</v>
      </c>
      <c r="M121" s="40"/>
      <c r="N121" s="99">
        <f t="shared" si="31"/>
        <v>0</v>
      </c>
      <c r="O121" s="42"/>
      <c r="P121" s="43">
        <f t="shared" si="32"/>
        <v>0</v>
      </c>
      <c r="Q121" s="43">
        <f t="shared" si="33"/>
        <v>0</v>
      </c>
      <c r="R121" s="43">
        <f t="shared" si="34"/>
        <v>0</v>
      </c>
      <c r="S121" s="44">
        <f t="shared" si="35"/>
        <v>200</v>
      </c>
      <c r="T121" s="98">
        <f t="shared" si="36"/>
        <v>25000</v>
      </c>
      <c r="U121" s="45">
        <f t="shared" si="20"/>
        <v>200</v>
      </c>
      <c r="V121" s="46">
        <f t="shared" si="21"/>
        <v>25000</v>
      </c>
      <c r="W121" s="46">
        <f t="shared" si="22"/>
        <v>0</v>
      </c>
      <c r="X121" s="47">
        <f t="shared" si="23"/>
        <v>0</v>
      </c>
      <c r="Y121" s="97">
        <v>200</v>
      </c>
      <c r="Z121" s="96">
        <f t="shared" si="24"/>
        <v>25000</v>
      </c>
      <c r="AA121" s="96">
        <f t="shared" si="25"/>
        <v>0</v>
      </c>
      <c r="AB121" s="70">
        <f t="shared" si="26"/>
        <v>0</v>
      </c>
      <c r="AC121" s="157"/>
      <c r="AD121" s="162">
        <v>43.75</v>
      </c>
      <c r="AE121" s="166">
        <f t="shared" si="37"/>
        <v>8750</v>
      </c>
      <c r="AF121" s="166">
        <f t="shared" si="38"/>
        <v>8750</v>
      </c>
      <c r="AT121" s="136"/>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c r="HJ121" s="18"/>
      <c r="HK121" s="18"/>
      <c r="HL121" s="18"/>
      <c r="HM121" s="18"/>
      <c r="HN121" s="18"/>
      <c r="HO121" s="18"/>
      <c r="HP121" s="18"/>
      <c r="HQ121" s="18"/>
      <c r="HR121" s="18"/>
      <c r="HS121" s="18"/>
      <c r="HT121" s="18"/>
      <c r="HU121" s="18"/>
      <c r="HV121" s="18"/>
      <c r="HW121" s="18"/>
      <c r="HX121" s="18"/>
      <c r="HY121" s="18"/>
      <c r="HZ121" s="18"/>
      <c r="IA121" s="18"/>
      <c r="IB121" s="18"/>
      <c r="IC121" s="18"/>
      <c r="ID121" s="18"/>
      <c r="IE121" s="18"/>
      <c r="IF121" s="18"/>
      <c r="IG121" s="18"/>
      <c r="IH121" s="18"/>
      <c r="II121" s="18"/>
      <c r="IJ121" s="18"/>
      <c r="IK121" s="18"/>
      <c r="IL121" s="18"/>
      <c r="IM121" s="18"/>
      <c r="IN121" s="18"/>
      <c r="IO121" s="18"/>
      <c r="IP121" s="18"/>
      <c r="IQ121" s="18"/>
      <c r="IR121" s="18"/>
      <c r="IS121" s="18"/>
      <c r="IT121" s="18"/>
      <c r="IU121" s="18"/>
      <c r="IV121" s="18"/>
      <c r="IW121" s="18"/>
      <c r="IX121" s="18"/>
      <c r="IY121" s="18"/>
      <c r="IZ121" s="18"/>
      <c r="JA121" s="18"/>
      <c r="JB121" s="18"/>
      <c r="JC121" s="18"/>
      <c r="JD121" s="18"/>
      <c r="JE121" s="18"/>
      <c r="JF121" s="18"/>
      <c r="JG121" s="18"/>
      <c r="JH121" s="18"/>
      <c r="JI121" s="18"/>
      <c r="JJ121" s="18"/>
      <c r="JK121" s="18"/>
      <c r="JL121" s="18"/>
      <c r="JM121" s="18"/>
      <c r="JN121" s="18"/>
      <c r="JO121" s="18"/>
      <c r="JP121" s="18"/>
      <c r="JQ121" s="18"/>
      <c r="JR121" s="18"/>
      <c r="JS121" s="18"/>
      <c r="JT121" s="18"/>
      <c r="JU121" s="18"/>
      <c r="JV121" s="18"/>
      <c r="JW121" s="18"/>
      <c r="JX121" s="18"/>
      <c r="JY121" s="18"/>
      <c r="JZ121" s="18"/>
      <c r="KA121" s="18"/>
      <c r="KB121" s="18"/>
      <c r="KC121" s="18"/>
      <c r="KD121" s="18"/>
      <c r="KE121" s="18"/>
      <c r="KF121" s="18"/>
      <c r="KG121" s="18"/>
      <c r="KH121" s="18"/>
      <c r="KI121" s="18"/>
      <c r="KJ121" s="18"/>
      <c r="KK121" s="18"/>
      <c r="KL121" s="18"/>
      <c r="KM121" s="18"/>
      <c r="KN121" s="18"/>
      <c r="KO121" s="18"/>
      <c r="KP121" s="18"/>
      <c r="KQ121" s="18"/>
      <c r="KR121" s="18"/>
      <c r="KS121" s="18"/>
      <c r="KT121" s="18"/>
      <c r="KU121" s="18"/>
      <c r="KV121" s="18"/>
      <c r="KW121" s="18"/>
      <c r="KX121" s="18"/>
      <c r="KY121" s="18"/>
      <c r="KZ121" s="18"/>
      <c r="LA121" s="18"/>
      <c r="LB121" s="18"/>
      <c r="LC121" s="18"/>
      <c r="LD121" s="18"/>
      <c r="LE121" s="18"/>
      <c r="LF121" s="18"/>
      <c r="LG121" s="18"/>
      <c r="LH121" s="18"/>
      <c r="LI121" s="18"/>
      <c r="LJ121" s="18"/>
      <c r="LK121" s="18"/>
      <c r="LL121" s="18"/>
      <c r="LM121" s="18"/>
      <c r="LN121" s="18"/>
      <c r="LO121" s="18"/>
      <c r="LP121" s="18"/>
      <c r="LQ121" s="18"/>
      <c r="LR121" s="18"/>
      <c r="LS121" s="18"/>
      <c r="LT121" s="18"/>
      <c r="LU121" s="18"/>
      <c r="LV121" s="18"/>
      <c r="LW121" s="18"/>
      <c r="LX121" s="18"/>
      <c r="LY121" s="18"/>
      <c r="LZ121" s="18"/>
      <c r="MA121" s="18"/>
      <c r="MB121" s="18"/>
      <c r="MC121" s="18"/>
      <c r="MD121" s="18"/>
      <c r="ME121" s="18"/>
      <c r="MF121" s="18"/>
      <c r="MG121" s="18"/>
      <c r="MH121" s="18"/>
      <c r="MI121" s="18"/>
      <c r="MJ121" s="18"/>
      <c r="MK121" s="18"/>
      <c r="ML121" s="18"/>
      <c r="MM121" s="18"/>
      <c r="MN121" s="18"/>
      <c r="MO121" s="18"/>
      <c r="MP121" s="18"/>
      <c r="MQ121" s="18"/>
      <c r="MR121" s="18"/>
      <c r="MS121" s="18"/>
      <c r="MT121" s="18"/>
      <c r="MU121" s="18"/>
      <c r="MV121" s="18"/>
      <c r="MW121" s="18"/>
      <c r="MX121" s="18"/>
      <c r="MY121" s="18"/>
      <c r="MZ121" s="18"/>
      <c r="NA121" s="18"/>
      <c r="NB121" s="18"/>
      <c r="NC121" s="18"/>
      <c r="ND121" s="18"/>
      <c r="NE121" s="18"/>
      <c r="NF121" s="18"/>
      <c r="NG121" s="18"/>
      <c r="NH121" s="18"/>
      <c r="NI121" s="18"/>
      <c r="NJ121" s="18"/>
      <c r="NK121" s="18"/>
      <c r="NL121" s="18"/>
      <c r="NM121" s="18"/>
      <c r="NN121" s="18"/>
      <c r="NO121" s="18"/>
      <c r="NP121" s="18"/>
      <c r="NQ121" s="18"/>
      <c r="NR121" s="18"/>
      <c r="NS121" s="18"/>
      <c r="NT121" s="18"/>
      <c r="NU121" s="18"/>
      <c r="NV121" s="18"/>
      <c r="NW121" s="18"/>
      <c r="NX121" s="18"/>
      <c r="NY121" s="18"/>
      <c r="NZ121" s="18"/>
      <c r="OA121" s="18"/>
      <c r="OB121" s="18"/>
      <c r="OC121" s="18"/>
      <c r="OD121" s="18"/>
      <c r="OE121" s="18"/>
      <c r="OF121" s="18"/>
      <c r="OG121" s="18"/>
      <c r="OH121" s="18"/>
      <c r="OI121" s="18"/>
      <c r="OJ121" s="18"/>
      <c r="OK121" s="18"/>
      <c r="OL121" s="18"/>
      <c r="OM121" s="18"/>
      <c r="ON121" s="18"/>
      <c r="OO121" s="18"/>
      <c r="OP121" s="18"/>
      <c r="OQ121" s="18"/>
      <c r="OR121" s="18"/>
      <c r="OS121" s="18"/>
      <c r="OT121" s="18"/>
      <c r="OU121" s="18"/>
      <c r="OV121" s="18"/>
      <c r="OW121" s="18"/>
      <c r="OX121" s="18"/>
      <c r="OY121" s="18"/>
      <c r="OZ121" s="18"/>
      <c r="PA121" s="18"/>
      <c r="PB121" s="18"/>
      <c r="PC121" s="18"/>
      <c r="PD121" s="18"/>
      <c r="PE121" s="18"/>
      <c r="PF121" s="18"/>
      <c r="PG121" s="18"/>
      <c r="PH121" s="18"/>
      <c r="PI121" s="18"/>
      <c r="PJ121" s="18"/>
      <c r="PK121" s="18"/>
      <c r="PL121" s="18"/>
      <c r="PM121" s="18"/>
      <c r="PN121" s="18"/>
      <c r="PO121" s="18"/>
      <c r="PP121" s="18"/>
      <c r="PQ121" s="18"/>
      <c r="PR121" s="18"/>
      <c r="PS121" s="18"/>
      <c r="PT121" s="18"/>
      <c r="PU121" s="18"/>
      <c r="PV121" s="18"/>
      <c r="PW121" s="18"/>
      <c r="PX121" s="18"/>
      <c r="PY121" s="18"/>
      <c r="PZ121" s="18"/>
      <c r="QA121" s="18"/>
      <c r="QB121" s="18"/>
      <c r="QC121" s="18"/>
      <c r="QD121" s="18"/>
      <c r="QE121" s="18"/>
      <c r="QF121" s="18"/>
      <c r="QG121" s="18"/>
      <c r="QH121" s="18"/>
      <c r="QI121" s="18"/>
      <c r="QJ121" s="18"/>
      <c r="QK121" s="18"/>
      <c r="QL121" s="18"/>
      <c r="QM121" s="18"/>
      <c r="QN121" s="18"/>
      <c r="QO121" s="18"/>
      <c r="QP121" s="18"/>
      <c r="QQ121" s="18"/>
      <c r="QR121" s="18"/>
      <c r="QS121" s="18"/>
      <c r="QT121" s="18"/>
      <c r="QU121" s="18"/>
      <c r="QV121" s="18"/>
      <c r="QW121" s="18"/>
      <c r="QX121" s="18"/>
      <c r="QY121" s="18"/>
      <c r="QZ121" s="18"/>
      <c r="RA121" s="18"/>
      <c r="RB121" s="18"/>
      <c r="RC121" s="18"/>
      <c r="RD121" s="18"/>
      <c r="RE121" s="18"/>
      <c r="RF121" s="18"/>
      <c r="RG121" s="18"/>
      <c r="RH121" s="18"/>
      <c r="RI121" s="18"/>
      <c r="RJ121" s="18"/>
      <c r="RK121" s="18"/>
      <c r="RL121" s="18"/>
      <c r="RM121" s="18"/>
      <c r="RN121" s="18"/>
      <c r="RO121" s="18"/>
      <c r="RP121" s="18"/>
      <c r="RQ121" s="18"/>
      <c r="RR121" s="18"/>
      <c r="RS121" s="18"/>
      <c r="RT121" s="18"/>
      <c r="RU121" s="18"/>
      <c r="RV121" s="18"/>
      <c r="RW121" s="18"/>
      <c r="RX121" s="18"/>
      <c r="RY121" s="18"/>
      <c r="RZ121" s="18"/>
      <c r="SA121" s="18"/>
      <c r="SB121" s="18"/>
      <c r="SC121" s="18"/>
      <c r="SD121" s="18"/>
      <c r="SE121" s="18"/>
      <c r="SF121" s="18"/>
      <c r="SG121" s="18"/>
      <c r="SH121" s="18"/>
      <c r="SI121" s="18"/>
      <c r="SJ121" s="18"/>
      <c r="SK121" s="18"/>
      <c r="SL121" s="18"/>
      <c r="SM121" s="18"/>
      <c r="SN121" s="18"/>
      <c r="SO121" s="18"/>
      <c r="SP121" s="18"/>
      <c r="SQ121" s="18"/>
      <c r="SR121" s="18"/>
      <c r="SS121" s="18"/>
      <c r="ST121" s="18"/>
      <c r="SU121" s="18"/>
      <c r="SV121" s="18"/>
      <c r="SW121" s="18"/>
      <c r="SX121" s="18"/>
      <c r="SY121" s="18"/>
      <c r="SZ121" s="18"/>
      <c r="TA121" s="18"/>
      <c r="TB121" s="18"/>
      <c r="TC121" s="18"/>
      <c r="TD121" s="18"/>
      <c r="TE121" s="18"/>
      <c r="TF121" s="18"/>
      <c r="TG121" s="18"/>
      <c r="TH121" s="18"/>
      <c r="TI121" s="18"/>
      <c r="TJ121" s="18"/>
      <c r="TK121" s="18"/>
      <c r="TL121" s="18"/>
      <c r="TM121" s="18"/>
      <c r="TN121" s="18"/>
      <c r="TO121" s="18"/>
      <c r="TP121" s="18"/>
      <c r="TQ121" s="18"/>
      <c r="TR121" s="18"/>
      <c r="TS121" s="18"/>
      <c r="TT121" s="18"/>
      <c r="TU121" s="18"/>
      <c r="TV121" s="18"/>
      <c r="TW121" s="18"/>
      <c r="TX121" s="18"/>
      <c r="TY121" s="18"/>
      <c r="TZ121" s="18"/>
      <c r="UA121" s="18"/>
      <c r="UB121" s="18"/>
      <c r="UC121" s="18"/>
      <c r="UD121" s="18"/>
      <c r="UE121" s="18"/>
      <c r="UF121" s="18"/>
      <c r="UG121" s="18"/>
      <c r="UH121" s="18"/>
      <c r="UI121" s="18"/>
      <c r="UJ121" s="18"/>
      <c r="UK121" s="18"/>
      <c r="UL121" s="18"/>
      <c r="UM121" s="18"/>
      <c r="UN121" s="18"/>
      <c r="UO121" s="18"/>
      <c r="UP121" s="18"/>
      <c r="UQ121" s="18"/>
      <c r="UR121" s="18"/>
      <c r="US121" s="18"/>
      <c r="UT121" s="18"/>
      <c r="UU121" s="18"/>
      <c r="UV121" s="18"/>
      <c r="UW121" s="18"/>
      <c r="UX121" s="18"/>
      <c r="UY121" s="18"/>
      <c r="UZ121" s="18"/>
      <c r="VA121" s="18"/>
      <c r="VB121" s="18"/>
      <c r="VC121" s="18"/>
      <c r="VD121" s="18"/>
      <c r="VE121" s="18"/>
      <c r="VF121" s="18"/>
      <c r="VG121" s="18"/>
      <c r="VH121" s="18"/>
      <c r="VI121" s="18"/>
      <c r="VJ121" s="18"/>
      <c r="VK121" s="18"/>
      <c r="VL121" s="18"/>
      <c r="VM121" s="18"/>
      <c r="VN121" s="18"/>
      <c r="VO121" s="18"/>
      <c r="VP121" s="18"/>
      <c r="VQ121" s="18"/>
      <c r="VR121" s="18"/>
      <c r="VS121" s="18"/>
      <c r="VT121" s="18"/>
      <c r="VU121" s="18"/>
      <c r="VV121" s="18"/>
      <c r="VW121" s="18"/>
      <c r="VX121" s="18"/>
      <c r="VY121" s="18"/>
      <c r="VZ121" s="18"/>
      <c r="WA121" s="18"/>
      <c r="WB121" s="18"/>
      <c r="WC121" s="18"/>
      <c r="WD121" s="18"/>
      <c r="WE121" s="18"/>
      <c r="WF121" s="18"/>
      <c r="WG121" s="18"/>
      <c r="WH121" s="18"/>
      <c r="WI121" s="18"/>
      <c r="WJ121" s="18"/>
      <c r="WK121" s="18"/>
      <c r="WL121" s="18"/>
      <c r="WM121" s="18"/>
      <c r="WN121" s="18"/>
      <c r="WO121" s="18"/>
      <c r="WP121" s="18"/>
      <c r="WQ121" s="18"/>
      <c r="WR121" s="18"/>
      <c r="WS121" s="18"/>
      <c r="WT121" s="18"/>
      <c r="WU121" s="18"/>
      <c r="WV121" s="18"/>
      <c r="WW121" s="18"/>
      <c r="WX121" s="18"/>
      <c r="WY121" s="18"/>
      <c r="WZ121" s="18"/>
      <c r="XA121" s="18"/>
      <c r="XB121" s="18"/>
      <c r="XC121" s="18"/>
      <c r="XD121" s="18"/>
      <c r="XE121" s="18"/>
      <c r="XF121" s="18"/>
      <c r="XG121" s="18"/>
      <c r="XH121" s="18"/>
      <c r="XI121" s="18"/>
      <c r="XJ121" s="18"/>
      <c r="XK121" s="18"/>
      <c r="XL121" s="18"/>
      <c r="XM121" s="18"/>
      <c r="XN121" s="18"/>
      <c r="XO121" s="18"/>
      <c r="XP121" s="18"/>
      <c r="XQ121" s="18"/>
      <c r="XR121" s="18"/>
      <c r="XS121" s="18"/>
      <c r="XT121" s="18"/>
      <c r="XU121" s="18"/>
      <c r="XV121" s="18"/>
      <c r="XW121" s="18"/>
      <c r="XX121" s="18"/>
      <c r="XY121" s="18"/>
      <c r="XZ121" s="18"/>
      <c r="YA121" s="18"/>
      <c r="YB121" s="18"/>
      <c r="YC121" s="18"/>
      <c r="YD121" s="18"/>
      <c r="YE121" s="18"/>
      <c r="YF121" s="18"/>
      <c r="YG121" s="18"/>
      <c r="YH121" s="18"/>
      <c r="YI121" s="18"/>
      <c r="YJ121" s="18"/>
      <c r="YK121" s="18"/>
      <c r="YL121" s="18"/>
      <c r="YM121" s="18"/>
      <c r="YN121" s="18"/>
      <c r="YO121" s="18"/>
      <c r="YP121" s="18"/>
      <c r="YQ121" s="18"/>
      <c r="YR121" s="18"/>
      <c r="YS121" s="18"/>
      <c r="YT121" s="18"/>
      <c r="YU121" s="18"/>
      <c r="YV121" s="18"/>
      <c r="YW121" s="18"/>
      <c r="YX121" s="18"/>
      <c r="YY121" s="18"/>
      <c r="YZ121" s="18"/>
      <c r="ZA121" s="18"/>
      <c r="ZB121" s="18"/>
      <c r="ZC121" s="18"/>
      <c r="ZD121" s="18"/>
      <c r="ZE121" s="18"/>
      <c r="ZF121" s="18"/>
      <c r="ZG121" s="18"/>
      <c r="ZH121" s="18"/>
      <c r="ZI121" s="18"/>
      <c r="ZJ121" s="18"/>
      <c r="ZK121" s="18"/>
      <c r="ZL121" s="18"/>
      <c r="ZM121" s="18"/>
      <c r="ZN121" s="18"/>
      <c r="ZO121" s="18"/>
      <c r="ZP121" s="18"/>
      <c r="ZQ121" s="18"/>
      <c r="ZR121" s="18"/>
      <c r="ZS121" s="18"/>
      <c r="ZT121" s="18"/>
      <c r="ZU121" s="18"/>
      <c r="ZV121" s="18"/>
      <c r="ZW121" s="18"/>
      <c r="ZX121" s="18"/>
      <c r="ZY121" s="18"/>
      <c r="ZZ121" s="18"/>
      <c r="AAA121" s="18"/>
      <c r="AAB121" s="18"/>
      <c r="AAC121" s="18"/>
      <c r="AAD121" s="18"/>
      <c r="AAE121" s="18"/>
      <c r="AAF121" s="18"/>
      <c r="AAG121" s="18"/>
      <c r="AAH121" s="18"/>
      <c r="AAI121" s="18"/>
      <c r="AAJ121" s="18"/>
      <c r="AAK121" s="18"/>
      <c r="AAL121" s="18"/>
      <c r="AAM121" s="18"/>
      <c r="AAN121" s="18"/>
      <c r="AAO121" s="18"/>
      <c r="AAP121" s="18"/>
      <c r="AAQ121" s="18"/>
      <c r="AAR121" s="18"/>
      <c r="AAS121" s="18"/>
      <c r="AAT121" s="18"/>
      <c r="AAU121" s="18"/>
      <c r="AAV121" s="18"/>
      <c r="AAW121" s="18"/>
      <c r="AAX121" s="18"/>
      <c r="AAY121" s="18"/>
      <c r="AAZ121" s="18"/>
      <c r="ABA121" s="18"/>
      <c r="ABB121" s="18"/>
      <c r="ABC121" s="18"/>
      <c r="ABD121" s="18"/>
      <c r="ABE121" s="18"/>
      <c r="ABF121" s="18"/>
      <c r="ABG121" s="18"/>
      <c r="ABH121" s="18"/>
      <c r="ABI121" s="18"/>
      <c r="ABJ121" s="18"/>
      <c r="ABK121" s="18"/>
      <c r="ABL121" s="18"/>
      <c r="ABM121" s="18"/>
      <c r="ABN121" s="18"/>
      <c r="ABO121" s="18"/>
      <c r="ABP121" s="18"/>
      <c r="ABQ121" s="18"/>
      <c r="ABR121" s="18"/>
      <c r="ABS121" s="18"/>
      <c r="ABT121" s="18"/>
      <c r="ABU121" s="18"/>
      <c r="ABV121" s="18"/>
      <c r="ABW121" s="18"/>
      <c r="ABX121" s="18"/>
      <c r="ABY121" s="18"/>
      <c r="ABZ121" s="18"/>
      <c r="ACA121" s="18"/>
      <c r="ACB121" s="18"/>
      <c r="ACC121" s="18"/>
      <c r="ACD121" s="18"/>
      <c r="ACE121" s="18"/>
      <c r="ACF121" s="18"/>
      <c r="ACG121" s="18"/>
      <c r="ACH121" s="18"/>
      <c r="ACI121" s="18"/>
      <c r="ACJ121" s="18"/>
      <c r="ACK121" s="18"/>
      <c r="ACL121" s="18"/>
      <c r="ACM121" s="18"/>
      <c r="ACN121" s="18"/>
      <c r="ACO121" s="18"/>
      <c r="ACP121" s="18"/>
      <c r="ACQ121" s="18"/>
      <c r="ACR121" s="18"/>
      <c r="ACS121" s="18"/>
      <c r="ACT121" s="18"/>
      <c r="ACU121" s="18"/>
      <c r="ACV121" s="18"/>
      <c r="ACW121" s="18"/>
      <c r="ACX121" s="18"/>
      <c r="ACY121" s="18"/>
      <c r="ACZ121" s="18"/>
      <c r="ADA121" s="18"/>
      <c r="ADB121" s="18"/>
      <c r="ADC121" s="18"/>
      <c r="ADD121" s="18"/>
      <c r="ADE121" s="18"/>
      <c r="ADF121" s="18"/>
      <c r="ADG121" s="18"/>
      <c r="ADH121" s="18"/>
      <c r="ADI121" s="18"/>
      <c r="ADJ121" s="18"/>
      <c r="ADK121" s="18"/>
      <c r="ADL121" s="18"/>
      <c r="ADM121" s="18"/>
      <c r="ADN121" s="18"/>
      <c r="ADO121" s="18"/>
      <c r="ADP121" s="18"/>
      <c r="ADQ121" s="18"/>
      <c r="ADR121" s="18"/>
      <c r="ADS121" s="18"/>
      <c r="ADT121" s="18"/>
      <c r="ADU121" s="18"/>
      <c r="ADV121" s="18"/>
      <c r="ADW121" s="18"/>
      <c r="ADX121" s="18"/>
      <c r="ADY121" s="18"/>
      <c r="ADZ121" s="18"/>
      <c r="AEA121" s="18"/>
      <c r="AEB121" s="18"/>
      <c r="AEC121" s="18"/>
      <c r="AED121" s="18"/>
      <c r="AEE121" s="18"/>
      <c r="AEF121" s="18"/>
      <c r="AEG121" s="18"/>
      <c r="AEH121" s="18"/>
      <c r="AEI121" s="18"/>
      <c r="AEJ121" s="18"/>
      <c r="AEK121" s="18"/>
      <c r="AEL121" s="18"/>
      <c r="AEM121" s="18"/>
      <c r="AEN121" s="18"/>
      <c r="AEO121" s="18"/>
      <c r="AEP121" s="18"/>
      <c r="AEQ121" s="18"/>
      <c r="AER121" s="18"/>
      <c r="AES121" s="18"/>
      <c r="AET121" s="18"/>
      <c r="AEU121" s="18"/>
      <c r="AEV121" s="18"/>
      <c r="AEW121" s="18"/>
      <c r="AEX121" s="18"/>
    </row>
    <row r="122" spans="1:830" s="33" customFormat="1" ht="30">
      <c r="A122" s="34">
        <v>118</v>
      </c>
      <c r="B122" s="34" t="s">
        <v>245</v>
      </c>
      <c r="C122" s="8" t="s">
        <v>246</v>
      </c>
      <c r="D122" s="49" t="s">
        <v>121</v>
      </c>
      <c r="E122" s="50">
        <v>270</v>
      </c>
      <c r="F122" s="51">
        <v>700</v>
      </c>
      <c r="G122" s="52">
        <v>228.81355932203391</v>
      </c>
      <c r="H122" s="38">
        <f t="shared" si="27"/>
        <v>189000</v>
      </c>
      <c r="I122" s="39">
        <f t="shared" si="19"/>
        <v>700</v>
      </c>
      <c r="J122" s="38">
        <f t="shared" si="28"/>
        <v>189000</v>
      </c>
      <c r="K122" s="38">
        <f t="shared" si="29"/>
        <v>0</v>
      </c>
      <c r="L122" s="38">
        <f t="shared" si="30"/>
        <v>0</v>
      </c>
      <c r="M122" s="40"/>
      <c r="N122" s="99">
        <f t="shared" si="31"/>
        <v>0</v>
      </c>
      <c r="O122" s="42"/>
      <c r="P122" s="43">
        <f t="shared" si="32"/>
        <v>0</v>
      </c>
      <c r="Q122" s="43">
        <f t="shared" si="33"/>
        <v>0</v>
      </c>
      <c r="R122" s="43">
        <f t="shared" si="34"/>
        <v>0</v>
      </c>
      <c r="S122" s="44">
        <f t="shared" si="35"/>
        <v>700</v>
      </c>
      <c r="T122" s="98">
        <f t="shared" si="36"/>
        <v>189000</v>
      </c>
      <c r="U122" s="45">
        <f t="shared" si="20"/>
        <v>700</v>
      </c>
      <c r="V122" s="46">
        <f t="shared" si="21"/>
        <v>189000</v>
      </c>
      <c r="W122" s="46">
        <f t="shared" si="22"/>
        <v>0</v>
      </c>
      <c r="X122" s="47">
        <f t="shared" si="23"/>
        <v>0</v>
      </c>
      <c r="Y122" s="97">
        <v>700</v>
      </c>
      <c r="Z122" s="96">
        <f t="shared" si="24"/>
        <v>189000</v>
      </c>
      <c r="AA122" s="96">
        <f t="shared" si="25"/>
        <v>0</v>
      </c>
      <c r="AB122" s="70">
        <f t="shared" si="26"/>
        <v>0</v>
      </c>
      <c r="AC122" s="157"/>
      <c r="AD122" s="162">
        <v>94.5</v>
      </c>
      <c r="AE122" s="166">
        <f t="shared" si="37"/>
        <v>66150</v>
      </c>
      <c r="AF122" s="166">
        <f t="shared" si="38"/>
        <v>66150</v>
      </c>
      <c r="AT122" s="136"/>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c r="GA122" s="18"/>
      <c r="GB122" s="18"/>
      <c r="GC122" s="18"/>
      <c r="GD122" s="18"/>
      <c r="GE122" s="18"/>
      <c r="GF122" s="18"/>
      <c r="GG122" s="18"/>
      <c r="GH122" s="18"/>
      <c r="GI122" s="18"/>
      <c r="GJ122" s="18"/>
      <c r="GK122" s="18"/>
      <c r="GL122" s="18"/>
      <c r="GM122" s="18"/>
      <c r="GN122" s="18"/>
      <c r="GO122" s="18"/>
      <c r="GP122" s="18"/>
      <c r="GQ122" s="18"/>
      <c r="GR122" s="18"/>
      <c r="GS122" s="18"/>
      <c r="GT122" s="18"/>
      <c r="GU122" s="18"/>
      <c r="GV122" s="18"/>
      <c r="GW122" s="18"/>
      <c r="GX122" s="18"/>
      <c r="GY122" s="18"/>
      <c r="GZ122" s="18"/>
      <c r="HA122" s="18"/>
      <c r="HB122" s="18"/>
      <c r="HC122" s="18"/>
      <c r="HD122" s="18"/>
      <c r="HE122" s="18"/>
      <c r="HF122" s="18"/>
      <c r="HG122" s="18"/>
      <c r="HH122" s="18"/>
      <c r="HI122" s="18"/>
      <c r="HJ122" s="18"/>
      <c r="HK122" s="18"/>
      <c r="HL122" s="18"/>
      <c r="HM122" s="18"/>
      <c r="HN122" s="18"/>
      <c r="HO122" s="18"/>
      <c r="HP122" s="18"/>
      <c r="HQ122" s="18"/>
      <c r="HR122" s="18"/>
      <c r="HS122" s="18"/>
      <c r="HT122" s="18"/>
      <c r="HU122" s="18"/>
      <c r="HV122" s="18"/>
      <c r="HW122" s="18"/>
      <c r="HX122" s="18"/>
      <c r="HY122" s="18"/>
      <c r="HZ122" s="18"/>
      <c r="IA122" s="18"/>
      <c r="IB122" s="18"/>
      <c r="IC122" s="18"/>
      <c r="ID122" s="18"/>
      <c r="IE122" s="18"/>
      <c r="IF122" s="18"/>
      <c r="IG122" s="18"/>
      <c r="IH122" s="18"/>
      <c r="II122" s="18"/>
      <c r="IJ122" s="18"/>
      <c r="IK122" s="18"/>
      <c r="IL122" s="18"/>
      <c r="IM122" s="18"/>
      <c r="IN122" s="18"/>
      <c r="IO122" s="18"/>
      <c r="IP122" s="18"/>
      <c r="IQ122" s="18"/>
      <c r="IR122" s="18"/>
      <c r="IS122" s="18"/>
      <c r="IT122" s="18"/>
      <c r="IU122" s="18"/>
      <c r="IV122" s="18"/>
      <c r="IW122" s="18"/>
      <c r="IX122" s="18"/>
      <c r="IY122" s="18"/>
      <c r="IZ122" s="18"/>
      <c r="JA122" s="18"/>
      <c r="JB122" s="18"/>
      <c r="JC122" s="18"/>
      <c r="JD122" s="18"/>
      <c r="JE122" s="18"/>
      <c r="JF122" s="18"/>
      <c r="JG122" s="18"/>
      <c r="JH122" s="18"/>
      <c r="JI122" s="18"/>
      <c r="JJ122" s="18"/>
      <c r="JK122" s="18"/>
      <c r="JL122" s="18"/>
      <c r="JM122" s="18"/>
      <c r="JN122" s="18"/>
      <c r="JO122" s="18"/>
      <c r="JP122" s="18"/>
      <c r="JQ122" s="18"/>
      <c r="JR122" s="18"/>
      <c r="JS122" s="18"/>
      <c r="JT122" s="18"/>
      <c r="JU122" s="18"/>
      <c r="JV122" s="18"/>
      <c r="JW122" s="18"/>
      <c r="JX122" s="18"/>
      <c r="JY122" s="18"/>
      <c r="JZ122" s="18"/>
      <c r="KA122" s="18"/>
      <c r="KB122" s="18"/>
      <c r="KC122" s="18"/>
      <c r="KD122" s="18"/>
      <c r="KE122" s="18"/>
      <c r="KF122" s="18"/>
      <c r="KG122" s="18"/>
      <c r="KH122" s="18"/>
      <c r="KI122" s="18"/>
      <c r="KJ122" s="18"/>
      <c r="KK122" s="18"/>
      <c r="KL122" s="18"/>
      <c r="KM122" s="18"/>
      <c r="KN122" s="18"/>
      <c r="KO122" s="18"/>
      <c r="KP122" s="18"/>
      <c r="KQ122" s="18"/>
      <c r="KR122" s="18"/>
      <c r="KS122" s="18"/>
      <c r="KT122" s="18"/>
      <c r="KU122" s="18"/>
      <c r="KV122" s="18"/>
      <c r="KW122" s="18"/>
      <c r="KX122" s="18"/>
      <c r="KY122" s="18"/>
      <c r="KZ122" s="18"/>
      <c r="LA122" s="18"/>
      <c r="LB122" s="18"/>
      <c r="LC122" s="18"/>
      <c r="LD122" s="18"/>
      <c r="LE122" s="18"/>
      <c r="LF122" s="18"/>
      <c r="LG122" s="18"/>
      <c r="LH122" s="18"/>
      <c r="LI122" s="18"/>
      <c r="LJ122" s="18"/>
      <c r="LK122" s="18"/>
      <c r="LL122" s="18"/>
      <c r="LM122" s="18"/>
      <c r="LN122" s="18"/>
      <c r="LO122" s="18"/>
      <c r="LP122" s="18"/>
      <c r="LQ122" s="18"/>
      <c r="LR122" s="18"/>
      <c r="LS122" s="18"/>
      <c r="LT122" s="18"/>
      <c r="LU122" s="18"/>
      <c r="LV122" s="18"/>
      <c r="LW122" s="18"/>
      <c r="LX122" s="18"/>
      <c r="LY122" s="18"/>
      <c r="LZ122" s="18"/>
      <c r="MA122" s="18"/>
      <c r="MB122" s="18"/>
      <c r="MC122" s="18"/>
      <c r="MD122" s="18"/>
      <c r="ME122" s="18"/>
      <c r="MF122" s="18"/>
      <c r="MG122" s="18"/>
      <c r="MH122" s="18"/>
      <c r="MI122" s="18"/>
      <c r="MJ122" s="18"/>
      <c r="MK122" s="18"/>
      <c r="ML122" s="18"/>
      <c r="MM122" s="18"/>
      <c r="MN122" s="18"/>
      <c r="MO122" s="18"/>
      <c r="MP122" s="18"/>
      <c r="MQ122" s="18"/>
      <c r="MR122" s="18"/>
      <c r="MS122" s="18"/>
      <c r="MT122" s="18"/>
      <c r="MU122" s="18"/>
      <c r="MV122" s="18"/>
      <c r="MW122" s="18"/>
      <c r="MX122" s="18"/>
      <c r="MY122" s="18"/>
      <c r="MZ122" s="18"/>
      <c r="NA122" s="18"/>
      <c r="NB122" s="18"/>
      <c r="NC122" s="18"/>
      <c r="ND122" s="18"/>
      <c r="NE122" s="18"/>
      <c r="NF122" s="18"/>
      <c r="NG122" s="18"/>
      <c r="NH122" s="18"/>
      <c r="NI122" s="18"/>
      <c r="NJ122" s="18"/>
      <c r="NK122" s="18"/>
      <c r="NL122" s="18"/>
      <c r="NM122" s="18"/>
      <c r="NN122" s="18"/>
      <c r="NO122" s="18"/>
      <c r="NP122" s="18"/>
      <c r="NQ122" s="18"/>
      <c r="NR122" s="18"/>
      <c r="NS122" s="18"/>
      <c r="NT122" s="18"/>
      <c r="NU122" s="18"/>
      <c r="NV122" s="18"/>
      <c r="NW122" s="18"/>
      <c r="NX122" s="18"/>
      <c r="NY122" s="18"/>
      <c r="NZ122" s="18"/>
      <c r="OA122" s="18"/>
      <c r="OB122" s="18"/>
      <c r="OC122" s="18"/>
      <c r="OD122" s="18"/>
      <c r="OE122" s="18"/>
      <c r="OF122" s="18"/>
      <c r="OG122" s="18"/>
      <c r="OH122" s="18"/>
      <c r="OI122" s="18"/>
      <c r="OJ122" s="18"/>
      <c r="OK122" s="18"/>
      <c r="OL122" s="18"/>
      <c r="OM122" s="18"/>
      <c r="ON122" s="18"/>
      <c r="OO122" s="18"/>
      <c r="OP122" s="18"/>
      <c r="OQ122" s="18"/>
      <c r="OR122" s="18"/>
      <c r="OS122" s="18"/>
      <c r="OT122" s="18"/>
      <c r="OU122" s="18"/>
      <c r="OV122" s="18"/>
      <c r="OW122" s="18"/>
      <c r="OX122" s="18"/>
      <c r="OY122" s="18"/>
      <c r="OZ122" s="18"/>
      <c r="PA122" s="18"/>
      <c r="PB122" s="18"/>
      <c r="PC122" s="18"/>
      <c r="PD122" s="18"/>
      <c r="PE122" s="18"/>
      <c r="PF122" s="18"/>
      <c r="PG122" s="18"/>
      <c r="PH122" s="18"/>
      <c r="PI122" s="18"/>
      <c r="PJ122" s="18"/>
      <c r="PK122" s="18"/>
      <c r="PL122" s="18"/>
      <c r="PM122" s="18"/>
      <c r="PN122" s="18"/>
      <c r="PO122" s="18"/>
      <c r="PP122" s="18"/>
      <c r="PQ122" s="18"/>
      <c r="PR122" s="18"/>
      <c r="PS122" s="18"/>
      <c r="PT122" s="18"/>
      <c r="PU122" s="18"/>
      <c r="PV122" s="18"/>
      <c r="PW122" s="18"/>
      <c r="PX122" s="18"/>
      <c r="PY122" s="18"/>
      <c r="PZ122" s="18"/>
      <c r="QA122" s="18"/>
      <c r="QB122" s="18"/>
      <c r="QC122" s="18"/>
      <c r="QD122" s="18"/>
      <c r="QE122" s="18"/>
      <c r="QF122" s="18"/>
      <c r="QG122" s="18"/>
      <c r="QH122" s="18"/>
      <c r="QI122" s="18"/>
      <c r="QJ122" s="18"/>
      <c r="QK122" s="18"/>
      <c r="QL122" s="18"/>
      <c r="QM122" s="18"/>
      <c r="QN122" s="18"/>
      <c r="QO122" s="18"/>
      <c r="QP122" s="18"/>
      <c r="QQ122" s="18"/>
      <c r="QR122" s="18"/>
      <c r="QS122" s="18"/>
      <c r="QT122" s="18"/>
      <c r="QU122" s="18"/>
      <c r="QV122" s="18"/>
      <c r="QW122" s="18"/>
      <c r="QX122" s="18"/>
      <c r="QY122" s="18"/>
      <c r="QZ122" s="18"/>
      <c r="RA122" s="18"/>
      <c r="RB122" s="18"/>
      <c r="RC122" s="18"/>
      <c r="RD122" s="18"/>
      <c r="RE122" s="18"/>
      <c r="RF122" s="18"/>
      <c r="RG122" s="18"/>
      <c r="RH122" s="18"/>
      <c r="RI122" s="18"/>
      <c r="RJ122" s="18"/>
      <c r="RK122" s="18"/>
      <c r="RL122" s="18"/>
      <c r="RM122" s="18"/>
      <c r="RN122" s="18"/>
      <c r="RO122" s="18"/>
      <c r="RP122" s="18"/>
      <c r="RQ122" s="18"/>
      <c r="RR122" s="18"/>
      <c r="RS122" s="18"/>
      <c r="RT122" s="18"/>
      <c r="RU122" s="18"/>
      <c r="RV122" s="18"/>
      <c r="RW122" s="18"/>
      <c r="RX122" s="18"/>
      <c r="RY122" s="18"/>
      <c r="RZ122" s="18"/>
      <c r="SA122" s="18"/>
      <c r="SB122" s="18"/>
      <c r="SC122" s="18"/>
      <c r="SD122" s="18"/>
      <c r="SE122" s="18"/>
      <c r="SF122" s="18"/>
      <c r="SG122" s="18"/>
      <c r="SH122" s="18"/>
      <c r="SI122" s="18"/>
      <c r="SJ122" s="18"/>
      <c r="SK122" s="18"/>
      <c r="SL122" s="18"/>
      <c r="SM122" s="18"/>
      <c r="SN122" s="18"/>
      <c r="SO122" s="18"/>
      <c r="SP122" s="18"/>
      <c r="SQ122" s="18"/>
      <c r="SR122" s="18"/>
      <c r="SS122" s="18"/>
      <c r="ST122" s="18"/>
      <c r="SU122" s="18"/>
      <c r="SV122" s="18"/>
      <c r="SW122" s="18"/>
      <c r="SX122" s="18"/>
      <c r="SY122" s="18"/>
      <c r="SZ122" s="18"/>
      <c r="TA122" s="18"/>
      <c r="TB122" s="18"/>
      <c r="TC122" s="18"/>
      <c r="TD122" s="18"/>
      <c r="TE122" s="18"/>
      <c r="TF122" s="18"/>
      <c r="TG122" s="18"/>
      <c r="TH122" s="18"/>
      <c r="TI122" s="18"/>
      <c r="TJ122" s="18"/>
      <c r="TK122" s="18"/>
      <c r="TL122" s="18"/>
      <c r="TM122" s="18"/>
      <c r="TN122" s="18"/>
      <c r="TO122" s="18"/>
      <c r="TP122" s="18"/>
      <c r="TQ122" s="18"/>
      <c r="TR122" s="18"/>
      <c r="TS122" s="18"/>
      <c r="TT122" s="18"/>
      <c r="TU122" s="18"/>
      <c r="TV122" s="18"/>
      <c r="TW122" s="18"/>
      <c r="TX122" s="18"/>
      <c r="TY122" s="18"/>
      <c r="TZ122" s="18"/>
      <c r="UA122" s="18"/>
      <c r="UB122" s="18"/>
      <c r="UC122" s="18"/>
      <c r="UD122" s="18"/>
      <c r="UE122" s="18"/>
      <c r="UF122" s="18"/>
      <c r="UG122" s="18"/>
      <c r="UH122" s="18"/>
      <c r="UI122" s="18"/>
      <c r="UJ122" s="18"/>
      <c r="UK122" s="18"/>
      <c r="UL122" s="18"/>
      <c r="UM122" s="18"/>
      <c r="UN122" s="18"/>
      <c r="UO122" s="18"/>
      <c r="UP122" s="18"/>
      <c r="UQ122" s="18"/>
      <c r="UR122" s="18"/>
      <c r="US122" s="18"/>
      <c r="UT122" s="18"/>
      <c r="UU122" s="18"/>
      <c r="UV122" s="18"/>
      <c r="UW122" s="18"/>
      <c r="UX122" s="18"/>
      <c r="UY122" s="18"/>
      <c r="UZ122" s="18"/>
      <c r="VA122" s="18"/>
      <c r="VB122" s="18"/>
      <c r="VC122" s="18"/>
      <c r="VD122" s="18"/>
      <c r="VE122" s="18"/>
      <c r="VF122" s="18"/>
      <c r="VG122" s="18"/>
      <c r="VH122" s="18"/>
      <c r="VI122" s="18"/>
      <c r="VJ122" s="18"/>
      <c r="VK122" s="18"/>
      <c r="VL122" s="18"/>
      <c r="VM122" s="18"/>
      <c r="VN122" s="18"/>
      <c r="VO122" s="18"/>
      <c r="VP122" s="18"/>
      <c r="VQ122" s="18"/>
      <c r="VR122" s="18"/>
      <c r="VS122" s="18"/>
      <c r="VT122" s="18"/>
      <c r="VU122" s="18"/>
      <c r="VV122" s="18"/>
      <c r="VW122" s="18"/>
      <c r="VX122" s="18"/>
      <c r="VY122" s="18"/>
      <c r="VZ122" s="18"/>
      <c r="WA122" s="18"/>
      <c r="WB122" s="18"/>
      <c r="WC122" s="18"/>
      <c r="WD122" s="18"/>
      <c r="WE122" s="18"/>
      <c r="WF122" s="18"/>
      <c r="WG122" s="18"/>
      <c r="WH122" s="18"/>
      <c r="WI122" s="18"/>
      <c r="WJ122" s="18"/>
      <c r="WK122" s="18"/>
      <c r="WL122" s="18"/>
      <c r="WM122" s="18"/>
      <c r="WN122" s="18"/>
      <c r="WO122" s="18"/>
      <c r="WP122" s="18"/>
      <c r="WQ122" s="18"/>
      <c r="WR122" s="18"/>
      <c r="WS122" s="18"/>
      <c r="WT122" s="18"/>
      <c r="WU122" s="18"/>
      <c r="WV122" s="18"/>
      <c r="WW122" s="18"/>
      <c r="WX122" s="18"/>
      <c r="WY122" s="18"/>
      <c r="WZ122" s="18"/>
      <c r="XA122" s="18"/>
      <c r="XB122" s="18"/>
      <c r="XC122" s="18"/>
      <c r="XD122" s="18"/>
      <c r="XE122" s="18"/>
      <c r="XF122" s="18"/>
      <c r="XG122" s="18"/>
      <c r="XH122" s="18"/>
      <c r="XI122" s="18"/>
      <c r="XJ122" s="18"/>
      <c r="XK122" s="18"/>
      <c r="XL122" s="18"/>
      <c r="XM122" s="18"/>
      <c r="XN122" s="18"/>
      <c r="XO122" s="18"/>
      <c r="XP122" s="18"/>
      <c r="XQ122" s="18"/>
      <c r="XR122" s="18"/>
      <c r="XS122" s="18"/>
      <c r="XT122" s="18"/>
      <c r="XU122" s="18"/>
      <c r="XV122" s="18"/>
      <c r="XW122" s="18"/>
      <c r="XX122" s="18"/>
      <c r="XY122" s="18"/>
      <c r="XZ122" s="18"/>
      <c r="YA122" s="18"/>
      <c r="YB122" s="18"/>
      <c r="YC122" s="18"/>
      <c r="YD122" s="18"/>
      <c r="YE122" s="18"/>
      <c r="YF122" s="18"/>
      <c r="YG122" s="18"/>
      <c r="YH122" s="18"/>
      <c r="YI122" s="18"/>
      <c r="YJ122" s="18"/>
      <c r="YK122" s="18"/>
      <c r="YL122" s="18"/>
      <c r="YM122" s="18"/>
      <c r="YN122" s="18"/>
      <c r="YO122" s="18"/>
      <c r="YP122" s="18"/>
      <c r="YQ122" s="18"/>
      <c r="YR122" s="18"/>
      <c r="YS122" s="18"/>
      <c r="YT122" s="18"/>
      <c r="YU122" s="18"/>
      <c r="YV122" s="18"/>
      <c r="YW122" s="18"/>
      <c r="YX122" s="18"/>
      <c r="YY122" s="18"/>
      <c r="YZ122" s="18"/>
      <c r="ZA122" s="18"/>
      <c r="ZB122" s="18"/>
      <c r="ZC122" s="18"/>
      <c r="ZD122" s="18"/>
      <c r="ZE122" s="18"/>
      <c r="ZF122" s="18"/>
      <c r="ZG122" s="18"/>
      <c r="ZH122" s="18"/>
      <c r="ZI122" s="18"/>
      <c r="ZJ122" s="18"/>
      <c r="ZK122" s="18"/>
      <c r="ZL122" s="18"/>
      <c r="ZM122" s="18"/>
      <c r="ZN122" s="18"/>
      <c r="ZO122" s="18"/>
      <c r="ZP122" s="18"/>
      <c r="ZQ122" s="18"/>
      <c r="ZR122" s="18"/>
      <c r="ZS122" s="18"/>
      <c r="ZT122" s="18"/>
      <c r="ZU122" s="18"/>
      <c r="ZV122" s="18"/>
      <c r="ZW122" s="18"/>
      <c r="ZX122" s="18"/>
      <c r="ZY122" s="18"/>
      <c r="ZZ122" s="18"/>
      <c r="AAA122" s="18"/>
      <c r="AAB122" s="18"/>
      <c r="AAC122" s="18"/>
      <c r="AAD122" s="18"/>
      <c r="AAE122" s="18"/>
      <c r="AAF122" s="18"/>
      <c r="AAG122" s="18"/>
      <c r="AAH122" s="18"/>
      <c r="AAI122" s="18"/>
      <c r="AAJ122" s="18"/>
      <c r="AAK122" s="18"/>
      <c r="AAL122" s="18"/>
      <c r="AAM122" s="18"/>
      <c r="AAN122" s="18"/>
      <c r="AAO122" s="18"/>
      <c r="AAP122" s="18"/>
      <c r="AAQ122" s="18"/>
      <c r="AAR122" s="18"/>
      <c r="AAS122" s="18"/>
      <c r="AAT122" s="18"/>
      <c r="AAU122" s="18"/>
      <c r="AAV122" s="18"/>
      <c r="AAW122" s="18"/>
      <c r="AAX122" s="18"/>
      <c r="AAY122" s="18"/>
      <c r="AAZ122" s="18"/>
      <c r="ABA122" s="18"/>
      <c r="ABB122" s="18"/>
      <c r="ABC122" s="18"/>
      <c r="ABD122" s="18"/>
      <c r="ABE122" s="18"/>
      <c r="ABF122" s="18"/>
      <c r="ABG122" s="18"/>
      <c r="ABH122" s="18"/>
      <c r="ABI122" s="18"/>
      <c r="ABJ122" s="18"/>
      <c r="ABK122" s="18"/>
      <c r="ABL122" s="18"/>
      <c r="ABM122" s="18"/>
      <c r="ABN122" s="18"/>
      <c r="ABO122" s="18"/>
      <c r="ABP122" s="18"/>
      <c r="ABQ122" s="18"/>
      <c r="ABR122" s="18"/>
      <c r="ABS122" s="18"/>
      <c r="ABT122" s="18"/>
      <c r="ABU122" s="18"/>
      <c r="ABV122" s="18"/>
      <c r="ABW122" s="18"/>
      <c r="ABX122" s="18"/>
      <c r="ABY122" s="18"/>
      <c r="ABZ122" s="18"/>
      <c r="ACA122" s="18"/>
      <c r="ACB122" s="18"/>
      <c r="ACC122" s="18"/>
      <c r="ACD122" s="18"/>
      <c r="ACE122" s="18"/>
      <c r="ACF122" s="18"/>
      <c r="ACG122" s="18"/>
      <c r="ACH122" s="18"/>
      <c r="ACI122" s="18"/>
      <c r="ACJ122" s="18"/>
      <c r="ACK122" s="18"/>
      <c r="ACL122" s="18"/>
      <c r="ACM122" s="18"/>
      <c r="ACN122" s="18"/>
      <c r="ACO122" s="18"/>
      <c r="ACP122" s="18"/>
      <c r="ACQ122" s="18"/>
      <c r="ACR122" s="18"/>
      <c r="ACS122" s="18"/>
      <c r="ACT122" s="18"/>
      <c r="ACU122" s="18"/>
      <c r="ACV122" s="18"/>
      <c r="ACW122" s="18"/>
      <c r="ACX122" s="18"/>
      <c r="ACY122" s="18"/>
      <c r="ACZ122" s="18"/>
      <c r="ADA122" s="18"/>
      <c r="ADB122" s="18"/>
      <c r="ADC122" s="18"/>
      <c r="ADD122" s="18"/>
      <c r="ADE122" s="18"/>
      <c r="ADF122" s="18"/>
      <c r="ADG122" s="18"/>
      <c r="ADH122" s="18"/>
      <c r="ADI122" s="18"/>
      <c r="ADJ122" s="18"/>
      <c r="ADK122" s="18"/>
      <c r="ADL122" s="18"/>
      <c r="ADM122" s="18"/>
      <c r="ADN122" s="18"/>
      <c r="ADO122" s="18"/>
      <c r="ADP122" s="18"/>
      <c r="ADQ122" s="18"/>
      <c r="ADR122" s="18"/>
      <c r="ADS122" s="18"/>
      <c r="ADT122" s="18"/>
      <c r="ADU122" s="18"/>
      <c r="ADV122" s="18"/>
      <c r="ADW122" s="18"/>
      <c r="ADX122" s="18"/>
      <c r="ADY122" s="18"/>
      <c r="ADZ122" s="18"/>
      <c r="AEA122" s="18"/>
      <c r="AEB122" s="18"/>
      <c r="AEC122" s="18"/>
      <c r="AED122" s="18"/>
      <c r="AEE122" s="18"/>
      <c r="AEF122" s="18"/>
      <c r="AEG122" s="18"/>
      <c r="AEH122" s="18"/>
      <c r="AEI122" s="18"/>
      <c r="AEJ122" s="18"/>
      <c r="AEK122" s="18"/>
      <c r="AEL122" s="18"/>
      <c r="AEM122" s="18"/>
      <c r="AEN122" s="18"/>
      <c r="AEO122" s="18"/>
      <c r="AEP122" s="18"/>
      <c r="AEQ122" s="18"/>
      <c r="AER122" s="18"/>
      <c r="AES122" s="18"/>
      <c r="AET122" s="18"/>
      <c r="AEU122" s="18"/>
      <c r="AEV122" s="18"/>
      <c r="AEW122" s="18"/>
      <c r="AEX122" s="18"/>
    </row>
    <row r="123" spans="1:830" s="33" customFormat="1" ht="30">
      <c r="A123" s="34">
        <v>119</v>
      </c>
      <c r="B123" s="34" t="s">
        <v>247</v>
      </c>
      <c r="C123" s="8" t="s">
        <v>248</v>
      </c>
      <c r="D123" s="49" t="s">
        <v>121</v>
      </c>
      <c r="E123" s="50">
        <v>1295</v>
      </c>
      <c r="F123" s="51">
        <v>200</v>
      </c>
      <c r="G123" s="52">
        <v>1097.457627118644</v>
      </c>
      <c r="H123" s="38">
        <f t="shared" si="27"/>
        <v>259000</v>
      </c>
      <c r="I123" s="39">
        <f>F123</f>
        <v>200</v>
      </c>
      <c r="J123" s="38">
        <f t="shared" si="28"/>
        <v>259000</v>
      </c>
      <c r="K123" s="38">
        <f t="shared" si="29"/>
        <v>0</v>
      </c>
      <c r="L123" s="38">
        <f t="shared" si="30"/>
        <v>0</v>
      </c>
      <c r="M123" s="40"/>
      <c r="N123" s="99">
        <f t="shared" si="31"/>
        <v>0</v>
      </c>
      <c r="O123" s="42"/>
      <c r="P123" s="43">
        <f t="shared" si="32"/>
        <v>0</v>
      </c>
      <c r="Q123" s="43">
        <f t="shared" si="33"/>
        <v>0</v>
      </c>
      <c r="R123" s="43">
        <f t="shared" si="34"/>
        <v>0</v>
      </c>
      <c r="S123" s="44">
        <f t="shared" si="35"/>
        <v>200</v>
      </c>
      <c r="T123" s="98">
        <f t="shared" si="36"/>
        <v>259000</v>
      </c>
      <c r="U123" s="45">
        <f t="shared" si="20"/>
        <v>200</v>
      </c>
      <c r="V123" s="46">
        <f t="shared" si="21"/>
        <v>259000</v>
      </c>
      <c r="W123" s="46">
        <f t="shared" si="22"/>
        <v>0</v>
      </c>
      <c r="X123" s="47">
        <f t="shared" si="23"/>
        <v>0</v>
      </c>
      <c r="Y123" s="97">
        <v>200</v>
      </c>
      <c r="Z123" s="96">
        <f t="shared" si="24"/>
        <v>259000</v>
      </c>
      <c r="AA123" s="96">
        <f t="shared" si="25"/>
        <v>0</v>
      </c>
      <c r="AB123" s="70">
        <f t="shared" si="26"/>
        <v>0</v>
      </c>
      <c r="AC123" s="157"/>
      <c r="AD123" s="162">
        <v>453.25</v>
      </c>
      <c r="AE123" s="166">
        <f t="shared" si="37"/>
        <v>90650</v>
      </c>
      <c r="AF123" s="166">
        <f t="shared" si="38"/>
        <v>90650</v>
      </c>
      <c r="AT123" s="136"/>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18"/>
      <c r="HK123" s="18"/>
      <c r="HL123" s="18"/>
      <c r="HM123" s="18"/>
      <c r="HN123" s="18"/>
      <c r="HO123" s="18"/>
      <c r="HP123" s="18"/>
      <c r="HQ123" s="18"/>
      <c r="HR123" s="18"/>
      <c r="HS123" s="18"/>
      <c r="HT123" s="18"/>
      <c r="HU123" s="18"/>
      <c r="HV123" s="18"/>
      <c r="HW123" s="18"/>
      <c r="HX123" s="18"/>
      <c r="HY123" s="18"/>
      <c r="HZ123" s="18"/>
      <c r="IA123" s="18"/>
      <c r="IB123" s="18"/>
      <c r="IC123" s="18"/>
      <c r="ID123" s="18"/>
      <c r="IE123" s="18"/>
      <c r="IF123" s="18"/>
      <c r="IG123" s="18"/>
      <c r="IH123" s="18"/>
      <c r="II123" s="18"/>
      <c r="IJ123" s="18"/>
      <c r="IK123" s="18"/>
      <c r="IL123" s="18"/>
      <c r="IM123" s="18"/>
      <c r="IN123" s="18"/>
      <c r="IO123" s="18"/>
      <c r="IP123" s="18"/>
      <c r="IQ123" s="18"/>
      <c r="IR123" s="18"/>
      <c r="IS123" s="18"/>
      <c r="IT123" s="18"/>
      <c r="IU123" s="18"/>
      <c r="IV123" s="18"/>
      <c r="IW123" s="18"/>
      <c r="IX123" s="18"/>
      <c r="IY123" s="18"/>
      <c r="IZ123" s="18"/>
      <c r="JA123" s="18"/>
      <c r="JB123" s="18"/>
      <c r="JC123" s="18"/>
      <c r="JD123" s="18"/>
      <c r="JE123" s="18"/>
      <c r="JF123" s="18"/>
      <c r="JG123" s="18"/>
      <c r="JH123" s="18"/>
      <c r="JI123" s="18"/>
      <c r="JJ123" s="18"/>
      <c r="JK123" s="18"/>
      <c r="JL123" s="18"/>
      <c r="JM123" s="18"/>
      <c r="JN123" s="18"/>
      <c r="JO123" s="18"/>
      <c r="JP123" s="18"/>
      <c r="JQ123" s="18"/>
      <c r="JR123" s="18"/>
      <c r="JS123" s="18"/>
      <c r="JT123" s="18"/>
      <c r="JU123" s="18"/>
      <c r="JV123" s="18"/>
      <c r="JW123" s="18"/>
      <c r="JX123" s="18"/>
      <c r="JY123" s="18"/>
      <c r="JZ123" s="18"/>
      <c r="KA123" s="18"/>
      <c r="KB123" s="18"/>
      <c r="KC123" s="18"/>
      <c r="KD123" s="18"/>
      <c r="KE123" s="18"/>
      <c r="KF123" s="18"/>
      <c r="KG123" s="18"/>
      <c r="KH123" s="18"/>
      <c r="KI123" s="18"/>
      <c r="KJ123" s="18"/>
      <c r="KK123" s="18"/>
      <c r="KL123" s="18"/>
      <c r="KM123" s="18"/>
      <c r="KN123" s="18"/>
      <c r="KO123" s="18"/>
      <c r="KP123" s="18"/>
      <c r="KQ123" s="18"/>
      <c r="KR123" s="18"/>
      <c r="KS123" s="18"/>
      <c r="KT123" s="18"/>
      <c r="KU123" s="18"/>
      <c r="KV123" s="18"/>
      <c r="KW123" s="18"/>
      <c r="KX123" s="18"/>
      <c r="KY123" s="18"/>
      <c r="KZ123" s="18"/>
      <c r="LA123" s="18"/>
      <c r="LB123" s="18"/>
      <c r="LC123" s="18"/>
      <c r="LD123" s="18"/>
      <c r="LE123" s="18"/>
      <c r="LF123" s="18"/>
      <c r="LG123" s="18"/>
      <c r="LH123" s="18"/>
      <c r="LI123" s="18"/>
      <c r="LJ123" s="18"/>
      <c r="LK123" s="18"/>
      <c r="LL123" s="18"/>
      <c r="LM123" s="18"/>
      <c r="LN123" s="18"/>
      <c r="LO123" s="18"/>
      <c r="LP123" s="18"/>
      <c r="LQ123" s="18"/>
      <c r="LR123" s="18"/>
      <c r="LS123" s="18"/>
      <c r="LT123" s="18"/>
      <c r="LU123" s="18"/>
      <c r="LV123" s="18"/>
      <c r="LW123" s="18"/>
      <c r="LX123" s="18"/>
      <c r="LY123" s="18"/>
      <c r="LZ123" s="18"/>
      <c r="MA123" s="18"/>
      <c r="MB123" s="18"/>
      <c r="MC123" s="18"/>
      <c r="MD123" s="18"/>
      <c r="ME123" s="18"/>
      <c r="MF123" s="18"/>
      <c r="MG123" s="18"/>
      <c r="MH123" s="18"/>
      <c r="MI123" s="18"/>
      <c r="MJ123" s="18"/>
      <c r="MK123" s="18"/>
      <c r="ML123" s="18"/>
      <c r="MM123" s="18"/>
      <c r="MN123" s="18"/>
      <c r="MO123" s="18"/>
      <c r="MP123" s="18"/>
      <c r="MQ123" s="18"/>
      <c r="MR123" s="18"/>
      <c r="MS123" s="18"/>
      <c r="MT123" s="18"/>
      <c r="MU123" s="18"/>
      <c r="MV123" s="18"/>
      <c r="MW123" s="18"/>
      <c r="MX123" s="18"/>
      <c r="MY123" s="18"/>
      <c r="MZ123" s="18"/>
      <c r="NA123" s="18"/>
      <c r="NB123" s="18"/>
      <c r="NC123" s="18"/>
      <c r="ND123" s="18"/>
      <c r="NE123" s="18"/>
      <c r="NF123" s="18"/>
      <c r="NG123" s="18"/>
      <c r="NH123" s="18"/>
      <c r="NI123" s="18"/>
      <c r="NJ123" s="18"/>
      <c r="NK123" s="18"/>
      <c r="NL123" s="18"/>
      <c r="NM123" s="18"/>
      <c r="NN123" s="18"/>
      <c r="NO123" s="18"/>
      <c r="NP123" s="18"/>
      <c r="NQ123" s="18"/>
      <c r="NR123" s="18"/>
      <c r="NS123" s="18"/>
      <c r="NT123" s="18"/>
      <c r="NU123" s="18"/>
      <c r="NV123" s="18"/>
      <c r="NW123" s="18"/>
      <c r="NX123" s="18"/>
      <c r="NY123" s="18"/>
      <c r="NZ123" s="18"/>
      <c r="OA123" s="18"/>
      <c r="OB123" s="18"/>
      <c r="OC123" s="18"/>
      <c r="OD123" s="18"/>
      <c r="OE123" s="18"/>
      <c r="OF123" s="18"/>
      <c r="OG123" s="18"/>
      <c r="OH123" s="18"/>
      <c r="OI123" s="18"/>
      <c r="OJ123" s="18"/>
      <c r="OK123" s="18"/>
      <c r="OL123" s="18"/>
      <c r="OM123" s="18"/>
      <c r="ON123" s="18"/>
      <c r="OO123" s="18"/>
      <c r="OP123" s="18"/>
      <c r="OQ123" s="18"/>
      <c r="OR123" s="18"/>
      <c r="OS123" s="18"/>
      <c r="OT123" s="18"/>
      <c r="OU123" s="18"/>
      <c r="OV123" s="18"/>
      <c r="OW123" s="18"/>
      <c r="OX123" s="18"/>
      <c r="OY123" s="18"/>
      <c r="OZ123" s="18"/>
      <c r="PA123" s="18"/>
      <c r="PB123" s="18"/>
      <c r="PC123" s="18"/>
      <c r="PD123" s="18"/>
      <c r="PE123" s="18"/>
      <c r="PF123" s="18"/>
      <c r="PG123" s="18"/>
      <c r="PH123" s="18"/>
      <c r="PI123" s="18"/>
      <c r="PJ123" s="18"/>
      <c r="PK123" s="18"/>
      <c r="PL123" s="18"/>
      <c r="PM123" s="18"/>
      <c r="PN123" s="18"/>
      <c r="PO123" s="18"/>
      <c r="PP123" s="18"/>
      <c r="PQ123" s="18"/>
      <c r="PR123" s="18"/>
      <c r="PS123" s="18"/>
      <c r="PT123" s="18"/>
      <c r="PU123" s="18"/>
      <c r="PV123" s="18"/>
      <c r="PW123" s="18"/>
      <c r="PX123" s="18"/>
      <c r="PY123" s="18"/>
      <c r="PZ123" s="18"/>
      <c r="QA123" s="18"/>
      <c r="QB123" s="18"/>
      <c r="QC123" s="18"/>
      <c r="QD123" s="18"/>
      <c r="QE123" s="18"/>
      <c r="QF123" s="18"/>
      <c r="QG123" s="18"/>
      <c r="QH123" s="18"/>
      <c r="QI123" s="18"/>
      <c r="QJ123" s="18"/>
      <c r="QK123" s="18"/>
      <c r="QL123" s="18"/>
      <c r="QM123" s="18"/>
      <c r="QN123" s="18"/>
      <c r="QO123" s="18"/>
      <c r="QP123" s="18"/>
      <c r="QQ123" s="18"/>
      <c r="QR123" s="18"/>
      <c r="QS123" s="18"/>
      <c r="QT123" s="18"/>
      <c r="QU123" s="18"/>
      <c r="QV123" s="18"/>
      <c r="QW123" s="18"/>
      <c r="QX123" s="18"/>
      <c r="QY123" s="18"/>
      <c r="QZ123" s="18"/>
      <c r="RA123" s="18"/>
      <c r="RB123" s="18"/>
      <c r="RC123" s="18"/>
      <c r="RD123" s="18"/>
      <c r="RE123" s="18"/>
      <c r="RF123" s="18"/>
      <c r="RG123" s="18"/>
      <c r="RH123" s="18"/>
      <c r="RI123" s="18"/>
      <c r="RJ123" s="18"/>
      <c r="RK123" s="18"/>
      <c r="RL123" s="18"/>
      <c r="RM123" s="18"/>
      <c r="RN123" s="18"/>
      <c r="RO123" s="18"/>
      <c r="RP123" s="18"/>
      <c r="RQ123" s="18"/>
      <c r="RR123" s="18"/>
      <c r="RS123" s="18"/>
      <c r="RT123" s="18"/>
      <c r="RU123" s="18"/>
      <c r="RV123" s="18"/>
      <c r="RW123" s="18"/>
      <c r="RX123" s="18"/>
      <c r="RY123" s="18"/>
      <c r="RZ123" s="18"/>
      <c r="SA123" s="18"/>
      <c r="SB123" s="18"/>
      <c r="SC123" s="18"/>
      <c r="SD123" s="18"/>
      <c r="SE123" s="18"/>
      <c r="SF123" s="18"/>
      <c r="SG123" s="18"/>
      <c r="SH123" s="18"/>
      <c r="SI123" s="18"/>
      <c r="SJ123" s="18"/>
      <c r="SK123" s="18"/>
      <c r="SL123" s="18"/>
      <c r="SM123" s="18"/>
      <c r="SN123" s="18"/>
      <c r="SO123" s="18"/>
      <c r="SP123" s="18"/>
      <c r="SQ123" s="18"/>
      <c r="SR123" s="18"/>
      <c r="SS123" s="18"/>
      <c r="ST123" s="18"/>
      <c r="SU123" s="18"/>
      <c r="SV123" s="18"/>
      <c r="SW123" s="18"/>
      <c r="SX123" s="18"/>
      <c r="SY123" s="18"/>
      <c r="SZ123" s="18"/>
      <c r="TA123" s="18"/>
      <c r="TB123" s="18"/>
      <c r="TC123" s="18"/>
      <c r="TD123" s="18"/>
      <c r="TE123" s="18"/>
      <c r="TF123" s="18"/>
      <c r="TG123" s="18"/>
      <c r="TH123" s="18"/>
      <c r="TI123" s="18"/>
      <c r="TJ123" s="18"/>
      <c r="TK123" s="18"/>
      <c r="TL123" s="18"/>
      <c r="TM123" s="18"/>
      <c r="TN123" s="18"/>
      <c r="TO123" s="18"/>
      <c r="TP123" s="18"/>
      <c r="TQ123" s="18"/>
      <c r="TR123" s="18"/>
      <c r="TS123" s="18"/>
      <c r="TT123" s="18"/>
      <c r="TU123" s="18"/>
      <c r="TV123" s="18"/>
      <c r="TW123" s="18"/>
      <c r="TX123" s="18"/>
      <c r="TY123" s="18"/>
      <c r="TZ123" s="18"/>
      <c r="UA123" s="18"/>
      <c r="UB123" s="18"/>
      <c r="UC123" s="18"/>
      <c r="UD123" s="18"/>
      <c r="UE123" s="18"/>
      <c r="UF123" s="18"/>
      <c r="UG123" s="18"/>
      <c r="UH123" s="18"/>
      <c r="UI123" s="18"/>
      <c r="UJ123" s="18"/>
      <c r="UK123" s="18"/>
      <c r="UL123" s="18"/>
      <c r="UM123" s="18"/>
      <c r="UN123" s="18"/>
      <c r="UO123" s="18"/>
      <c r="UP123" s="18"/>
      <c r="UQ123" s="18"/>
      <c r="UR123" s="18"/>
      <c r="US123" s="18"/>
      <c r="UT123" s="18"/>
      <c r="UU123" s="18"/>
      <c r="UV123" s="18"/>
      <c r="UW123" s="18"/>
      <c r="UX123" s="18"/>
      <c r="UY123" s="18"/>
      <c r="UZ123" s="18"/>
      <c r="VA123" s="18"/>
      <c r="VB123" s="18"/>
      <c r="VC123" s="18"/>
      <c r="VD123" s="18"/>
      <c r="VE123" s="18"/>
      <c r="VF123" s="18"/>
      <c r="VG123" s="18"/>
      <c r="VH123" s="18"/>
      <c r="VI123" s="18"/>
      <c r="VJ123" s="18"/>
      <c r="VK123" s="18"/>
      <c r="VL123" s="18"/>
      <c r="VM123" s="18"/>
      <c r="VN123" s="18"/>
      <c r="VO123" s="18"/>
      <c r="VP123" s="18"/>
      <c r="VQ123" s="18"/>
      <c r="VR123" s="18"/>
      <c r="VS123" s="18"/>
      <c r="VT123" s="18"/>
      <c r="VU123" s="18"/>
      <c r="VV123" s="18"/>
      <c r="VW123" s="18"/>
      <c r="VX123" s="18"/>
      <c r="VY123" s="18"/>
      <c r="VZ123" s="18"/>
      <c r="WA123" s="18"/>
      <c r="WB123" s="18"/>
      <c r="WC123" s="18"/>
      <c r="WD123" s="18"/>
      <c r="WE123" s="18"/>
      <c r="WF123" s="18"/>
      <c r="WG123" s="18"/>
      <c r="WH123" s="18"/>
      <c r="WI123" s="18"/>
      <c r="WJ123" s="18"/>
      <c r="WK123" s="18"/>
      <c r="WL123" s="18"/>
      <c r="WM123" s="18"/>
      <c r="WN123" s="18"/>
      <c r="WO123" s="18"/>
      <c r="WP123" s="18"/>
      <c r="WQ123" s="18"/>
      <c r="WR123" s="18"/>
      <c r="WS123" s="18"/>
      <c r="WT123" s="18"/>
      <c r="WU123" s="18"/>
      <c r="WV123" s="18"/>
      <c r="WW123" s="18"/>
      <c r="WX123" s="18"/>
      <c r="WY123" s="18"/>
      <c r="WZ123" s="18"/>
      <c r="XA123" s="18"/>
      <c r="XB123" s="18"/>
      <c r="XC123" s="18"/>
      <c r="XD123" s="18"/>
      <c r="XE123" s="18"/>
      <c r="XF123" s="18"/>
      <c r="XG123" s="18"/>
      <c r="XH123" s="18"/>
      <c r="XI123" s="18"/>
      <c r="XJ123" s="18"/>
      <c r="XK123" s="18"/>
      <c r="XL123" s="18"/>
      <c r="XM123" s="18"/>
      <c r="XN123" s="18"/>
      <c r="XO123" s="18"/>
      <c r="XP123" s="18"/>
      <c r="XQ123" s="18"/>
      <c r="XR123" s="18"/>
      <c r="XS123" s="18"/>
      <c r="XT123" s="18"/>
      <c r="XU123" s="18"/>
      <c r="XV123" s="18"/>
      <c r="XW123" s="18"/>
      <c r="XX123" s="18"/>
      <c r="XY123" s="18"/>
      <c r="XZ123" s="18"/>
      <c r="YA123" s="18"/>
      <c r="YB123" s="18"/>
      <c r="YC123" s="18"/>
      <c r="YD123" s="18"/>
      <c r="YE123" s="18"/>
      <c r="YF123" s="18"/>
      <c r="YG123" s="18"/>
      <c r="YH123" s="18"/>
      <c r="YI123" s="18"/>
      <c r="YJ123" s="18"/>
      <c r="YK123" s="18"/>
      <c r="YL123" s="18"/>
      <c r="YM123" s="18"/>
      <c r="YN123" s="18"/>
      <c r="YO123" s="18"/>
      <c r="YP123" s="18"/>
      <c r="YQ123" s="18"/>
      <c r="YR123" s="18"/>
      <c r="YS123" s="18"/>
      <c r="YT123" s="18"/>
      <c r="YU123" s="18"/>
      <c r="YV123" s="18"/>
      <c r="YW123" s="18"/>
      <c r="YX123" s="18"/>
      <c r="YY123" s="18"/>
      <c r="YZ123" s="18"/>
      <c r="ZA123" s="18"/>
      <c r="ZB123" s="18"/>
      <c r="ZC123" s="18"/>
      <c r="ZD123" s="18"/>
      <c r="ZE123" s="18"/>
      <c r="ZF123" s="18"/>
      <c r="ZG123" s="18"/>
      <c r="ZH123" s="18"/>
      <c r="ZI123" s="18"/>
      <c r="ZJ123" s="18"/>
      <c r="ZK123" s="18"/>
      <c r="ZL123" s="18"/>
      <c r="ZM123" s="18"/>
      <c r="ZN123" s="18"/>
      <c r="ZO123" s="18"/>
      <c r="ZP123" s="18"/>
      <c r="ZQ123" s="18"/>
      <c r="ZR123" s="18"/>
      <c r="ZS123" s="18"/>
      <c r="ZT123" s="18"/>
      <c r="ZU123" s="18"/>
      <c r="ZV123" s="18"/>
      <c r="ZW123" s="18"/>
      <c r="ZX123" s="18"/>
      <c r="ZY123" s="18"/>
      <c r="ZZ123" s="18"/>
      <c r="AAA123" s="18"/>
      <c r="AAB123" s="18"/>
      <c r="AAC123" s="18"/>
      <c r="AAD123" s="18"/>
      <c r="AAE123" s="18"/>
      <c r="AAF123" s="18"/>
      <c r="AAG123" s="18"/>
      <c r="AAH123" s="18"/>
      <c r="AAI123" s="18"/>
      <c r="AAJ123" s="18"/>
      <c r="AAK123" s="18"/>
      <c r="AAL123" s="18"/>
      <c r="AAM123" s="18"/>
      <c r="AAN123" s="18"/>
      <c r="AAO123" s="18"/>
      <c r="AAP123" s="18"/>
      <c r="AAQ123" s="18"/>
      <c r="AAR123" s="18"/>
      <c r="AAS123" s="18"/>
      <c r="AAT123" s="18"/>
      <c r="AAU123" s="18"/>
      <c r="AAV123" s="18"/>
      <c r="AAW123" s="18"/>
      <c r="AAX123" s="18"/>
      <c r="AAY123" s="18"/>
      <c r="AAZ123" s="18"/>
      <c r="ABA123" s="18"/>
      <c r="ABB123" s="18"/>
      <c r="ABC123" s="18"/>
      <c r="ABD123" s="18"/>
      <c r="ABE123" s="18"/>
      <c r="ABF123" s="18"/>
      <c r="ABG123" s="18"/>
      <c r="ABH123" s="18"/>
      <c r="ABI123" s="18"/>
      <c r="ABJ123" s="18"/>
      <c r="ABK123" s="18"/>
      <c r="ABL123" s="18"/>
      <c r="ABM123" s="18"/>
      <c r="ABN123" s="18"/>
      <c r="ABO123" s="18"/>
      <c r="ABP123" s="18"/>
      <c r="ABQ123" s="18"/>
      <c r="ABR123" s="18"/>
      <c r="ABS123" s="18"/>
      <c r="ABT123" s="18"/>
      <c r="ABU123" s="18"/>
      <c r="ABV123" s="18"/>
      <c r="ABW123" s="18"/>
      <c r="ABX123" s="18"/>
      <c r="ABY123" s="18"/>
      <c r="ABZ123" s="18"/>
      <c r="ACA123" s="18"/>
      <c r="ACB123" s="18"/>
      <c r="ACC123" s="18"/>
      <c r="ACD123" s="18"/>
      <c r="ACE123" s="18"/>
      <c r="ACF123" s="18"/>
      <c r="ACG123" s="18"/>
      <c r="ACH123" s="18"/>
      <c r="ACI123" s="18"/>
      <c r="ACJ123" s="18"/>
      <c r="ACK123" s="18"/>
      <c r="ACL123" s="18"/>
      <c r="ACM123" s="18"/>
      <c r="ACN123" s="18"/>
      <c r="ACO123" s="18"/>
      <c r="ACP123" s="18"/>
      <c r="ACQ123" s="18"/>
      <c r="ACR123" s="18"/>
      <c r="ACS123" s="18"/>
      <c r="ACT123" s="18"/>
      <c r="ACU123" s="18"/>
      <c r="ACV123" s="18"/>
      <c r="ACW123" s="18"/>
      <c r="ACX123" s="18"/>
      <c r="ACY123" s="18"/>
      <c r="ACZ123" s="18"/>
      <c r="ADA123" s="18"/>
      <c r="ADB123" s="18"/>
      <c r="ADC123" s="18"/>
      <c r="ADD123" s="18"/>
      <c r="ADE123" s="18"/>
      <c r="ADF123" s="18"/>
      <c r="ADG123" s="18"/>
      <c r="ADH123" s="18"/>
      <c r="ADI123" s="18"/>
      <c r="ADJ123" s="18"/>
      <c r="ADK123" s="18"/>
      <c r="ADL123" s="18"/>
      <c r="ADM123" s="18"/>
      <c r="ADN123" s="18"/>
      <c r="ADO123" s="18"/>
      <c r="ADP123" s="18"/>
      <c r="ADQ123" s="18"/>
      <c r="ADR123" s="18"/>
      <c r="ADS123" s="18"/>
      <c r="ADT123" s="18"/>
      <c r="ADU123" s="18"/>
      <c r="ADV123" s="18"/>
      <c r="ADW123" s="18"/>
      <c r="ADX123" s="18"/>
      <c r="ADY123" s="18"/>
      <c r="ADZ123" s="18"/>
      <c r="AEA123" s="18"/>
      <c r="AEB123" s="18"/>
      <c r="AEC123" s="18"/>
      <c r="AED123" s="18"/>
      <c r="AEE123" s="18"/>
      <c r="AEF123" s="18"/>
      <c r="AEG123" s="18"/>
      <c r="AEH123" s="18"/>
      <c r="AEI123" s="18"/>
      <c r="AEJ123" s="18"/>
      <c r="AEK123" s="18"/>
      <c r="AEL123" s="18"/>
      <c r="AEM123" s="18"/>
      <c r="AEN123" s="18"/>
      <c r="AEO123" s="18"/>
      <c r="AEP123" s="18"/>
      <c r="AEQ123" s="18"/>
      <c r="AER123" s="18"/>
      <c r="AES123" s="18"/>
      <c r="AET123" s="18"/>
      <c r="AEU123" s="18"/>
      <c r="AEV123" s="18"/>
      <c r="AEW123" s="18"/>
      <c r="AEX123" s="18"/>
    </row>
    <row r="124" spans="1:830" s="33" customFormat="1" ht="45">
      <c r="A124" s="34">
        <v>120</v>
      </c>
      <c r="B124" s="34" t="s">
        <v>249</v>
      </c>
      <c r="C124" s="8" t="s">
        <v>250</v>
      </c>
      <c r="D124" s="49" t="s">
        <v>121</v>
      </c>
      <c r="E124" s="50">
        <v>4500</v>
      </c>
      <c r="F124" s="51">
        <v>100</v>
      </c>
      <c r="G124" s="52">
        <v>3813.5593220338983</v>
      </c>
      <c r="H124" s="38">
        <f t="shared" si="27"/>
        <v>450000</v>
      </c>
      <c r="I124" s="39">
        <f t="shared" si="19"/>
        <v>100</v>
      </c>
      <c r="J124" s="38">
        <f t="shared" si="28"/>
        <v>450000</v>
      </c>
      <c r="K124" s="38">
        <f t="shared" si="29"/>
        <v>0</v>
      </c>
      <c r="L124" s="38">
        <f t="shared" si="30"/>
        <v>0</v>
      </c>
      <c r="M124" s="40"/>
      <c r="N124" s="99">
        <f t="shared" si="31"/>
        <v>0</v>
      </c>
      <c r="O124" s="42"/>
      <c r="P124" s="43">
        <f t="shared" si="32"/>
        <v>0</v>
      </c>
      <c r="Q124" s="43">
        <f t="shared" si="33"/>
        <v>0</v>
      </c>
      <c r="R124" s="43">
        <f t="shared" si="34"/>
        <v>0</v>
      </c>
      <c r="S124" s="44">
        <f t="shared" si="35"/>
        <v>100</v>
      </c>
      <c r="T124" s="98">
        <f t="shared" si="36"/>
        <v>450000</v>
      </c>
      <c r="U124" s="45">
        <f t="shared" si="20"/>
        <v>100</v>
      </c>
      <c r="V124" s="46">
        <f t="shared" si="21"/>
        <v>450000</v>
      </c>
      <c r="W124" s="46">
        <f t="shared" si="22"/>
        <v>0</v>
      </c>
      <c r="X124" s="47">
        <f t="shared" si="23"/>
        <v>0</v>
      </c>
      <c r="Y124" s="97">
        <v>100</v>
      </c>
      <c r="Z124" s="96">
        <f t="shared" si="24"/>
        <v>450000</v>
      </c>
      <c r="AA124" s="96">
        <f t="shared" si="25"/>
        <v>0</v>
      </c>
      <c r="AB124" s="70">
        <f t="shared" si="26"/>
        <v>0</v>
      </c>
      <c r="AC124" s="157"/>
      <c r="AD124" s="162">
        <v>1575</v>
      </c>
      <c r="AE124" s="166">
        <f t="shared" si="37"/>
        <v>157500</v>
      </c>
      <c r="AF124" s="166">
        <f t="shared" si="38"/>
        <v>157500</v>
      </c>
      <c r="AT124" s="136"/>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c r="HR124" s="18"/>
      <c r="HS124" s="18"/>
      <c r="HT124" s="18"/>
      <c r="HU124" s="18"/>
      <c r="HV124" s="18"/>
      <c r="HW124" s="18"/>
      <c r="HX124" s="18"/>
      <c r="HY124" s="18"/>
      <c r="HZ124" s="18"/>
      <c r="IA124" s="18"/>
      <c r="IB124" s="18"/>
      <c r="IC124" s="18"/>
      <c r="ID124" s="18"/>
      <c r="IE124" s="18"/>
      <c r="IF124" s="18"/>
      <c r="IG124" s="18"/>
      <c r="IH124" s="18"/>
      <c r="II124" s="18"/>
      <c r="IJ124" s="18"/>
      <c r="IK124" s="18"/>
      <c r="IL124" s="18"/>
      <c r="IM124" s="18"/>
      <c r="IN124" s="18"/>
      <c r="IO124" s="18"/>
      <c r="IP124" s="18"/>
      <c r="IQ124" s="18"/>
      <c r="IR124" s="18"/>
      <c r="IS124" s="18"/>
      <c r="IT124" s="18"/>
      <c r="IU124" s="18"/>
      <c r="IV124" s="18"/>
      <c r="IW124" s="18"/>
      <c r="IX124" s="18"/>
      <c r="IY124" s="18"/>
      <c r="IZ124" s="18"/>
      <c r="JA124" s="18"/>
      <c r="JB124" s="18"/>
      <c r="JC124" s="18"/>
      <c r="JD124" s="18"/>
      <c r="JE124" s="18"/>
      <c r="JF124" s="18"/>
      <c r="JG124" s="18"/>
      <c r="JH124" s="18"/>
      <c r="JI124" s="18"/>
      <c r="JJ124" s="18"/>
      <c r="JK124" s="18"/>
      <c r="JL124" s="18"/>
      <c r="JM124" s="18"/>
      <c r="JN124" s="18"/>
      <c r="JO124" s="18"/>
      <c r="JP124" s="18"/>
      <c r="JQ124" s="18"/>
      <c r="JR124" s="18"/>
      <c r="JS124" s="18"/>
      <c r="JT124" s="18"/>
      <c r="JU124" s="18"/>
      <c r="JV124" s="18"/>
      <c r="JW124" s="18"/>
      <c r="JX124" s="18"/>
      <c r="JY124" s="18"/>
      <c r="JZ124" s="18"/>
      <c r="KA124" s="18"/>
      <c r="KB124" s="18"/>
      <c r="KC124" s="18"/>
      <c r="KD124" s="18"/>
      <c r="KE124" s="18"/>
      <c r="KF124" s="18"/>
      <c r="KG124" s="18"/>
      <c r="KH124" s="18"/>
      <c r="KI124" s="18"/>
      <c r="KJ124" s="18"/>
      <c r="KK124" s="18"/>
      <c r="KL124" s="18"/>
      <c r="KM124" s="18"/>
      <c r="KN124" s="18"/>
      <c r="KO124" s="18"/>
      <c r="KP124" s="18"/>
      <c r="KQ124" s="18"/>
      <c r="KR124" s="18"/>
      <c r="KS124" s="18"/>
      <c r="KT124" s="18"/>
      <c r="KU124" s="18"/>
      <c r="KV124" s="18"/>
      <c r="KW124" s="18"/>
      <c r="KX124" s="18"/>
      <c r="KY124" s="18"/>
      <c r="KZ124" s="18"/>
      <c r="LA124" s="18"/>
      <c r="LB124" s="18"/>
      <c r="LC124" s="18"/>
      <c r="LD124" s="18"/>
      <c r="LE124" s="18"/>
      <c r="LF124" s="18"/>
      <c r="LG124" s="18"/>
      <c r="LH124" s="18"/>
      <c r="LI124" s="18"/>
      <c r="LJ124" s="18"/>
      <c r="LK124" s="18"/>
      <c r="LL124" s="18"/>
      <c r="LM124" s="18"/>
      <c r="LN124" s="18"/>
      <c r="LO124" s="18"/>
      <c r="LP124" s="18"/>
      <c r="LQ124" s="18"/>
      <c r="LR124" s="18"/>
      <c r="LS124" s="18"/>
      <c r="LT124" s="18"/>
      <c r="LU124" s="18"/>
      <c r="LV124" s="18"/>
      <c r="LW124" s="18"/>
      <c r="LX124" s="18"/>
      <c r="LY124" s="18"/>
      <c r="LZ124" s="18"/>
      <c r="MA124" s="18"/>
      <c r="MB124" s="18"/>
      <c r="MC124" s="18"/>
      <c r="MD124" s="18"/>
      <c r="ME124" s="18"/>
      <c r="MF124" s="18"/>
      <c r="MG124" s="18"/>
      <c r="MH124" s="18"/>
      <c r="MI124" s="18"/>
      <c r="MJ124" s="18"/>
      <c r="MK124" s="18"/>
      <c r="ML124" s="18"/>
      <c r="MM124" s="18"/>
      <c r="MN124" s="18"/>
      <c r="MO124" s="18"/>
      <c r="MP124" s="18"/>
      <c r="MQ124" s="18"/>
      <c r="MR124" s="18"/>
      <c r="MS124" s="18"/>
      <c r="MT124" s="18"/>
      <c r="MU124" s="18"/>
      <c r="MV124" s="18"/>
      <c r="MW124" s="18"/>
      <c r="MX124" s="18"/>
      <c r="MY124" s="18"/>
      <c r="MZ124" s="18"/>
      <c r="NA124" s="18"/>
      <c r="NB124" s="18"/>
      <c r="NC124" s="18"/>
      <c r="ND124" s="18"/>
      <c r="NE124" s="18"/>
      <c r="NF124" s="18"/>
      <c r="NG124" s="18"/>
      <c r="NH124" s="18"/>
      <c r="NI124" s="18"/>
      <c r="NJ124" s="18"/>
      <c r="NK124" s="18"/>
      <c r="NL124" s="18"/>
      <c r="NM124" s="18"/>
      <c r="NN124" s="18"/>
      <c r="NO124" s="18"/>
      <c r="NP124" s="18"/>
      <c r="NQ124" s="18"/>
      <c r="NR124" s="18"/>
      <c r="NS124" s="18"/>
      <c r="NT124" s="18"/>
      <c r="NU124" s="18"/>
      <c r="NV124" s="18"/>
      <c r="NW124" s="18"/>
      <c r="NX124" s="18"/>
      <c r="NY124" s="18"/>
      <c r="NZ124" s="18"/>
      <c r="OA124" s="18"/>
      <c r="OB124" s="18"/>
      <c r="OC124" s="18"/>
      <c r="OD124" s="18"/>
      <c r="OE124" s="18"/>
      <c r="OF124" s="18"/>
      <c r="OG124" s="18"/>
      <c r="OH124" s="18"/>
      <c r="OI124" s="18"/>
      <c r="OJ124" s="18"/>
      <c r="OK124" s="18"/>
      <c r="OL124" s="18"/>
      <c r="OM124" s="18"/>
      <c r="ON124" s="18"/>
      <c r="OO124" s="18"/>
      <c r="OP124" s="18"/>
      <c r="OQ124" s="18"/>
      <c r="OR124" s="18"/>
      <c r="OS124" s="18"/>
      <c r="OT124" s="18"/>
      <c r="OU124" s="18"/>
      <c r="OV124" s="18"/>
      <c r="OW124" s="18"/>
      <c r="OX124" s="18"/>
      <c r="OY124" s="18"/>
      <c r="OZ124" s="18"/>
      <c r="PA124" s="18"/>
      <c r="PB124" s="18"/>
      <c r="PC124" s="18"/>
      <c r="PD124" s="18"/>
      <c r="PE124" s="18"/>
      <c r="PF124" s="18"/>
      <c r="PG124" s="18"/>
      <c r="PH124" s="18"/>
      <c r="PI124" s="18"/>
      <c r="PJ124" s="18"/>
      <c r="PK124" s="18"/>
      <c r="PL124" s="18"/>
      <c r="PM124" s="18"/>
      <c r="PN124" s="18"/>
      <c r="PO124" s="18"/>
      <c r="PP124" s="18"/>
      <c r="PQ124" s="18"/>
      <c r="PR124" s="18"/>
      <c r="PS124" s="18"/>
      <c r="PT124" s="18"/>
      <c r="PU124" s="18"/>
      <c r="PV124" s="18"/>
      <c r="PW124" s="18"/>
      <c r="PX124" s="18"/>
      <c r="PY124" s="18"/>
      <c r="PZ124" s="18"/>
      <c r="QA124" s="18"/>
      <c r="QB124" s="18"/>
      <c r="QC124" s="18"/>
      <c r="QD124" s="18"/>
      <c r="QE124" s="18"/>
      <c r="QF124" s="18"/>
      <c r="QG124" s="18"/>
      <c r="QH124" s="18"/>
      <c r="QI124" s="18"/>
      <c r="QJ124" s="18"/>
      <c r="QK124" s="18"/>
      <c r="QL124" s="18"/>
      <c r="QM124" s="18"/>
      <c r="QN124" s="18"/>
      <c r="QO124" s="18"/>
      <c r="QP124" s="18"/>
      <c r="QQ124" s="18"/>
      <c r="QR124" s="18"/>
      <c r="QS124" s="18"/>
      <c r="QT124" s="18"/>
      <c r="QU124" s="18"/>
      <c r="QV124" s="18"/>
      <c r="QW124" s="18"/>
      <c r="QX124" s="18"/>
      <c r="QY124" s="18"/>
      <c r="QZ124" s="18"/>
      <c r="RA124" s="18"/>
      <c r="RB124" s="18"/>
      <c r="RC124" s="18"/>
      <c r="RD124" s="18"/>
      <c r="RE124" s="18"/>
      <c r="RF124" s="18"/>
      <c r="RG124" s="18"/>
      <c r="RH124" s="18"/>
      <c r="RI124" s="18"/>
      <c r="RJ124" s="18"/>
      <c r="RK124" s="18"/>
      <c r="RL124" s="18"/>
      <c r="RM124" s="18"/>
      <c r="RN124" s="18"/>
      <c r="RO124" s="18"/>
      <c r="RP124" s="18"/>
      <c r="RQ124" s="18"/>
      <c r="RR124" s="18"/>
      <c r="RS124" s="18"/>
      <c r="RT124" s="18"/>
      <c r="RU124" s="18"/>
      <c r="RV124" s="18"/>
      <c r="RW124" s="18"/>
      <c r="RX124" s="18"/>
      <c r="RY124" s="18"/>
      <c r="RZ124" s="18"/>
      <c r="SA124" s="18"/>
      <c r="SB124" s="18"/>
      <c r="SC124" s="18"/>
      <c r="SD124" s="18"/>
      <c r="SE124" s="18"/>
      <c r="SF124" s="18"/>
      <c r="SG124" s="18"/>
      <c r="SH124" s="18"/>
      <c r="SI124" s="18"/>
      <c r="SJ124" s="18"/>
      <c r="SK124" s="18"/>
      <c r="SL124" s="18"/>
      <c r="SM124" s="18"/>
      <c r="SN124" s="18"/>
      <c r="SO124" s="18"/>
      <c r="SP124" s="18"/>
      <c r="SQ124" s="18"/>
      <c r="SR124" s="18"/>
      <c r="SS124" s="18"/>
      <c r="ST124" s="18"/>
      <c r="SU124" s="18"/>
      <c r="SV124" s="18"/>
      <c r="SW124" s="18"/>
      <c r="SX124" s="18"/>
      <c r="SY124" s="18"/>
      <c r="SZ124" s="18"/>
      <c r="TA124" s="18"/>
      <c r="TB124" s="18"/>
      <c r="TC124" s="18"/>
      <c r="TD124" s="18"/>
      <c r="TE124" s="18"/>
      <c r="TF124" s="18"/>
      <c r="TG124" s="18"/>
      <c r="TH124" s="18"/>
      <c r="TI124" s="18"/>
      <c r="TJ124" s="18"/>
      <c r="TK124" s="18"/>
      <c r="TL124" s="18"/>
      <c r="TM124" s="18"/>
      <c r="TN124" s="18"/>
      <c r="TO124" s="18"/>
      <c r="TP124" s="18"/>
      <c r="TQ124" s="18"/>
      <c r="TR124" s="18"/>
      <c r="TS124" s="18"/>
      <c r="TT124" s="18"/>
      <c r="TU124" s="18"/>
      <c r="TV124" s="18"/>
      <c r="TW124" s="18"/>
      <c r="TX124" s="18"/>
      <c r="TY124" s="18"/>
      <c r="TZ124" s="18"/>
      <c r="UA124" s="18"/>
      <c r="UB124" s="18"/>
      <c r="UC124" s="18"/>
      <c r="UD124" s="18"/>
      <c r="UE124" s="18"/>
      <c r="UF124" s="18"/>
      <c r="UG124" s="18"/>
      <c r="UH124" s="18"/>
      <c r="UI124" s="18"/>
      <c r="UJ124" s="18"/>
      <c r="UK124" s="18"/>
      <c r="UL124" s="18"/>
      <c r="UM124" s="18"/>
      <c r="UN124" s="18"/>
      <c r="UO124" s="18"/>
      <c r="UP124" s="18"/>
      <c r="UQ124" s="18"/>
      <c r="UR124" s="18"/>
      <c r="US124" s="18"/>
      <c r="UT124" s="18"/>
      <c r="UU124" s="18"/>
      <c r="UV124" s="18"/>
      <c r="UW124" s="18"/>
      <c r="UX124" s="18"/>
      <c r="UY124" s="18"/>
      <c r="UZ124" s="18"/>
      <c r="VA124" s="18"/>
      <c r="VB124" s="18"/>
      <c r="VC124" s="18"/>
      <c r="VD124" s="18"/>
      <c r="VE124" s="18"/>
      <c r="VF124" s="18"/>
      <c r="VG124" s="18"/>
      <c r="VH124" s="18"/>
      <c r="VI124" s="18"/>
      <c r="VJ124" s="18"/>
      <c r="VK124" s="18"/>
      <c r="VL124" s="18"/>
      <c r="VM124" s="18"/>
      <c r="VN124" s="18"/>
      <c r="VO124" s="18"/>
      <c r="VP124" s="18"/>
      <c r="VQ124" s="18"/>
      <c r="VR124" s="18"/>
      <c r="VS124" s="18"/>
      <c r="VT124" s="18"/>
      <c r="VU124" s="18"/>
      <c r="VV124" s="18"/>
      <c r="VW124" s="18"/>
      <c r="VX124" s="18"/>
      <c r="VY124" s="18"/>
      <c r="VZ124" s="18"/>
      <c r="WA124" s="18"/>
      <c r="WB124" s="18"/>
      <c r="WC124" s="18"/>
      <c r="WD124" s="18"/>
      <c r="WE124" s="18"/>
      <c r="WF124" s="18"/>
      <c r="WG124" s="18"/>
      <c r="WH124" s="18"/>
      <c r="WI124" s="18"/>
      <c r="WJ124" s="18"/>
      <c r="WK124" s="18"/>
      <c r="WL124" s="18"/>
      <c r="WM124" s="18"/>
      <c r="WN124" s="18"/>
      <c r="WO124" s="18"/>
      <c r="WP124" s="18"/>
      <c r="WQ124" s="18"/>
      <c r="WR124" s="18"/>
      <c r="WS124" s="18"/>
      <c r="WT124" s="18"/>
      <c r="WU124" s="18"/>
      <c r="WV124" s="18"/>
      <c r="WW124" s="18"/>
      <c r="WX124" s="18"/>
      <c r="WY124" s="18"/>
      <c r="WZ124" s="18"/>
      <c r="XA124" s="18"/>
      <c r="XB124" s="18"/>
      <c r="XC124" s="18"/>
      <c r="XD124" s="18"/>
      <c r="XE124" s="18"/>
      <c r="XF124" s="18"/>
      <c r="XG124" s="18"/>
      <c r="XH124" s="18"/>
      <c r="XI124" s="18"/>
      <c r="XJ124" s="18"/>
      <c r="XK124" s="18"/>
      <c r="XL124" s="18"/>
      <c r="XM124" s="18"/>
      <c r="XN124" s="18"/>
      <c r="XO124" s="18"/>
      <c r="XP124" s="18"/>
      <c r="XQ124" s="18"/>
      <c r="XR124" s="18"/>
      <c r="XS124" s="18"/>
      <c r="XT124" s="18"/>
      <c r="XU124" s="18"/>
      <c r="XV124" s="18"/>
      <c r="XW124" s="18"/>
      <c r="XX124" s="18"/>
      <c r="XY124" s="18"/>
      <c r="XZ124" s="18"/>
      <c r="YA124" s="18"/>
      <c r="YB124" s="18"/>
      <c r="YC124" s="18"/>
      <c r="YD124" s="18"/>
      <c r="YE124" s="18"/>
      <c r="YF124" s="18"/>
      <c r="YG124" s="18"/>
      <c r="YH124" s="18"/>
      <c r="YI124" s="18"/>
      <c r="YJ124" s="18"/>
      <c r="YK124" s="18"/>
      <c r="YL124" s="18"/>
      <c r="YM124" s="18"/>
      <c r="YN124" s="18"/>
      <c r="YO124" s="18"/>
      <c r="YP124" s="18"/>
      <c r="YQ124" s="18"/>
      <c r="YR124" s="18"/>
      <c r="YS124" s="18"/>
      <c r="YT124" s="18"/>
      <c r="YU124" s="18"/>
      <c r="YV124" s="18"/>
      <c r="YW124" s="18"/>
      <c r="YX124" s="18"/>
      <c r="YY124" s="18"/>
      <c r="YZ124" s="18"/>
      <c r="ZA124" s="18"/>
      <c r="ZB124" s="18"/>
      <c r="ZC124" s="18"/>
      <c r="ZD124" s="18"/>
      <c r="ZE124" s="18"/>
      <c r="ZF124" s="18"/>
      <c r="ZG124" s="18"/>
      <c r="ZH124" s="18"/>
      <c r="ZI124" s="18"/>
      <c r="ZJ124" s="18"/>
      <c r="ZK124" s="18"/>
      <c r="ZL124" s="18"/>
      <c r="ZM124" s="18"/>
      <c r="ZN124" s="18"/>
      <c r="ZO124" s="18"/>
      <c r="ZP124" s="18"/>
      <c r="ZQ124" s="18"/>
      <c r="ZR124" s="18"/>
      <c r="ZS124" s="18"/>
      <c r="ZT124" s="18"/>
      <c r="ZU124" s="18"/>
      <c r="ZV124" s="18"/>
      <c r="ZW124" s="18"/>
      <c r="ZX124" s="18"/>
      <c r="ZY124" s="18"/>
      <c r="ZZ124" s="18"/>
      <c r="AAA124" s="18"/>
      <c r="AAB124" s="18"/>
      <c r="AAC124" s="18"/>
      <c r="AAD124" s="18"/>
      <c r="AAE124" s="18"/>
      <c r="AAF124" s="18"/>
      <c r="AAG124" s="18"/>
      <c r="AAH124" s="18"/>
      <c r="AAI124" s="18"/>
      <c r="AAJ124" s="18"/>
      <c r="AAK124" s="18"/>
      <c r="AAL124" s="18"/>
      <c r="AAM124" s="18"/>
      <c r="AAN124" s="18"/>
      <c r="AAO124" s="18"/>
      <c r="AAP124" s="18"/>
      <c r="AAQ124" s="18"/>
      <c r="AAR124" s="18"/>
      <c r="AAS124" s="18"/>
      <c r="AAT124" s="18"/>
      <c r="AAU124" s="18"/>
      <c r="AAV124" s="18"/>
      <c r="AAW124" s="18"/>
      <c r="AAX124" s="18"/>
      <c r="AAY124" s="18"/>
      <c r="AAZ124" s="18"/>
      <c r="ABA124" s="18"/>
      <c r="ABB124" s="18"/>
      <c r="ABC124" s="18"/>
      <c r="ABD124" s="18"/>
      <c r="ABE124" s="18"/>
      <c r="ABF124" s="18"/>
      <c r="ABG124" s="18"/>
      <c r="ABH124" s="18"/>
      <c r="ABI124" s="18"/>
      <c r="ABJ124" s="18"/>
      <c r="ABK124" s="18"/>
      <c r="ABL124" s="18"/>
      <c r="ABM124" s="18"/>
      <c r="ABN124" s="18"/>
      <c r="ABO124" s="18"/>
      <c r="ABP124" s="18"/>
      <c r="ABQ124" s="18"/>
      <c r="ABR124" s="18"/>
      <c r="ABS124" s="18"/>
      <c r="ABT124" s="18"/>
      <c r="ABU124" s="18"/>
      <c r="ABV124" s="18"/>
      <c r="ABW124" s="18"/>
      <c r="ABX124" s="18"/>
      <c r="ABY124" s="18"/>
      <c r="ABZ124" s="18"/>
      <c r="ACA124" s="18"/>
      <c r="ACB124" s="18"/>
      <c r="ACC124" s="18"/>
      <c r="ACD124" s="18"/>
      <c r="ACE124" s="18"/>
      <c r="ACF124" s="18"/>
      <c r="ACG124" s="18"/>
      <c r="ACH124" s="18"/>
      <c r="ACI124" s="18"/>
      <c r="ACJ124" s="18"/>
      <c r="ACK124" s="18"/>
      <c r="ACL124" s="18"/>
      <c r="ACM124" s="18"/>
      <c r="ACN124" s="18"/>
      <c r="ACO124" s="18"/>
      <c r="ACP124" s="18"/>
      <c r="ACQ124" s="18"/>
      <c r="ACR124" s="18"/>
      <c r="ACS124" s="18"/>
      <c r="ACT124" s="18"/>
      <c r="ACU124" s="18"/>
      <c r="ACV124" s="18"/>
      <c r="ACW124" s="18"/>
      <c r="ACX124" s="18"/>
      <c r="ACY124" s="18"/>
      <c r="ACZ124" s="18"/>
      <c r="ADA124" s="18"/>
      <c r="ADB124" s="18"/>
      <c r="ADC124" s="18"/>
      <c r="ADD124" s="18"/>
      <c r="ADE124" s="18"/>
      <c r="ADF124" s="18"/>
      <c r="ADG124" s="18"/>
      <c r="ADH124" s="18"/>
      <c r="ADI124" s="18"/>
      <c r="ADJ124" s="18"/>
      <c r="ADK124" s="18"/>
      <c r="ADL124" s="18"/>
      <c r="ADM124" s="18"/>
      <c r="ADN124" s="18"/>
      <c r="ADO124" s="18"/>
      <c r="ADP124" s="18"/>
      <c r="ADQ124" s="18"/>
      <c r="ADR124" s="18"/>
      <c r="ADS124" s="18"/>
      <c r="ADT124" s="18"/>
      <c r="ADU124" s="18"/>
      <c r="ADV124" s="18"/>
      <c r="ADW124" s="18"/>
      <c r="ADX124" s="18"/>
      <c r="ADY124" s="18"/>
      <c r="ADZ124" s="18"/>
      <c r="AEA124" s="18"/>
      <c r="AEB124" s="18"/>
      <c r="AEC124" s="18"/>
      <c r="AED124" s="18"/>
      <c r="AEE124" s="18"/>
      <c r="AEF124" s="18"/>
      <c r="AEG124" s="18"/>
      <c r="AEH124" s="18"/>
      <c r="AEI124" s="18"/>
      <c r="AEJ124" s="18"/>
      <c r="AEK124" s="18"/>
      <c r="AEL124" s="18"/>
      <c r="AEM124" s="18"/>
      <c r="AEN124" s="18"/>
      <c r="AEO124" s="18"/>
      <c r="AEP124" s="18"/>
      <c r="AEQ124" s="18"/>
      <c r="AER124" s="18"/>
      <c r="AES124" s="18"/>
      <c r="AET124" s="18"/>
      <c r="AEU124" s="18"/>
      <c r="AEV124" s="18"/>
      <c r="AEW124" s="18"/>
      <c r="AEX124" s="18"/>
    </row>
    <row r="125" spans="1:830" s="33" customFormat="1" ht="30">
      <c r="A125" s="34">
        <v>121</v>
      </c>
      <c r="B125" s="34" t="s">
        <v>251</v>
      </c>
      <c r="C125" s="8" t="s">
        <v>252</v>
      </c>
      <c r="D125" s="35" t="s">
        <v>20</v>
      </c>
      <c r="E125" s="36">
        <v>400000</v>
      </c>
      <c r="F125" s="51">
        <v>7</v>
      </c>
      <c r="G125" s="52">
        <v>338983.05084745766</v>
      </c>
      <c r="H125" s="38">
        <f t="shared" si="27"/>
        <v>2800000</v>
      </c>
      <c r="I125" s="39">
        <v>11</v>
      </c>
      <c r="J125" s="38">
        <f t="shared" si="28"/>
        <v>4400000</v>
      </c>
      <c r="K125" s="38">
        <f t="shared" si="29"/>
        <v>1600000</v>
      </c>
      <c r="L125" s="38">
        <f t="shared" si="30"/>
        <v>0</v>
      </c>
      <c r="M125" s="40">
        <v>2</v>
      </c>
      <c r="N125" s="99">
        <f t="shared" si="31"/>
        <v>800000</v>
      </c>
      <c r="O125" s="42">
        <v>2</v>
      </c>
      <c r="P125" s="43">
        <f t="shared" si="32"/>
        <v>800000</v>
      </c>
      <c r="Q125" s="43">
        <f t="shared" si="33"/>
        <v>0</v>
      </c>
      <c r="R125" s="43">
        <f t="shared" si="34"/>
        <v>0</v>
      </c>
      <c r="S125" s="44">
        <f t="shared" si="35"/>
        <v>9</v>
      </c>
      <c r="T125" s="98">
        <f t="shared" si="36"/>
        <v>3600000</v>
      </c>
      <c r="U125" s="45">
        <f t="shared" si="20"/>
        <v>13</v>
      </c>
      <c r="V125" s="46">
        <f t="shared" si="21"/>
        <v>5200000</v>
      </c>
      <c r="W125" s="46">
        <f t="shared" si="22"/>
        <v>1600000</v>
      </c>
      <c r="X125" s="47">
        <f t="shared" si="23"/>
        <v>0</v>
      </c>
      <c r="Y125" s="97">
        <v>10</v>
      </c>
      <c r="Z125" s="96">
        <f t="shared" si="24"/>
        <v>4000000</v>
      </c>
      <c r="AA125" s="96">
        <f t="shared" si="25"/>
        <v>400000</v>
      </c>
      <c r="AB125" s="70">
        <f t="shared" si="26"/>
        <v>0</v>
      </c>
      <c r="AC125" s="157"/>
      <c r="AD125" s="162">
        <v>140000</v>
      </c>
      <c r="AE125" s="166">
        <f t="shared" si="37"/>
        <v>980000</v>
      </c>
      <c r="AF125" s="166">
        <f t="shared" si="38"/>
        <v>1400000</v>
      </c>
      <c r="AT125" s="136"/>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c r="HR125" s="18"/>
      <c r="HS125" s="18"/>
      <c r="HT125" s="18"/>
      <c r="HU125" s="18"/>
      <c r="HV125" s="18"/>
      <c r="HW125" s="18"/>
      <c r="HX125" s="18"/>
      <c r="HY125" s="18"/>
      <c r="HZ125" s="18"/>
      <c r="IA125" s="18"/>
      <c r="IB125" s="18"/>
      <c r="IC125" s="18"/>
      <c r="ID125" s="18"/>
      <c r="IE125" s="18"/>
      <c r="IF125" s="18"/>
      <c r="IG125" s="18"/>
      <c r="IH125" s="18"/>
      <c r="II125" s="18"/>
      <c r="IJ125" s="18"/>
      <c r="IK125" s="18"/>
      <c r="IL125" s="18"/>
      <c r="IM125" s="18"/>
      <c r="IN125" s="18"/>
      <c r="IO125" s="18"/>
      <c r="IP125" s="18"/>
      <c r="IQ125" s="18"/>
      <c r="IR125" s="18"/>
      <c r="IS125" s="18"/>
      <c r="IT125" s="18"/>
      <c r="IU125" s="18"/>
      <c r="IV125" s="18"/>
      <c r="IW125" s="18"/>
      <c r="IX125" s="18"/>
      <c r="IY125" s="18"/>
      <c r="IZ125" s="18"/>
      <c r="JA125" s="18"/>
      <c r="JB125" s="18"/>
      <c r="JC125" s="18"/>
      <c r="JD125" s="18"/>
      <c r="JE125" s="18"/>
      <c r="JF125" s="18"/>
      <c r="JG125" s="18"/>
      <c r="JH125" s="18"/>
      <c r="JI125" s="18"/>
      <c r="JJ125" s="18"/>
      <c r="JK125" s="18"/>
      <c r="JL125" s="18"/>
      <c r="JM125" s="18"/>
      <c r="JN125" s="18"/>
      <c r="JO125" s="18"/>
      <c r="JP125" s="18"/>
      <c r="JQ125" s="18"/>
      <c r="JR125" s="18"/>
      <c r="JS125" s="18"/>
      <c r="JT125" s="18"/>
      <c r="JU125" s="18"/>
      <c r="JV125" s="18"/>
      <c r="JW125" s="18"/>
      <c r="JX125" s="18"/>
      <c r="JY125" s="18"/>
      <c r="JZ125" s="18"/>
      <c r="KA125" s="18"/>
      <c r="KB125" s="18"/>
      <c r="KC125" s="18"/>
      <c r="KD125" s="18"/>
      <c r="KE125" s="18"/>
      <c r="KF125" s="18"/>
      <c r="KG125" s="18"/>
      <c r="KH125" s="18"/>
      <c r="KI125" s="18"/>
      <c r="KJ125" s="18"/>
      <c r="KK125" s="18"/>
      <c r="KL125" s="18"/>
      <c r="KM125" s="18"/>
      <c r="KN125" s="18"/>
      <c r="KO125" s="18"/>
      <c r="KP125" s="18"/>
      <c r="KQ125" s="18"/>
      <c r="KR125" s="18"/>
      <c r="KS125" s="18"/>
      <c r="KT125" s="18"/>
      <c r="KU125" s="18"/>
      <c r="KV125" s="18"/>
      <c r="KW125" s="18"/>
      <c r="KX125" s="18"/>
      <c r="KY125" s="18"/>
      <c r="KZ125" s="18"/>
      <c r="LA125" s="18"/>
      <c r="LB125" s="18"/>
      <c r="LC125" s="18"/>
      <c r="LD125" s="18"/>
      <c r="LE125" s="18"/>
      <c r="LF125" s="18"/>
      <c r="LG125" s="18"/>
      <c r="LH125" s="18"/>
      <c r="LI125" s="18"/>
      <c r="LJ125" s="18"/>
      <c r="LK125" s="18"/>
      <c r="LL125" s="18"/>
      <c r="LM125" s="18"/>
      <c r="LN125" s="18"/>
      <c r="LO125" s="18"/>
      <c r="LP125" s="18"/>
      <c r="LQ125" s="18"/>
      <c r="LR125" s="18"/>
      <c r="LS125" s="18"/>
      <c r="LT125" s="18"/>
      <c r="LU125" s="18"/>
      <c r="LV125" s="18"/>
      <c r="LW125" s="18"/>
      <c r="LX125" s="18"/>
      <c r="LY125" s="18"/>
      <c r="LZ125" s="18"/>
      <c r="MA125" s="18"/>
      <c r="MB125" s="18"/>
      <c r="MC125" s="18"/>
      <c r="MD125" s="18"/>
      <c r="ME125" s="18"/>
      <c r="MF125" s="18"/>
      <c r="MG125" s="18"/>
      <c r="MH125" s="18"/>
      <c r="MI125" s="18"/>
      <c r="MJ125" s="18"/>
      <c r="MK125" s="18"/>
      <c r="ML125" s="18"/>
      <c r="MM125" s="18"/>
      <c r="MN125" s="18"/>
      <c r="MO125" s="18"/>
      <c r="MP125" s="18"/>
      <c r="MQ125" s="18"/>
      <c r="MR125" s="18"/>
      <c r="MS125" s="18"/>
      <c r="MT125" s="18"/>
      <c r="MU125" s="18"/>
      <c r="MV125" s="18"/>
      <c r="MW125" s="18"/>
      <c r="MX125" s="18"/>
      <c r="MY125" s="18"/>
      <c r="MZ125" s="18"/>
      <c r="NA125" s="18"/>
      <c r="NB125" s="18"/>
      <c r="NC125" s="18"/>
      <c r="ND125" s="18"/>
      <c r="NE125" s="18"/>
      <c r="NF125" s="18"/>
      <c r="NG125" s="18"/>
      <c r="NH125" s="18"/>
      <c r="NI125" s="18"/>
      <c r="NJ125" s="18"/>
      <c r="NK125" s="18"/>
      <c r="NL125" s="18"/>
      <c r="NM125" s="18"/>
      <c r="NN125" s="18"/>
      <c r="NO125" s="18"/>
      <c r="NP125" s="18"/>
      <c r="NQ125" s="18"/>
      <c r="NR125" s="18"/>
      <c r="NS125" s="18"/>
      <c r="NT125" s="18"/>
      <c r="NU125" s="18"/>
      <c r="NV125" s="18"/>
      <c r="NW125" s="18"/>
      <c r="NX125" s="18"/>
      <c r="NY125" s="18"/>
      <c r="NZ125" s="18"/>
      <c r="OA125" s="18"/>
      <c r="OB125" s="18"/>
      <c r="OC125" s="18"/>
      <c r="OD125" s="18"/>
      <c r="OE125" s="18"/>
      <c r="OF125" s="18"/>
      <c r="OG125" s="18"/>
      <c r="OH125" s="18"/>
      <c r="OI125" s="18"/>
      <c r="OJ125" s="18"/>
      <c r="OK125" s="18"/>
      <c r="OL125" s="18"/>
      <c r="OM125" s="18"/>
      <c r="ON125" s="18"/>
      <c r="OO125" s="18"/>
      <c r="OP125" s="18"/>
      <c r="OQ125" s="18"/>
      <c r="OR125" s="18"/>
      <c r="OS125" s="18"/>
      <c r="OT125" s="18"/>
      <c r="OU125" s="18"/>
      <c r="OV125" s="18"/>
      <c r="OW125" s="18"/>
      <c r="OX125" s="18"/>
      <c r="OY125" s="18"/>
      <c r="OZ125" s="18"/>
      <c r="PA125" s="18"/>
      <c r="PB125" s="18"/>
      <c r="PC125" s="18"/>
      <c r="PD125" s="18"/>
      <c r="PE125" s="18"/>
      <c r="PF125" s="18"/>
      <c r="PG125" s="18"/>
      <c r="PH125" s="18"/>
      <c r="PI125" s="18"/>
      <c r="PJ125" s="18"/>
      <c r="PK125" s="18"/>
      <c r="PL125" s="18"/>
      <c r="PM125" s="18"/>
      <c r="PN125" s="18"/>
      <c r="PO125" s="18"/>
      <c r="PP125" s="18"/>
      <c r="PQ125" s="18"/>
      <c r="PR125" s="18"/>
      <c r="PS125" s="18"/>
      <c r="PT125" s="18"/>
      <c r="PU125" s="18"/>
      <c r="PV125" s="18"/>
      <c r="PW125" s="18"/>
      <c r="PX125" s="18"/>
      <c r="PY125" s="18"/>
      <c r="PZ125" s="18"/>
      <c r="QA125" s="18"/>
      <c r="QB125" s="18"/>
      <c r="QC125" s="18"/>
      <c r="QD125" s="18"/>
      <c r="QE125" s="18"/>
      <c r="QF125" s="18"/>
      <c r="QG125" s="18"/>
      <c r="QH125" s="18"/>
      <c r="QI125" s="18"/>
      <c r="QJ125" s="18"/>
      <c r="QK125" s="18"/>
      <c r="QL125" s="18"/>
      <c r="QM125" s="18"/>
      <c r="QN125" s="18"/>
      <c r="QO125" s="18"/>
      <c r="QP125" s="18"/>
      <c r="QQ125" s="18"/>
      <c r="QR125" s="18"/>
      <c r="QS125" s="18"/>
      <c r="QT125" s="18"/>
      <c r="QU125" s="18"/>
      <c r="QV125" s="18"/>
      <c r="QW125" s="18"/>
      <c r="QX125" s="18"/>
      <c r="QY125" s="18"/>
      <c r="QZ125" s="18"/>
      <c r="RA125" s="18"/>
      <c r="RB125" s="18"/>
      <c r="RC125" s="18"/>
      <c r="RD125" s="18"/>
      <c r="RE125" s="18"/>
      <c r="RF125" s="18"/>
      <c r="RG125" s="18"/>
      <c r="RH125" s="18"/>
      <c r="RI125" s="18"/>
      <c r="RJ125" s="18"/>
      <c r="RK125" s="18"/>
      <c r="RL125" s="18"/>
      <c r="RM125" s="18"/>
      <c r="RN125" s="18"/>
      <c r="RO125" s="18"/>
      <c r="RP125" s="18"/>
      <c r="RQ125" s="18"/>
      <c r="RR125" s="18"/>
      <c r="RS125" s="18"/>
      <c r="RT125" s="18"/>
      <c r="RU125" s="18"/>
      <c r="RV125" s="18"/>
      <c r="RW125" s="18"/>
      <c r="RX125" s="18"/>
      <c r="RY125" s="18"/>
      <c r="RZ125" s="18"/>
      <c r="SA125" s="18"/>
      <c r="SB125" s="18"/>
      <c r="SC125" s="18"/>
      <c r="SD125" s="18"/>
      <c r="SE125" s="18"/>
      <c r="SF125" s="18"/>
      <c r="SG125" s="18"/>
      <c r="SH125" s="18"/>
      <c r="SI125" s="18"/>
      <c r="SJ125" s="18"/>
      <c r="SK125" s="18"/>
      <c r="SL125" s="18"/>
      <c r="SM125" s="18"/>
      <c r="SN125" s="18"/>
      <c r="SO125" s="18"/>
      <c r="SP125" s="18"/>
      <c r="SQ125" s="18"/>
      <c r="SR125" s="18"/>
      <c r="SS125" s="18"/>
      <c r="ST125" s="18"/>
      <c r="SU125" s="18"/>
      <c r="SV125" s="18"/>
      <c r="SW125" s="18"/>
      <c r="SX125" s="18"/>
      <c r="SY125" s="18"/>
      <c r="SZ125" s="18"/>
      <c r="TA125" s="18"/>
      <c r="TB125" s="18"/>
      <c r="TC125" s="18"/>
      <c r="TD125" s="18"/>
      <c r="TE125" s="18"/>
      <c r="TF125" s="18"/>
      <c r="TG125" s="18"/>
      <c r="TH125" s="18"/>
      <c r="TI125" s="18"/>
      <c r="TJ125" s="18"/>
      <c r="TK125" s="18"/>
      <c r="TL125" s="18"/>
      <c r="TM125" s="18"/>
      <c r="TN125" s="18"/>
      <c r="TO125" s="18"/>
      <c r="TP125" s="18"/>
      <c r="TQ125" s="18"/>
      <c r="TR125" s="18"/>
      <c r="TS125" s="18"/>
      <c r="TT125" s="18"/>
      <c r="TU125" s="18"/>
      <c r="TV125" s="18"/>
      <c r="TW125" s="18"/>
      <c r="TX125" s="18"/>
      <c r="TY125" s="18"/>
      <c r="TZ125" s="18"/>
      <c r="UA125" s="18"/>
      <c r="UB125" s="18"/>
      <c r="UC125" s="18"/>
      <c r="UD125" s="18"/>
      <c r="UE125" s="18"/>
      <c r="UF125" s="18"/>
      <c r="UG125" s="18"/>
      <c r="UH125" s="18"/>
      <c r="UI125" s="18"/>
      <c r="UJ125" s="18"/>
      <c r="UK125" s="18"/>
      <c r="UL125" s="18"/>
      <c r="UM125" s="18"/>
      <c r="UN125" s="18"/>
      <c r="UO125" s="18"/>
      <c r="UP125" s="18"/>
      <c r="UQ125" s="18"/>
      <c r="UR125" s="18"/>
      <c r="US125" s="18"/>
      <c r="UT125" s="18"/>
      <c r="UU125" s="18"/>
      <c r="UV125" s="18"/>
      <c r="UW125" s="18"/>
      <c r="UX125" s="18"/>
      <c r="UY125" s="18"/>
      <c r="UZ125" s="18"/>
      <c r="VA125" s="18"/>
      <c r="VB125" s="18"/>
      <c r="VC125" s="18"/>
      <c r="VD125" s="18"/>
      <c r="VE125" s="18"/>
      <c r="VF125" s="18"/>
      <c r="VG125" s="18"/>
      <c r="VH125" s="18"/>
      <c r="VI125" s="18"/>
      <c r="VJ125" s="18"/>
      <c r="VK125" s="18"/>
      <c r="VL125" s="18"/>
      <c r="VM125" s="18"/>
      <c r="VN125" s="18"/>
      <c r="VO125" s="18"/>
      <c r="VP125" s="18"/>
      <c r="VQ125" s="18"/>
      <c r="VR125" s="18"/>
      <c r="VS125" s="18"/>
      <c r="VT125" s="18"/>
      <c r="VU125" s="18"/>
      <c r="VV125" s="18"/>
      <c r="VW125" s="18"/>
      <c r="VX125" s="18"/>
      <c r="VY125" s="18"/>
      <c r="VZ125" s="18"/>
      <c r="WA125" s="18"/>
      <c r="WB125" s="18"/>
      <c r="WC125" s="18"/>
      <c r="WD125" s="18"/>
      <c r="WE125" s="18"/>
      <c r="WF125" s="18"/>
      <c r="WG125" s="18"/>
      <c r="WH125" s="18"/>
      <c r="WI125" s="18"/>
      <c r="WJ125" s="18"/>
      <c r="WK125" s="18"/>
      <c r="WL125" s="18"/>
      <c r="WM125" s="18"/>
      <c r="WN125" s="18"/>
      <c r="WO125" s="18"/>
      <c r="WP125" s="18"/>
      <c r="WQ125" s="18"/>
      <c r="WR125" s="18"/>
      <c r="WS125" s="18"/>
      <c r="WT125" s="18"/>
      <c r="WU125" s="18"/>
      <c r="WV125" s="18"/>
      <c r="WW125" s="18"/>
      <c r="WX125" s="18"/>
      <c r="WY125" s="18"/>
      <c r="WZ125" s="18"/>
      <c r="XA125" s="18"/>
      <c r="XB125" s="18"/>
      <c r="XC125" s="18"/>
      <c r="XD125" s="18"/>
      <c r="XE125" s="18"/>
      <c r="XF125" s="18"/>
      <c r="XG125" s="18"/>
      <c r="XH125" s="18"/>
      <c r="XI125" s="18"/>
      <c r="XJ125" s="18"/>
      <c r="XK125" s="18"/>
      <c r="XL125" s="18"/>
      <c r="XM125" s="18"/>
      <c r="XN125" s="18"/>
      <c r="XO125" s="18"/>
      <c r="XP125" s="18"/>
      <c r="XQ125" s="18"/>
      <c r="XR125" s="18"/>
      <c r="XS125" s="18"/>
      <c r="XT125" s="18"/>
      <c r="XU125" s="18"/>
      <c r="XV125" s="18"/>
      <c r="XW125" s="18"/>
      <c r="XX125" s="18"/>
      <c r="XY125" s="18"/>
      <c r="XZ125" s="18"/>
      <c r="YA125" s="18"/>
      <c r="YB125" s="18"/>
      <c r="YC125" s="18"/>
      <c r="YD125" s="18"/>
      <c r="YE125" s="18"/>
      <c r="YF125" s="18"/>
      <c r="YG125" s="18"/>
      <c r="YH125" s="18"/>
      <c r="YI125" s="18"/>
      <c r="YJ125" s="18"/>
      <c r="YK125" s="18"/>
      <c r="YL125" s="18"/>
      <c r="YM125" s="18"/>
      <c r="YN125" s="18"/>
      <c r="YO125" s="18"/>
      <c r="YP125" s="18"/>
      <c r="YQ125" s="18"/>
      <c r="YR125" s="18"/>
      <c r="YS125" s="18"/>
      <c r="YT125" s="18"/>
      <c r="YU125" s="18"/>
      <c r="YV125" s="18"/>
      <c r="YW125" s="18"/>
      <c r="YX125" s="18"/>
      <c r="YY125" s="18"/>
      <c r="YZ125" s="18"/>
      <c r="ZA125" s="18"/>
      <c r="ZB125" s="18"/>
      <c r="ZC125" s="18"/>
      <c r="ZD125" s="18"/>
      <c r="ZE125" s="18"/>
      <c r="ZF125" s="18"/>
      <c r="ZG125" s="18"/>
      <c r="ZH125" s="18"/>
      <c r="ZI125" s="18"/>
      <c r="ZJ125" s="18"/>
      <c r="ZK125" s="18"/>
      <c r="ZL125" s="18"/>
      <c r="ZM125" s="18"/>
      <c r="ZN125" s="18"/>
      <c r="ZO125" s="18"/>
      <c r="ZP125" s="18"/>
      <c r="ZQ125" s="18"/>
      <c r="ZR125" s="18"/>
      <c r="ZS125" s="18"/>
      <c r="ZT125" s="18"/>
      <c r="ZU125" s="18"/>
      <c r="ZV125" s="18"/>
      <c r="ZW125" s="18"/>
      <c r="ZX125" s="18"/>
      <c r="ZY125" s="18"/>
      <c r="ZZ125" s="18"/>
      <c r="AAA125" s="18"/>
      <c r="AAB125" s="18"/>
      <c r="AAC125" s="18"/>
      <c r="AAD125" s="18"/>
      <c r="AAE125" s="18"/>
      <c r="AAF125" s="18"/>
      <c r="AAG125" s="18"/>
      <c r="AAH125" s="18"/>
      <c r="AAI125" s="18"/>
      <c r="AAJ125" s="18"/>
      <c r="AAK125" s="18"/>
      <c r="AAL125" s="18"/>
      <c r="AAM125" s="18"/>
      <c r="AAN125" s="18"/>
      <c r="AAO125" s="18"/>
      <c r="AAP125" s="18"/>
      <c r="AAQ125" s="18"/>
      <c r="AAR125" s="18"/>
      <c r="AAS125" s="18"/>
      <c r="AAT125" s="18"/>
      <c r="AAU125" s="18"/>
      <c r="AAV125" s="18"/>
      <c r="AAW125" s="18"/>
      <c r="AAX125" s="18"/>
      <c r="AAY125" s="18"/>
      <c r="AAZ125" s="18"/>
      <c r="ABA125" s="18"/>
      <c r="ABB125" s="18"/>
      <c r="ABC125" s="18"/>
      <c r="ABD125" s="18"/>
      <c r="ABE125" s="18"/>
      <c r="ABF125" s="18"/>
      <c r="ABG125" s="18"/>
      <c r="ABH125" s="18"/>
      <c r="ABI125" s="18"/>
      <c r="ABJ125" s="18"/>
      <c r="ABK125" s="18"/>
      <c r="ABL125" s="18"/>
      <c r="ABM125" s="18"/>
      <c r="ABN125" s="18"/>
      <c r="ABO125" s="18"/>
      <c r="ABP125" s="18"/>
      <c r="ABQ125" s="18"/>
      <c r="ABR125" s="18"/>
      <c r="ABS125" s="18"/>
      <c r="ABT125" s="18"/>
      <c r="ABU125" s="18"/>
      <c r="ABV125" s="18"/>
      <c r="ABW125" s="18"/>
      <c r="ABX125" s="18"/>
      <c r="ABY125" s="18"/>
      <c r="ABZ125" s="18"/>
      <c r="ACA125" s="18"/>
      <c r="ACB125" s="18"/>
      <c r="ACC125" s="18"/>
      <c r="ACD125" s="18"/>
      <c r="ACE125" s="18"/>
      <c r="ACF125" s="18"/>
      <c r="ACG125" s="18"/>
      <c r="ACH125" s="18"/>
      <c r="ACI125" s="18"/>
      <c r="ACJ125" s="18"/>
      <c r="ACK125" s="18"/>
      <c r="ACL125" s="18"/>
      <c r="ACM125" s="18"/>
      <c r="ACN125" s="18"/>
      <c r="ACO125" s="18"/>
      <c r="ACP125" s="18"/>
      <c r="ACQ125" s="18"/>
      <c r="ACR125" s="18"/>
      <c r="ACS125" s="18"/>
      <c r="ACT125" s="18"/>
      <c r="ACU125" s="18"/>
      <c r="ACV125" s="18"/>
      <c r="ACW125" s="18"/>
      <c r="ACX125" s="18"/>
      <c r="ACY125" s="18"/>
      <c r="ACZ125" s="18"/>
      <c r="ADA125" s="18"/>
      <c r="ADB125" s="18"/>
      <c r="ADC125" s="18"/>
      <c r="ADD125" s="18"/>
      <c r="ADE125" s="18"/>
      <c r="ADF125" s="18"/>
      <c r="ADG125" s="18"/>
      <c r="ADH125" s="18"/>
      <c r="ADI125" s="18"/>
      <c r="ADJ125" s="18"/>
      <c r="ADK125" s="18"/>
      <c r="ADL125" s="18"/>
      <c r="ADM125" s="18"/>
      <c r="ADN125" s="18"/>
      <c r="ADO125" s="18"/>
      <c r="ADP125" s="18"/>
      <c r="ADQ125" s="18"/>
      <c r="ADR125" s="18"/>
      <c r="ADS125" s="18"/>
      <c r="ADT125" s="18"/>
      <c r="ADU125" s="18"/>
      <c r="ADV125" s="18"/>
      <c r="ADW125" s="18"/>
      <c r="ADX125" s="18"/>
      <c r="ADY125" s="18"/>
      <c r="ADZ125" s="18"/>
      <c r="AEA125" s="18"/>
      <c r="AEB125" s="18"/>
      <c r="AEC125" s="18"/>
      <c r="AED125" s="18"/>
      <c r="AEE125" s="18"/>
      <c r="AEF125" s="18"/>
      <c r="AEG125" s="18"/>
      <c r="AEH125" s="18"/>
      <c r="AEI125" s="18"/>
      <c r="AEJ125" s="18"/>
      <c r="AEK125" s="18"/>
      <c r="AEL125" s="18"/>
      <c r="AEM125" s="18"/>
      <c r="AEN125" s="18"/>
      <c r="AEO125" s="18"/>
      <c r="AEP125" s="18"/>
      <c r="AEQ125" s="18"/>
      <c r="AER125" s="18"/>
      <c r="AES125" s="18"/>
      <c r="AET125" s="18"/>
      <c r="AEU125" s="18"/>
      <c r="AEV125" s="18"/>
      <c r="AEW125" s="18"/>
      <c r="AEX125" s="18"/>
    </row>
    <row r="126" spans="1:830" s="33" customFormat="1">
      <c r="A126" s="34">
        <v>122</v>
      </c>
      <c r="B126" s="34" t="s">
        <v>253</v>
      </c>
      <c r="C126" s="8" t="s">
        <v>254</v>
      </c>
      <c r="D126" s="35" t="s">
        <v>20</v>
      </c>
      <c r="E126" s="36">
        <v>25000</v>
      </c>
      <c r="F126" s="51">
        <v>182</v>
      </c>
      <c r="G126" s="52">
        <v>21186.440677966104</v>
      </c>
      <c r="H126" s="38">
        <f t="shared" si="27"/>
        <v>4550000</v>
      </c>
      <c r="I126" s="39">
        <v>286</v>
      </c>
      <c r="J126" s="38">
        <f t="shared" si="28"/>
        <v>7150000</v>
      </c>
      <c r="K126" s="38">
        <f t="shared" si="29"/>
        <v>2600000</v>
      </c>
      <c r="L126" s="38">
        <f t="shared" si="30"/>
        <v>0</v>
      </c>
      <c r="M126" s="40">
        <v>52</v>
      </c>
      <c r="N126" s="99">
        <f t="shared" si="31"/>
        <v>1300000</v>
      </c>
      <c r="O126" s="42">
        <v>52</v>
      </c>
      <c r="P126" s="43">
        <f t="shared" si="32"/>
        <v>1300000</v>
      </c>
      <c r="Q126" s="43">
        <f t="shared" si="33"/>
        <v>0</v>
      </c>
      <c r="R126" s="43">
        <f t="shared" si="34"/>
        <v>0</v>
      </c>
      <c r="S126" s="44">
        <f t="shared" si="35"/>
        <v>234</v>
      </c>
      <c r="T126" s="98">
        <f t="shared" si="36"/>
        <v>5850000</v>
      </c>
      <c r="U126" s="45">
        <f t="shared" si="20"/>
        <v>338</v>
      </c>
      <c r="V126" s="46">
        <f t="shared" si="21"/>
        <v>8450000</v>
      </c>
      <c r="W126" s="46">
        <f t="shared" si="22"/>
        <v>2600000</v>
      </c>
      <c r="X126" s="47">
        <f t="shared" si="23"/>
        <v>0</v>
      </c>
      <c r="Y126" s="97">
        <v>384</v>
      </c>
      <c r="Z126" s="96">
        <f t="shared" si="24"/>
        <v>9600000</v>
      </c>
      <c r="AA126" s="96">
        <f t="shared" si="25"/>
        <v>3750000</v>
      </c>
      <c r="AB126" s="70">
        <f t="shared" si="26"/>
        <v>0</v>
      </c>
      <c r="AC126" s="157"/>
      <c r="AD126" s="162">
        <v>8750</v>
      </c>
      <c r="AE126" s="166">
        <f t="shared" si="37"/>
        <v>1592500</v>
      </c>
      <c r="AF126" s="166">
        <f t="shared" si="38"/>
        <v>3360000</v>
      </c>
      <c r="AT126" s="136"/>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18"/>
      <c r="HK126" s="18"/>
      <c r="HL126" s="18"/>
      <c r="HM126" s="18"/>
      <c r="HN126" s="18"/>
      <c r="HO126" s="18"/>
      <c r="HP126" s="18"/>
      <c r="HQ126" s="18"/>
      <c r="HR126" s="18"/>
      <c r="HS126" s="18"/>
      <c r="HT126" s="18"/>
      <c r="HU126" s="18"/>
      <c r="HV126" s="18"/>
      <c r="HW126" s="18"/>
      <c r="HX126" s="18"/>
      <c r="HY126" s="18"/>
      <c r="HZ126" s="18"/>
      <c r="IA126" s="18"/>
      <c r="IB126" s="18"/>
      <c r="IC126" s="18"/>
      <c r="ID126" s="18"/>
      <c r="IE126" s="18"/>
      <c r="IF126" s="18"/>
      <c r="IG126" s="18"/>
      <c r="IH126" s="18"/>
      <c r="II126" s="18"/>
      <c r="IJ126" s="18"/>
      <c r="IK126" s="18"/>
      <c r="IL126" s="18"/>
      <c r="IM126" s="18"/>
      <c r="IN126" s="18"/>
      <c r="IO126" s="18"/>
      <c r="IP126" s="18"/>
      <c r="IQ126" s="18"/>
      <c r="IR126" s="18"/>
      <c r="IS126" s="18"/>
      <c r="IT126" s="18"/>
      <c r="IU126" s="18"/>
      <c r="IV126" s="18"/>
      <c r="IW126" s="18"/>
      <c r="IX126" s="18"/>
      <c r="IY126" s="18"/>
      <c r="IZ126" s="18"/>
      <c r="JA126" s="18"/>
      <c r="JB126" s="18"/>
      <c r="JC126" s="18"/>
      <c r="JD126" s="18"/>
      <c r="JE126" s="18"/>
      <c r="JF126" s="18"/>
      <c r="JG126" s="18"/>
      <c r="JH126" s="18"/>
      <c r="JI126" s="18"/>
      <c r="JJ126" s="18"/>
      <c r="JK126" s="18"/>
      <c r="JL126" s="18"/>
      <c r="JM126" s="18"/>
      <c r="JN126" s="18"/>
      <c r="JO126" s="18"/>
      <c r="JP126" s="18"/>
      <c r="JQ126" s="18"/>
      <c r="JR126" s="18"/>
      <c r="JS126" s="18"/>
      <c r="JT126" s="18"/>
      <c r="JU126" s="18"/>
      <c r="JV126" s="18"/>
      <c r="JW126" s="18"/>
      <c r="JX126" s="18"/>
      <c r="JY126" s="18"/>
      <c r="JZ126" s="18"/>
      <c r="KA126" s="18"/>
      <c r="KB126" s="18"/>
      <c r="KC126" s="18"/>
      <c r="KD126" s="18"/>
      <c r="KE126" s="18"/>
      <c r="KF126" s="18"/>
      <c r="KG126" s="18"/>
      <c r="KH126" s="18"/>
      <c r="KI126" s="18"/>
      <c r="KJ126" s="18"/>
      <c r="KK126" s="18"/>
      <c r="KL126" s="18"/>
      <c r="KM126" s="18"/>
      <c r="KN126" s="18"/>
      <c r="KO126" s="18"/>
      <c r="KP126" s="18"/>
      <c r="KQ126" s="18"/>
      <c r="KR126" s="18"/>
      <c r="KS126" s="18"/>
      <c r="KT126" s="18"/>
      <c r="KU126" s="18"/>
      <c r="KV126" s="18"/>
      <c r="KW126" s="18"/>
      <c r="KX126" s="18"/>
      <c r="KY126" s="18"/>
      <c r="KZ126" s="18"/>
      <c r="LA126" s="18"/>
      <c r="LB126" s="18"/>
      <c r="LC126" s="18"/>
      <c r="LD126" s="18"/>
      <c r="LE126" s="18"/>
      <c r="LF126" s="18"/>
      <c r="LG126" s="18"/>
      <c r="LH126" s="18"/>
      <c r="LI126" s="18"/>
      <c r="LJ126" s="18"/>
      <c r="LK126" s="18"/>
      <c r="LL126" s="18"/>
      <c r="LM126" s="18"/>
      <c r="LN126" s="18"/>
      <c r="LO126" s="18"/>
      <c r="LP126" s="18"/>
      <c r="LQ126" s="18"/>
      <c r="LR126" s="18"/>
      <c r="LS126" s="18"/>
      <c r="LT126" s="18"/>
      <c r="LU126" s="18"/>
      <c r="LV126" s="18"/>
      <c r="LW126" s="18"/>
      <c r="LX126" s="18"/>
      <c r="LY126" s="18"/>
      <c r="LZ126" s="18"/>
      <c r="MA126" s="18"/>
      <c r="MB126" s="18"/>
      <c r="MC126" s="18"/>
      <c r="MD126" s="18"/>
      <c r="ME126" s="18"/>
      <c r="MF126" s="18"/>
      <c r="MG126" s="18"/>
      <c r="MH126" s="18"/>
      <c r="MI126" s="18"/>
      <c r="MJ126" s="18"/>
      <c r="MK126" s="18"/>
      <c r="ML126" s="18"/>
      <c r="MM126" s="18"/>
      <c r="MN126" s="18"/>
      <c r="MO126" s="18"/>
      <c r="MP126" s="18"/>
      <c r="MQ126" s="18"/>
      <c r="MR126" s="18"/>
      <c r="MS126" s="18"/>
      <c r="MT126" s="18"/>
      <c r="MU126" s="18"/>
      <c r="MV126" s="18"/>
      <c r="MW126" s="18"/>
      <c r="MX126" s="18"/>
      <c r="MY126" s="18"/>
      <c r="MZ126" s="18"/>
      <c r="NA126" s="18"/>
      <c r="NB126" s="18"/>
      <c r="NC126" s="18"/>
      <c r="ND126" s="18"/>
      <c r="NE126" s="18"/>
      <c r="NF126" s="18"/>
      <c r="NG126" s="18"/>
      <c r="NH126" s="18"/>
      <c r="NI126" s="18"/>
      <c r="NJ126" s="18"/>
      <c r="NK126" s="18"/>
      <c r="NL126" s="18"/>
      <c r="NM126" s="18"/>
      <c r="NN126" s="18"/>
      <c r="NO126" s="18"/>
      <c r="NP126" s="18"/>
      <c r="NQ126" s="18"/>
      <c r="NR126" s="18"/>
      <c r="NS126" s="18"/>
      <c r="NT126" s="18"/>
      <c r="NU126" s="18"/>
      <c r="NV126" s="18"/>
      <c r="NW126" s="18"/>
      <c r="NX126" s="18"/>
      <c r="NY126" s="18"/>
      <c r="NZ126" s="18"/>
      <c r="OA126" s="18"/>
      <c r="OB126" s="18"/>
      <c r="OC126" s="18"/>
      <c r="OD126" s="18"/>
      <c r="OE126" s="18"/>
      <c r="OF126" s="18"/>
      <c r="OG126" s="18"/>
      <c r="OH126" s="18"/>
      <c r="OI126" s="18"/>
      <c r="OJ126" s="18"/>
      <c r="OK126" s="18"/>
      <c r="OL126" s="18"/>
      <c r="OM126" s="18"/>
      <c r="ON126" s="18"/>
      <c r="OO126" s="18"/>
      <c r="OP126" s="18"/>
      <c r="OQ126" s="18"/>
      <c r="OR126" s="18"/>
      <c r="OS126" s="18"/>
      <c r="OT126" s="18"/>
      <c r="OU126" s="18"/>
      <c r="OV126" s="18"/>
      <c r="OW126" s="18"/>
      <c r="OX126" s="18"/>
      <c r="OY126" s="18"/>
      <c r="OZ126" s="18"/>
      <c r="PA126" s="18"/>
      <c r="PB126" s="18"/>
      <c r="PC126" s="18"/>
      <c r="PD126" s="18"/>
      <c r="PE126" s="18"/>
      <c r="PF126" s="18"/>
      <c r="PG126" s="18"/>
      <c r="PH126" s="18"/>
      <c r="PI126" s="18"/>
      <c r="PJ126" s="18"/>
      <c r="PK126" s="18"/>
      <c r="PL126" s="18"/>
      <c r="PM126" s="18"/>
      <c r="PN126" s="18"/>
      <c r="PO126" s="18"/>
      <c r="PP126" s="18"/>
      <c r="PQ126" s="18"/>
      <c r="PR126" s="18"/>
      <c r="PS126" s="18"/>
      <c r="PT126" s="18"/>
      <c r="PU126" s="18"/>
      <c r="PV126" s="18"/>
      <c r="PW126" s="18"/>
      <c r="PX126" s="18"/>
      <c r="PY126" s="18"/>
      <c r="PZ126" s="18"/>
      <c r="QA126" s="18"/>
      <c r="QB126" s="18"/>
      <c r="QC126" s="18"/>
      <c r="QD126" s="18"/>
      <c r="QE126" s="18"/>
      <c r="QF126" s="18"/>
      <c r="QG126" s="18"/>
      <c r="QH126" s="18"/>
      <c r="QI126" s="18"/>
      <c r="QJ126" s="18"/>
      <c r="QK126" s="18"/>
      <c r="QL126" s="18"/>
      <c r="QM126" s="18"/>
      <c r="QN126" s="18"/>
      <c r="QO126" s="18"/>
      <c r="QP126" s="18"/>
      <c r="QQ126" s="18"/>
      <c r="QR126" s="18"/>
      <c r="QS126" s="18"/>
      <c r="QT126" s="18"/>
      <c r="QU126" s="18"/>
      <c r="QV126" s="18"/>
      <c r="QW126" s="18"/>
      <c r="QX126" s="18"/>
      <c r="QY126" s="18"/>
      <c r="QZ126" s="18"/>
      <c r="RA126" s="18"/>
      <c r="RB126" s="18"/>
      <c r="RC126" s="18"/>
      <c r="RD126" s="18"/>
      <c r="RE126" s="18"/>
      <c r="RF126" s="18"/>
      <c r="RG126" s="18"/>
      <c r="RH126" s="18"/>
      <c r="RI126" s="18"/>
      <c r="RJ126" s="18"/>
      <c r="RK126" s="18"/>
      <c r="RL126" s="18"/>
      <c r="RM126" s="18"/>
      <c r="RN126" s="18"/>
      <c r="RO126" s="18"/>
      <c r="RP126" s="18"/>
      <c r="RQ126" s="18"/>
      <c r="RR126" s="18"/>
      <c r="RS126" s="18"/>
      <c r="RT126" s="18"/>
      <c r="RU126" s="18"/>
      <c r="RV126" s="18"/>
      <c r="RW126" s="18"/>
      <c r="RX126" s="18"/>
      <c r="RY126" s="18"/>
      <c r="RZ126" s="18"/>
      <c r="SA126" s="18"/>
      <c r="SB126" s="18"/>
      <c r="SC126" s="18"/>
      <c r="SD126" s="18"/>
      <c r="SE126" s="18"/>
      <c r="SF126" s="18"/>
      <c r="SG126" s="18"/>
      <c r="SH126" s="18"/>
      <c r="SI126" s="18"/>
      <c r="SJ126" s="18"/>
      <c r="SK126" s="18"/>
      <c r="SL126" s="18"/>
      <c r="SM126" s="18"/>
      <c r="SN126" s="18"/>
      <c r="SO126" s="18"/>
      <c r="SP126" s="18"/>
      <c r="SQ126" s="18"/>
      <c r="SR126" s="18"/>
      <c r="SS126" s="18"/>
      <c r="ST126" s="18"/>
      <c r="SU126" s="18"/>
      <c r="SV126" s="18"/>
      <c r="SW126" s="18"/>
      <c r="SX126" s="18"/>
      <c r="SY126" s="18"/>
      <c r="SZ126" s="18"/>
      <c r="TA126" s="18"/>
      <c r="TB126" s="18"/>
      <c r="TC126" s="18"/>
      <c r="TD126" s="18"/>
      <c r="TE126" s="18"/>
      <c r="TF126" s="18"/>
      <c r="TG126" s="18"/>
      <c r="TH126" s="18"/>
      <c r="TI126" s="18"/>
      <c r="TJ126" s="18"/>
      <c r="TK126" s="18"/>
      <c r="TL126" s="18"/>
      <c r="TM126" s="18"/>
      <c r="TN126" s="18"/>
      <c r="TO126" s="18"/>
      <c r="TP126" s="18"/>
      <c r="TQ126" s="18"/>
      <c r="TR126" s="18"/>
      <c r="TS126" s="18"/>
      <c r="TT126" s="18"/>
      <c r="TU126" s="18"/>
      <c r="TV126" s="18"/>
      <c r="TW126" s="18"/>
      <c r="TX126" s="18"/>
      <c r="TY126" s="18"/>
      <c r="TZ126" s="18"/>
      <c r="UA126" s="18"/>
      <c r="UB126" s="18"/>
      <c r="UC126" s="18"/>
      <c r="UD126" s="18"/>
      <c r="UE126" s="18"/>
      <c r="UF126" s="18"/>
      <c r="UG126" s="18"/>
      <c r="UH126" s="18"/>
      <c r="UI126" s="18"/>
      <c r="UJ126" s="18"/>
      <c r="UK126" s="18"/>
      <c r="UL126" s="18"/>
      <c r="UM126" s="18"/>
      <c r="UN126" s="18"/>
      <c r="UO126" s="18"/>
      <c r="UP126" s="18"/>
      <c r="UQ126" s="18"/>
      <c r="UR126" s="18"/>
      <c r="US126" s="18"/>
      <c r="UT126" s="18"/>
      <c r="UU126" s="18"/>
      <c r="UV126" s="18"/>
      <c r="UW126" s="18"/>
      <c r="UX126" s="18"/>
      <c r="UY126" s="18"/>
      <c r="UZ126" s="18"/>
      <c r="VA126" s="18"/>
      <c r="VB126" s="18"/>
      <c r="VC126" s="18"/>
      <c r="VD126" s="18"/>
      <c r="VE126" s="18"/>
      <c r="VF126" s="18"/>
      <c r="VG126" s="18"/>
      <c r="VH126" s="18"/>
      <c r="VI126" s="18"/>
      <c r="VJ126" s="18"/>
      <c r="VK126" s="18"/>
      <c r="VL126" s="18"/>
      <c r="VM126" s="18"/>
      <c r="VN126" s="18"/>
      <c r="VO126" s="18"/>
      <c r="VP126" s="18"/>
      <c r="VQ126" s="18"/>
      <c r="VR126" s="18"/>
      <c r="VS126" s="18"/>
      <c r="VT126" s="18"/>
      <c r="VU126" s="18"/>
      <c r="VV126" s="18"/>
      <c r="VW126" s="18"/>
      <c r="VX126" s="18"/>
      <c r="VY126" s="18"/>
      <c r="VZ126" s="18"/>
      <c r="WA126" s="18"/>
      <c r="WB126" s="18"/>
      <c r="WC126" s="18"/>
      <c r="WD126" s="18"/>
      <c r="WE126" s="18"/>
      <c r="WF126" s="18"/>
      <c r="WG126" s="18"/>
      <c r="WH126" s="18"/>
      <c r="WI126" s="18"/>
      <c r="WJ126" s="18"/>
      <c r="WK126" s="18"/>
      <c r="WL126" s="18"/>
      <c r="WM126" s="18"/>
      <c r="WN126" s="18"/>
      <c r="WO126" s="18"/>
      <c r="WP126" s="18"/>
      <c r="WQ126" s="18"/>
      <c r="WR126" s="18"/>
      <c r="WS126" s="18"/>
      <c r="WT126" s="18"/>
      <c r="WU126" s="18"/>
      <c r="WV126" s="18"/>
      <c r="WW126" s="18"/>
      <c r="WX126" s="18"/>
      <c r="WY126" s="18"/>
      <c r="WZ126" s="18"/>
      <c r="XA126" s="18"/>
      <c r="XB126" s="18"/>
      <c r="XC126" s="18"/>
      <c r="XD126" s="18"/>
      <c r="XE126" s="18"/>
      <c r="XF126" s="18"/>
      <c r="XG126" s="18"/>
      <c r="XH126" s="18"/>
      <c r="XI126" s="18"/>
      <c r="XJ126" s="18"/>
      <c r="XK126" s="18"/>
      <c r="XL126" s="18"/>
      <c r="XM126" s="18"/>
      <c r="XN126" s="18"/>
      <c r="XO126" s="18"/>
      <c r="XP126" s="18"/>
      <c r="XQ126" s="18"/>
      <c r="XR126" s="18"/>
      <c r="XS126" s="18"/>
      <c r="XT126" s="18"/>
      <c r="XU126" s="18"/>
      <c r="XV126" s="18"/>
      <c r="XW126" s="18"/>
      <c r="XX126" s="18"/>
      <c r="XY126" s="18"/>
      <c r="XZ126" s="18"/>
      <c r="YA126" s="18"/>
      <c r="YB126" s="18"/>
      <c r="YC126" s="18"/>
      <c r="YD126" s="18"/>
      <c r="YE126" s="18"/>
      <c r="YF126" s="18"/>
      <c r="YG126" s="18"/>
      <c r="YH126" s="18"/>
      <c r="YI126" s="18"/>
      <c r="YJ126" s="18"/>
      <c r="YK126" s="18"/>
      <c r="YL126" s="18"/>
      <c r="YM126" s="18"/>
      <c r="YN126" s="18"/>
      <c r="YO126" s="18"/>
      <c r="YP126" s="18"/>
      <c r="YQ126" s="18"/>
      <c r="YR126" s="18"/>
      <c r="YS126" s="18"/>
      <c r="YT126" s="18"/>
      <c r="YU126" s="18"/>
      <c r="YV126" s="18"/>
      <c r="YW126" s="18"/>
      <c r="YX126" s="18"/>
      <c r="YY126" s="18"/>
      <c r="YZ126" s="18"/>
      <c r="ZA126" s="18"/>
      <c r="ZB126" s="18"/>
      <c r="ZC126" s="18"/>
      <c r="ZD126" s="18"/>
      <c r="ZE126" s="18"/>
      <c r="ZF126" s="18"/>
      <c r="ZG126" s="18"/>
      <c r="ZH126" s="18"/>
      <c r="ZI126" s="18"/>
      <c r="ZJ126" s="18"/>
      <c r="ZK126" s="18"/>
      <c r="ZL126" s="18"/>
      <c r="ZM126" s="18"/>
      <c r="ZN126" s="18"/>
      <c r="ZO126" s="18"/>
      <c r="ZP126" s="18"/>
      <c r="ZQ126" s="18"/>
      <c r="ZR126" s="18"/>
      <c r="ZS126" s="18"/>
      <c r="ZT126" s="18"/>
      <c r="ZU126" s="18"/>
      <c r="ZV126" s="18"/>
      <c r="ZW126" s="18"/>
      <c r="ZX126" s="18"/>
      <c r="ZY126" s="18"/>
      <c r="ZZ126" s="18"/>
      <c r="AAA126" s="18"/>
      <c r="AAB126" s="18"/>
      <c r="AAC126" s="18"/>
      <c r="AAD126" s="18"/>
      <c r="AAE126" s="18"/>
      <c r="AAF126" s="18"/>
      <c r="AAG126" s="18"/>
      <c r="AAH126" s="18"/>
      <c r="AAI126" s="18"/>
      <c r="AAJ126" s="18"/>
      <c r="AAK126" s="18"/>
      <c r="AAL126" s="18"/>
      <c r="AAM126" s="18"/>
      <c r="AAN126" s="18"/>
      <c r="AAO126" s="18"/>
      <c r="AAP126" s="18"/>
      <c r="AAQ126" s="18"/>
      <c r="AAR126" s="18"/>
      <c r="AAS126" s="18"/>
      <c r="AAT126" s="18"/>
      <c r="AAU126" s="18"/>
      <c r="AAV126" s="18"/>
      <c r="AAW126" s="18"/>
      <c r="AAX126" s="18"/>
      <c r="AAY126" s="18"/>
      <c r="AAZ126" s="18"/>
      <c r="ABA126" s="18"/>
      <c r="ABB126" s="18"/>
      <c r="ABC126" s="18"/>
      <c r="ABD126" s="18"/>
      <c r="ABE126" s="18"/>
      <c r="ABF126" s="18"/>
      <c r="ABG126" s="18"/>
      <c r="ABH126" s="18"/>
      <c r="ABI126" s="18"/>
      <c r="ABJ126" s="18"/>
      <c r="ABK126" s="18"/>
      <c r="ABL126" s="18"/>
      <c r="ABM126" s="18"/>
      <c r="ABN126" s="18"/>
      <c r="ABO126" s="18"/>
      <c r="ABP126" s="18"/>
      <c r="ABQ126" s="18"/>
      <c r="ABR126" s="18"/>
      <c r="ABS126" s="18"/>
      <c r="ABT126" s="18"/>
      <c r="ABU126" s="18"/>
      <c r="ABV126" s="18"/>
      <c r="ABW126" s="18"/>
      <c r="ABX126" s="18"/>
      <c r="ABY126" s="18"/>
      <c r="ABZ126" s="18"/>
      <c r="ACA126" s="18"/>
      <c r="ACB126" s="18"/>
      <c r="ACC126" s="18"/>
      <c r="ACD126" s="18"/>
      <c r="ACE126" s="18"/>
      <c r="ACF126" s="18"/>
      <c r="ACG126" s="18"/>
      <c r="ACH126" s="18"/>
      <c r="ACI126" s="18"/>
      <c r="ACJ126" s="18"/>
      <c r="ACK126" s="18"/>
      <c r="ACL126" s="18"/>
      <c r="ACM126" s="18"/>
      <c r="ACN126" s="18"/>
      <c r="ACO126" s="18"/>
      <c r="ACP126" s="18"/>
      <c r="ACQ126" s="18"/>
      <c r="ACR126" s="18"/>
      <c r="ACS126" s="18"/>
      <c r="ACT126" s="18"/>
      <c r="ACU126" s="18"/>
      <c r="ACV126" s="18"/>
      <c r="ACW126" s="18"/>
      <c r="ACX126" s="18"/>
      <c r="ACY126" s="18"/>
      <c r="ACZ126" s="18"/>
      <c r="ADA126" s="18"/>
      <c r="ADB126" s="18"/>
      <c r="ADC126" s="18"/>
      <c r="ADD126" s="18"/>
      <c r="ADE126" s="18"/>
      <c r="ADF126" s="18"/>
      <c r="ADG126" s="18"/>
      <c r="ADH126" s="18"/>
      <c r="ADI126" s="18"/>
      <c r="ADJ126" s="18"/>
      <c r="ADK126" s="18"/>
      <c r="ADL126" s="18"/>
      <c r="ADM126" s="18"/>
      <c r="ADN126" s="18"/>
      <c r="ADO126" s="18"/>
      <c r="ADP126" s="18"/>
      <c r="ADQ126" s="18"/>
      <c r="ADR126" s="18"/>
      <c r="ADS126" s="18"/>
      <c r="ADT126" s="18"/>
      <c r="ADU126" s="18"/>
      <c r="ADV126" s="18"/>
      <c r="ADW126" s="18"/>
      <c r="ADX126" s="18"/>
      <c r="ADY126" s="18"/>
      <c r="ADZ126" s="18"/>
      <c r="AEA126" s="18"/>
      <c r="AEB126" s="18"/>
      <c r="AEC126" s="18"/>
      <c r="AED126" s="18"/>
      <c r="AEE126" s="18"/>
      <c r="AEF126" s="18"/>
      <c r="AEG126" s="18"/>
      <c r="AEH126" s="18"/>
      <c r="AEI126" s="18"/>
      <c r="AEJ126" s="18"/>
      <c r="AEK126" s="18"/>
      <c r="AEL126" s="18"/>
      <c r="AEM126" s="18"/>
      <c r="AEN126" s="18"/>
      <c r="AEO126" s="18"/>
      <c r="AEP126" s="18"/>
      <c r="AEQ126" s="18"/>
      <c r="AER126" s="18"/>
      <c r="AES126" s="18"/>
      <c r="AET126" s="18"/>
      <c r="AEU126" s="18"/>
      <c r="AEV126" s="18"/>
      <c r="AEW126" s="18"/>
      <c r="AEX126" s="18"/>
    </row>
    <row r="127" spans="1:830" s="33" customFormat="1" ht="30">
      <c r="A127" s="34">
        <v>123</v>
      </c>
      <c r="B127" s="34" t="s">
        <v>255</v>
      </c>
      <c r="C127" s="8" t="s">
        <v>256</v>
      </c>
      <c r="D127" s="35" t="s">
        <v>20</v>
      </c>
      <c r="E127" s="36">
        <v>30000</v>
      </c>
      <c r="F127" s="51">
        <v>7</v>
      </c>
      <c r="G127" s="52">
        <v>25423.728813559323</v>
      </c>
      <c r="H127" s="38">
        <f t="shared" si="27"/>
        <v>210000</v>
      </c>
      <c r="I127" s="39">
        <v>11</v>
      </c>
      <c r="J127" s="38">
        <f t="shared" si="28"/>
        <v>330000</v>
      </c>
      <c r="K127" s="38">
        <f t="shared" si="29"/>
        <v>120000</v>
      </c>
      <c r="L127" s="38">
        <f t="shared" si="30"/>
        <v>0</v>
      </c>
      <c r="M127" s="40">
        <v>2</v>
      </c>
      <c r="N127" s="99">
        <f t="shared" si="31"/>
        <v>60000</v>
      </c>
      <c r="O127" s="42">
        <v>2</v>
      </c>
      <c r="P127" s="43">
        <f t="shared" si="32"/>
        <v>60000</v>
      </c>
      <c r="Q127" s="43">
        <f t="shared" si="33"/>
        <v>0</v>
      </c>
      <c r="R127" s="43">
        <f t="shared" si="34"/>
        <v>0</v>
      </c>
      <c r="S127" s="44">
        <f t="shared" si="35"/>
        <v>9</v>
      </c>
      <c r="T127" s="98">
        <f t="shared" si="36"/>
        <v>270000</v>
      </c>
      <c r="U127" s="45">
        <f t="shared" si="20"/>
        <v>13</v>
      </c>
      <c r="V127" s="46">
        <f t="shared" si="21"/>
        <v>390000</v>
      </c>
      <c r="W127" s="46">
        <f t="shared" si="22"/>
        <v>120000</v>
      </c>
      <c r="X127" s="47">
        <f t="shared" si="23"/>
        <v>0</v>
      </c>
      <c r="Y127" s="97">
        <v>12</v>
      </c>
      <c r="Z127" s="96">
        <f t="shared" si="24"/>
        <v>360000</v>
      </c>
      <c r="AA127" s="96">
        <f t="shared" si="25"/>
        <v>90000</v>
      </c>
      <c r="AB127" s="70">
        <f t="shared" si="26"/>
        <v>0</v>
      </c>
      <c r="AC127" s="157"/>
      <c r="AD127" s="162">
        <v>10500</v>
      </c>
      <c r="AE127" s="166">
        <f t="shared" si="37"/>
        <v>73500</v>
      </c>
      <c r="AF127" s="166">
        <f t="shared" si="38"/>
        <v>126000</v>
      </c>
      <c r="AT127" s="136"/>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18"/>
      <c r="HK127" s="18"/>
      <c r="HL127" s="18"/>
      <c r="HM127" s="18"/>
      <c r="HN127" s="18"/>
      <c r="HO127" s="18"/>
      <c r="HP127" s="18"/>
      <c r="HQ127" s="18"/>
      <c r="HR127" s="18"/>
      <c r="HS127" s="18"/>
      <c r="HT127" s="18"/>
      <c r="HU127" s="18"/>
      <c r="HV127" s="18"/>
      <c r="HW127" s="18"/>
      <c r="HX127" s="18"/>
      <c r="HY127" s="18"/>
      <c r="HZ127" s="18"/>
      <c r="IA127" s="18"/>
      <c r="IB127" s="18"/>
      <c r="IC127" s="18"/>
      <c r="ID127" s="18"/>
      <c r="IE127" s="18"/>
      <c r="IF127" s="18"/>
      <c r="IG127" s="18"/>
      <c r="IH127" s="18"/>
      <c r="II127" s="18"/>
      <c r="IJ127" s="18"/>
      <c r="IK127" s="18"/>
      <c r="IL127" s="18"/>
      <c r="IM127" s="18"/>
      <c r="IN127" s="18"/>
      <c r="IO127" s="18"/>
      <c r="IP127" s="18"/>
      <c r="IQ127" s="18"/>
      <c r="IR127" s="18"/>
      <c r="IS127" s="18"/>
      <c r="IT127" s="18"/>
      <c r="IU127" s="18"/>
      <c r="IV127" s="18"/>
      <c r="IW127" s="18"/>
      <c r="IX127" s="18"/>
      <c r="IY127" s="18"/>
      <c r="IZ127" s="18"/>
      <c r="JA127" s="18"/>
      <c r="JB127" s="18"/>
      <c r="JC127" s="18"/>
      <c r="JD127" s="18"/>
      <c r="JE127" s="18"/>
      <c r="JF127" s="18"/>
      <c r="JG127" s="18"/>
      <c r="JH127" s="18"/>
      <c r="JI127" s="18"/>
      <c r="JJ127" s="18"/>
      <c r="JK127" s="18"/>
      <c r="JL127" s="18"/>
      <c r="JM127" s="18"/>
      <c r="JN127" s="18"/>
      <c r="JO127" s="18"/>
      <c r="JP127" s="18"/>
      <c r="JQ127" s="18"/>
      <c r="JR127" s="18"/>
      <c r="JS127" s="18"/>
      <c r="JT127" s="18"/>
      <c r="JU127" s="18"/>
      <c r="JV127" s="18"/>
      <c r="JW127" s="18"/>
      <c r="JX127" s="18"/>
      <c r="JY127" s="18"/>
      <c r="JZ127" s="18"/>
      <c r="KA127" s="18"/>
      <c r="KB127" s="18"/>
      <c r="KC127" s="18"/>
      <c r="KD127" s="18"/>
      <c r="KE127" s="18"/>
      <c r="KF127" s="18"/>
      <c r="KG127" s="18"/>
      <c r="KH127" s="18"/>
      <c r="KI127" s="18"/>
      <c r="KJ127" s="18"/>
      <c r="KK127" s="18"/>
      <c r="KL127" s="18"/>
      <c r="KM127" s="18"/>
      <c r="KN127" s="18"/>
      <c r="KO127" s="18"/>
      <c r="KP127" s="18"/>
      <c r="KQ127" s="18"/>
      <c r="KR127" s="18"/>
      <c r="KS127" s="18"/>
      <c r="KT127" s="18"/>
      <c r="KU127" s="18"/>
      <c r="KV127" s="18"/>
      <c r="KW127" s="18"/>
      <c r="KX127" s="18"/>
      <c r="KY127" s="18"/>
      <c r="KZ127" s="18"/>
      <c r="LA127" s="18"/>
      <c r="LB127" s="18"/>
      <c r="LC127" s="18"/>
      <c r="LD127" s="18"/>
      <c r="LE127" s="18"/>
      <c r="LF127" s="18"/>
      <c r="LG127" s="18"/>
      <c r="LH127" s="18"/>
      <c r="LI127" s="18"/>
      <c r="LJ127" s="18"/>
      <c r="LK127" s="18"/>
      <c r="LL127" s="18"/>
      <c r="LM127" s="18"/>
      <c r="LN127" s="18"/>
      <c r="LO127" s="18"/>
      <c r="LP127" s="18"/>
      <c r="LQ127" s="18"/>
      <c r="LR127" s="18"/>
      <c r="LS127" s="18"/>
      <c r="LT127" s="18"/>
      <c r="LU127" s="18"/>
      <c r="LV127" s="18"/>
      <c r="LW127" s="18"/>
      <c r="LX127" s="18"/>
      <c r="LY127" s="18"/>
      <c r="LZ127" s="18"/>
      <c r="MA127" s="18"/>
      <c r="MB127" s="18"/>
      <c r="MC127" s="18"/>
      <c r="MD127" s="18"/>
      <c r="ME127" s="18"/>
      <c r="MF127" s="18"/>
      <c r="MG127" s="18"/>
      <c r="MH127" s="18"/>
      <c r="MI127" s="18"/>
      <c r="MJ127" s="18"/>
      <c r="MK127" s="18"/>
      <c r="ML127" s="18"/>
      <c r="MM127" s="18"/>
      <c r="MN127" s="18"/>
      <c r="MO127" s="18"/>
      <c r="MP127" s="18"/>
      <c r="MQ127" s="18"/>
      <c r="MR127" s="18"/>
      <c r="MS127" s="18"/>
      <c r="MT127" s="18"/>
      <c r="MU127" s="18"/>
      <c r="MV127" s="18"/>
      <c r="MW127" s="18"/>
      <c r="MX127" s="18"/>
      <c r="MY127" s="18"/>
      <c r="MZ127" s="18"/>
      <c r="NA127" s="18"/>
      <c r="NB127" s="18"/>
      <c r="NC127" s="18"/>
      <c r="ND127" s="18"/>
      <c r="NE127" s="18"/>
      <c r="NF127" s="18"/>
      <c r="NG127" s="18"/>
      <c r="NH127" s="18"/>
      <c r="NI127" s="18"/>
      <c r="NJ127" s="18"/>
      <c r="NK127" s="18"/>
      <c r="NL127" s="18"/>
      <c r="NM127" s="18"/>
      <c r="NN127" s="18"/>
      <c r="NO127" s="18"/>
      <c r="NP127" s="18"/>
      <c r="NQ127" s="18"/>
      <c r="NR127" s="18"/>
      <c r="NS127" s="18"/>
      <c r="NT127" s="18"/>
      <c r="NU127" s="18"/>
      <c r="NV127" s="18"/>
      <c r="NW127" s="18"/>
      <c r="NX127" s="18"/>
      <c r="NY127" s="18"/>
      <c r="NZ127" s="18"/>
      <c r="OA127" s="18"/>
      <c r="OB127" s="18"/>
      <c r="OC127" s="18"/>
      <c r="OD127" s="18"/>
      <c r="OE127" s="18"/>
      <c r="OF127" s="18"/>
      <c r="OG127" s="18"/>
      <c r="OH127" s="18"/>
      <c r="OI127" s="18"/>
      <c r="OJ127" s="18"/>
      <c r="OK127" s="18"/>
      <c r="OL127" s="18"/>
      <c r="OM127" s="18"/>
      <c r="ON127" s="18"/>
      <c r="OO127" s="18"/>
      <c r="OP127" s="18"/>
      <c r="OQ127" s="18"/>
      <c r="OR127" s="18"/>
      <c r="OS127" s="18"/>
      <c r="OT127" s="18"/>
      <c r="OU127" s="18"/>
      <c r="OV127" s="18"/>
      <c r="OW127" s="18"/>
      <c r="OX127" s="18"/>
      <c r="OY127" s="18"/>
      <c r="OZ127" s="18"/>
      <c r="PA127" s="18"/>
      <c r="PB127" s="18"/>
      <c r="PC127" s="18"/>
      <c r="PD127" s="18"/>
      <c r="PE127" s="18"/>
      <c r="PF127" s="18"/>
      <c r="PG127" s="18"/>
      <c r="PH127" s="18"/>
      <c r="PI127" s="18"/>
      <c r="PJ127" s="18"/>
      <c r="PK127" s="18"/>
      <c r="PL127" s="18"/>
      <c r="PM127" s="18"/>
      <c r="PN127" s="18"/>
      <c r="PO127" s="18"/>
      <c r="PP127" s="18"/>
      <c r="PQ127" s="18"/>
      <c r="PR127" s="18"/>
      <c r="PS127" s="18"/>
      <c r="PT127" s="18"/>
      <c r="PU127" s="18"/>
      <c r="PV127" s="18"/>
      <c r="PW127" s="18"/>
      <c r="PX127" s="18"/>
      <c r="PY127" s="18"/>
      <c r="PZ127" s="18"/>
      <c r="QA127" s="18"/>
      <c r="QB127" s="18"/>
      <c r="QC127" s="18"/>
      <c r="QD127" s="18"/>
      <c r="QE127" s="18"/>
      <c r="QF127" s="18"/>
      <c r="QG127" s="18"/>
      <c r="QH127" s="18"/>
      <c r="QI127" s="18"/>
      <c r="QJ127" s="18"/>
      <c r="QK127" s="18"/>
      <c r="QL127" s="18"/>
      <c r="QM127" s="18"/>
      <c r="QN127" s="18"/>
      <c r="QO127" s="18"/>
      <c r="QP127" s="18"/>
      <c r="QQ127" s="18"/>
      <c r="QR127" s="18"/>
      <c r="QS127" s="18"/>
      <c r="QT127" s="18"/>
      <c r="QU127" s="18"/>
      <c r="QV127" s="18"/>
      <c r="QW127" s="18"/>
      <c r="QX127" s="18"/>
      <c r="QY127" s="18"/>
      <c r="QZ127" s="18"/>
      <c r="RA127" s="18"/>
      <c r="RB127" s="18"/>
      <c r="RC127" s="18"/>
      <c r="RD127" s="18"/>
      <c r="RE127" s="18"/>
      <c r="RF127" s="18"/>
      <c r="RG127" s="18"/>
      <c r="RH127" s="18"/>
      <c r="RI127" s="18"/>
      <c r="RJ127" s="18"/>
      <c r="RK127" s="18"/>
      <c r="RL127" s="18"/>
      <c r="RM127" s="18"/>
      <c r="RN127" s="18"/>
      <c r="RO127" s="18"/>
      <c r="RP127" s="18"/>
      <c r="RQ127" s="18"/>
      <c r="RR127" s="18"/>
      <c r="RS127" s="18"/>
      <c r="RT127" s="18"/>
      <c r="RU127" s="18"/>
      <c r="RV127" s="18"/>
      <c r="RW127" s="18"/>
      <c r="RX127" s="18"/>
      <c r="RY127" s="18"/>
      <c r="RZ127" s="18"/>
      <c r="SA127" s="18"/>
      <c r="SB127" s="18"/>
      <c r="SC127" s="18"/>
      <c r="SD127" s="18"/>
      <c r="SE127" s="18"/>
      <c r="SF127" s="18"/>
      <c r="SG127" s="18"/>
      <c r="SH127" s="18"/>
      <c r="SI127" s="18"/>
      <c r="SJ127" s="18"/>
      <c r="SK127" s="18"/>
      <c r="SL127" s="18"/>
      <c r="SM127" s="18"/>
      <c r="SN127" s="18"/>
      <c r="SO127" s="18"/>
      <c r="SP127" s="18"/>
      <c r="SQ127" s="18"/>
      <c r="SR127" s="18"/>
      <c r="SS127" s="18"/>
      <c r="ST127" s="18"/>
      <c r="SU127" s="18"/>
      <c r="SV127" s="18"/>
      <c r="SW127" s="18"/>
      <c r="SX127" s="18"/>
      <c r="SY127" s="18"/>
      <c r="SZ127" s="18"/>
      <c r="TA127" s="18"/>
      <c r="TB127" s="18"/>
      <c r="TC127" s="18"/>
      <c r="TD127" s="18"/>
      <c r="TE127" s="18"/>
      <c r="TF127" s="18"/>
      <c r="TG127" s="18"/>
      <c r="TH127" s="18"/>
      <c r="TI127" s="18"/>
      <c r="TJ127" s="18"/>
      <c r="TK127" s="18"/>
      <c r="TL127" s="18"/>
      <c r="TM127" s="18"/>
      <c r="TN127" s="18"/>
      <c r="TO127" s="18"/>
      <c r="TP127" s="18"/>
      <c r="TQ127" s="18"/>
      <c r="TR127" s="18"/>
      <c r="TS127" s="18"/>
      <c r="TT127" s="18"/>
      <c r="TU127" s="18"/>
      <c r="TV127" s="18"/>
      <c r="TW127" s="18"/>
      <c r="TX127" s="18"/>
      <c r="TY127" s="18"/>
      <c r="TZ127" s="18"/>
      <c r="UA127" s="18"/>
      <c r="UB127" s="18"/>
      <c r="UC127" s="18"/>
      <c r="UD127" s="18"/>
      <c r="UE127" s="18"/>
      <c r="UF127" s="18"/>
      <c r="UG127" s="18"/>
      <c r="UH127" s="18"/>
      <c r="UI127" s="18"/>
      <c r="UJ127" s="18"/>
      <c r="UK127" s="18"/>
      <c r="UL127" s="18"/>
      <c r="UM127" s="18"/>
      <c r="UN127" s="18"/>
      <c r="UO127" s="18"/>
      <c r="UP127" s="18"/>
      <c r="UQ127" s="18"/>
      <c r="UR127" s="18"/>
      <c r="US127" s="18"/>
      <c r="UT127" s="18"/>
      <c r="UU127" s="18"/>
      <c r="UV127" s="18"/>
      <c r="UW127" s="18"/>
      <c r="UX127" s="18"/>
      <c r="UY127" s="18"/>
      <c r="UZ127" s="18"/>
      <c r="VA127" s="18"/>
      <c r="VB127" s="18"/>
      <c r="VC127" s="18"/>
      <c r="VD127" s="18"/>
      <c r="VE127" s="18"/>
      <c r="VF127" s="18"/>
      <c r="VG127" s="18"/>
      <c r="VH127" s="18"/>
      <c r="VI127" s="18"/>
      <c r="VJ127" s="18"/>
      <c r="VK127" s="18"/>
      <c r="VL127" s="18"/>
      <c r="VM127" s="18"/>
      <c r="VN127" s="18"/>
      <c r="VO127" s="18"/>
      <c r="VP127" s="18"/>
      <c r="VQ127" s="18"/>
      <c r="VR127" s="18"/>
      <c r="VS127" s="18"/>
      <c r="VT127" s="18"/>
      <c r="VU127" s="18"/>
      <c r="VV127" s="18"/>
      <c r="VW127" s="18"/>
      <c r="VX127" s="18"/>
      <c r="VY127" s="18"/>
      <c r="VZ127" s="18"/>
      <c r="WA127" s="18"/>
      <c r="WB127" s="18"/>
      <c r="WC127" s="18"/>
      <c r="WD127" s="18"/>
      <c r="WE127" s="18"/>
      <c r="WF127" s="18"/>
      <c r="WG127" s="18"/>
      <c r="WH127" s="18"/>
      <c r="WI127" s="18"/>
      <c r="WJ127" s="18"/>
      <c r="WK127" s="18"/>
      <c r="WL127" s="18"/>
      <c r="WM127" s="18"/>
      <c r="WN127" s="18"/>
      <c r="WO127" s="18"/>
      <c r="WP127" s="18"/>
      <c r="WQ127" s="18"/>
      <c r="WR127" s="18"/>
      <c r="WS127" s="18"/>
      <c r="WT127" s="18"/>
      <c r="WU127" s="18"/>
      <c r="WV127" s="18"/>
      <c r="WW127" s="18"/>
      <c r="WX127" s="18"/>
      <c r="WY127" s="18"/>
      <c r="WZ127" s="18"/>
      <c r="XA127" s="18"/>
      <c r="XB127" s="18"/>
      <c r="XC127" s="18"/>
      <c r="XD127" s="18"/>
      <c r="XE127" s="18"/>
      <c r="XF127" s="18"/>
      <c r="XG127" s="18"/>
      <c r="XH127" s="18"/>
      <c r="XI127" s="18"/>
      <c r="XJ127" s="18"/>
      <c r="XK127" s="18"/>
      <c r="XL127" s="18"/>
      <c r="XM127" s="18"/>
      <c r="XN127" s="18"/>
      <c r="XO127" s="18"/>
      <c r="XP127" s="18"/>
      <c r="XQ127" s="18"/>
      <c r="XR127" s="18"/>
      <c r="XS127" s="18"/>
      <c r="XT127" s="18"/>
      <c r="XU127" s="18"/>
      <c r="XV127" s="18"/>
      <c r="XW127" s="18"/>
      <c r="XX127" s="18"/>
      <c r="XY127" s="18"/>
      <c r="XZ127" s="18"/>
      <c r="YA127" s="18"/>
      <c r="YB127" s="18"/>
      <c r="YC127" s="18"/>
      <c r="YD127" s="18"/>
      <c r="YE127" s="18"/>
      <c r="YF127" s="18"/>
      <c r="YG127" s="18"/>
      <c r="YH127" s="18"/>
      <c r="YI127" s="18"/>
      <c r="YJ127" s="18"/>
      <c r="YK127" s="18"/>
      <c r="YL127" s="18"/>
      <c r="YM127" s="18"/>
      <c r="YN127" s="18"/>
      <c r="YO127" s="18"/>
      <c r="YP127" s="18"/>
      <c r="YQ127" s="18"/>
      <c r="YR127" s="18"/>
      <c r="YS127" s="18"/>
      <c r="YT127" s="18"/>
      <c r="YU127" s="18"/>
      <c r="YV127" s="18"/>
      <c r="YW127" s="18"/>
      <c r="YX127" s="18"/>
      <c r="YY127" s="18"/>
      <c r="YZ127" s="18"/>
      <c r="ZA127" s="18"/>
      <c r="ZB127" s="18"/>
      <c r="ZC127" s="18"/>
      <c r="ZD127" s="18"/>
      <c r="ZE127" s="18"/>
      <c r="ZF127" s="18"/>
      <c r="ZG127" s="18"/>
      <c r="ZH127" s="18"/>
      <c r="ZI127" s="18"/>
      <c r="ZJ127" s="18"/>
      <c r="ZK127" s="18"/>
      <c r="ZL127" s="18"/>
      <c r="ZM127" s="18"/>
      <c r="ZN127" s="18"/>
      <c r="ZO127" s="18"/>
      <c r="ZP127" s="18"/>
      <c r="ZQ127" s="18"/>
      <c r="ZR127" s="18"/>
      <c r="ZS127" s="18"/>
      <c r="ZT127" s="18"/>
      <c r="ZU127" s="18"/>
      <c r="ZV127" s="18"/>
      <c r="ZW127" s="18"/>
      <c r="ZX127" s="18"/>
      <c r="ZY127" s="18"/>
      <c r="ZZ127" s="18"/>
      <c r="AAA127" s="18"/>
      <c r="AAB127" s="18"/>
      <c r="AAC127" s="18"/>
      <c r="AAD127" s="18"/>
      <c r="AAE127" s="18"/>
      <c r="AAF127" s="18"/>
      <c r="AAG127" s="18"/>
      <c r="AAH127" s="18"/>
      <c r="AAI127" s="18"/>
      <c r="AAJ127" s="18"/>
      <c r="AAK127" s="18"/>
      <c r="AAL127" s="18"/>
      <c r="AAM127" s="18"/>
      <c r="AAN127" s="18"/>
      <c r="AAO127" s="18"/>
      <c r="AAP127" s="18"/>
      <c r="AAQ127" s="18"/>
      <c r="AAR127" s="18"/>
      <c r="AAS127" s="18"/>
      <c r="AAT127" s="18"/>
      <c r="AAU127" s="18"/>
      <c r="AAV127" s="18"/>
      <c r="AAW127" s="18"/>
      <c r="AAX127" s="18"/>
      <c r="AAY127" s="18"/>
      <c r="AAZ127" s="18"/>
      <c r="ABA127" s="18"/>
      <c r="ABB127" s="18"/>
      <c r="ABC127" s="18"/>
      <c r="ABD127" s="18"/>
      <c r="ABE127" s="18"/>
      <c r="ABF127" s="18"/>
      <c r="ABG127" s="18"/>
      <c r="ABH127" s="18"/>
      <c r="ABI127" s="18"/>
      <c r="ABJ127" s="18"/>
      <c r="ABK127" s="18"/>
      <c r="ABL127" s="18"/>
      <c r="ABM127" s="18"/>
      <c r="ABN127" s="18"/>
      <c r="ABO127" s="18"/>
      <c r="ABP127" s="18"/>
      <c r="ABQ127" s="18"/>
      <c r="ABR127" s="18"/>
      <c r="ABS127" s="18"/>
      <c r="ABT127" s="18"/>
      <c r="ABU127" s="18"/>
      <c r="ABV127" s="18"/>
      <c r="ABW127" s="18"/>
      <c r="ABX127" s="18"/>
      <c r="ABY127" s="18"/>
      <c r="ABZ127" s="18"/>
      <c r="ACA127" s="18"/>
      <c r="ACB127" s="18"/>
      <c r="ACC127" s="18"/>
      <c r="ACD127" s="18"/>
      <c r="ACE127" s="18"/>
      <c r="ACF127" s="18"/>
      <c r="ACG127" s="18"/>
      <c r="ACH127" s="18"/>
      <c r="ACI127" s="18"/>
      <c r="ACJ127" s="18"/>
      <c r="ACK127" s="18"/>
      <c r="ACL127" s="18"/>
      <c r="ACM127" s="18"/>
      <c r="ACN127" s="18"/>
      <c r="ACO127" s="18"/>
      <c r="ACP127" s="18"/>
      <c r="ACQ127" s="18"/>
      <c r="ACR127" s="18"/>
      <c r="ACS127" s="18"/>
      <c r="ACT127" s="18"/>
      <c r="ACU127" s="18"/>
      <c r="ACV127" s="18"/>
      <c r="ACW127" s="18"/>
      <c r="ACX127" s="18"/>
      <c r="ACY127" s="18"/>
      <c r="ACZ127" s="18"/>
      <c r="ADA127" s="18"/>
      <c r="ADB127" s="18"/>
      <c r="ADC127" s="18"/>
      <c r="ADD127" s="18"/>
      <c r="ADE127" s="18"/>
      <c r="ADF127" s="18"/>
      <c r="ADG127" s="18"/>
      <c r="ADH127" s="18"/>
      <c r="ADI127" s="18"/>
      <c r="ADJ127" s="18"/>
      <c r="ADK127" s="18"/>
      <c r="ADL127" s="18"/>
      <c r="ADM127" s="18"/>
      <c r="ADN127" s="18"/>
      <c r="ADO127" s="18"/>
      <c r="ADP127" s="18"/>
      <c r="ADQ127" s="18"/>
      <c r="ADR127" s="18"/>
      <c r="ADS127" s="18"/>
      <c r="ADT127" s="18"/>
      <c r="ADU127" s="18"/>
      <c r="ADV127" s="18"/>
      <c r="ADW127" s="18"/>
      <c r="ADX127" s="18"/>
      <c r="ADY127" s="18"/>
      <c r="ADZ127" s="18"/>
      <c r="AEA127" s="18"/>
      <c r="AEB127" s="18"/>
      <c r="AEC127" s="18"/>
      <c r="AED127" s="18"/>
      <c r="AEE127" s="18"/>
      <c r="AEF127" s="18"/>
      <c r="AEG127" s="18"/>
      <c r="AEH127" s="18"/>
      <c r="AEI127" s="18"/>
      <c r="AEJ127" s="18"/>
      <c r="AEK127" s="18"/>
      <c r="AEL127" s="18"/>
      <c r="AEM127" s="18"/>
      <c r="AEN127" s="18"/>
      <c r="AEO127" s="18"/>
      <c r="AEP127" s="18"/>
      <c r="AEQ127" s="18"/>
      <c r="AER127" s="18"/>
      <c r="AES127" s="18"/>
      <c r="AET127" s="18"/>
      <c r="AEU127" s="18"/>
      <c r="AEV127" s="18"/>
      <c r="AEW127" s="18"/>
      <c r="AEX127" s="18"/>
    </row>
    <row r="128" spans="1:830" s="33" customFormat="1" ht="45">
      <c r="A128" s="34">
        <v>124</v>
      </c>
      <c r="B128" s="34" t="s">
        <v>257</v>
      </c>
      <c r="C128" s="8" t="s">
        <v>258</v>
      </c>
      <c r="D128" s="35" t="s">
        <v>20</v>
      </c>
      <c r="E128" s="36">
        <v>16000</v>
      </c>
      <c r="F128" s="51">
        <v>7</v>
      </c>
      <c r="G128" s="52">
        <v>13559.322033898306</v>
      </c>
      <c r="H128" s="38">
        <f t="shared" si="27"/>
        <v>112000</v>
      </c>
      <c r="I128" s="39">
        <v>12</v>
      </c>
      <c r="J128" s="38">
        <f t="shared" si="28"/>
        <v>192000</v>
      </c>
      <c r="K128" s="38">
        <f t="shared" si="29"/>
        <v>80000</v>
      </c>
      <c r="L128" s="38">
        <f t="shared" si="30"/>
        <v>0</v>
      </c>
      <c r="M128" s="40"/>
      <c r="N128" s="99">
        <f t="shared" si="31"/>
        <v>0</v>
      </c>
      <c r="O128" s="42"/>
      <c r="P128" s="43">
        <f t="shared" si="32"/>
        <v>0</v>
      </c>
      <c r="Q128" s="43">
        <f t="shared" si="33"/>
        <v>0</v>
      </c>
      <c r="R128" s="43">
        <f t="shared" si="34"/>
        <v>0</v>
      </c>
      <c r="S128" s="44">
        <f t="shared" si="35"/>
        <v>7</v>
      </c>
      <c r="T128" s="98">
        <f t="shared" si="36"/>
        <v>112000</v>
      </c>
      <c r="U128" s="45">
        <v>11</v>
      </c>
      <c r="V128" s="46">
        <f t="shared" si="21"/>
        <v>176000</v>
      </c>
      <c r="W128" s="46">
        <f t="shared" si="22"/>
        <v>64000</v>
      </c>
      <c r="X128" s="47">
        <f t="shared" si="23"/>
        <v>0</v>
      </c>
      <c r="Y128" s="97">
        <v>11</v>
      </c>
      <c r="Z128" s="96">
        <f t="shared" si="24"/>
        <v>176000</v>
      </c>
      <c r="AA128" s="96">
        <f t="shared" si="25"/>
        <v>64000</v>
      </c>
      <c r="AB128" s="70">
        <f t="shared" si="26"/>
        <v>0</v>
      </c>
      <c r="AC128" s="157"/>
      <c r="AD128" s="162">
        <v>5600</v>
      </c>
      <c r="AE128" s="166">
        <f t="shared" si="37"/>
        <v>39200</v>
      </c>
      <c r="AF128" s="166">
        <f t="shared" si="38"/>
        <v>61600</v>
      </c>
      <c r="AT128" s="136"/>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c r="HR128" s="18"/>
      <c r="HS128" s="18"/>
      <c r="HT128" s="18"/>
      <c r="HU128" s="18"/>
      <c r="HV128" s="18"/>
      <c r="HW128" s="18"/>
      <c r="HX128" s="18"/>
      <c r="HY128" s="18"/>
      <c r="HZ128" s="18"/>
      <c r="IA128" s="18"/>
      <c r="IB128" s="18"/>
      <c r="IC128" s="18"/>
      <c r="ID128" s="18"/>
      <c r="IE128" s="18"/>
      <c r="IF128" s="18"/>
      <c r="IG128" s="18"/>
      <c r="IH128" s="18"/>
      <c r="II128" s="18"/>
      <c r="IJ128" s="18"/>
      <c r="IK128" s="18"/>
      <c r="IL128" s="18"/>
      <c r="IM128" s="18"/>
      <c r="IN128" s="18"/>
      <c r="IO128" s="18"/>
      <c r="IP128" s="18"/>
      <c r="IQ128" s="18"/>
      <c r="IR128" s="18"/>
      <c r="IS128" s="18"/>
      <c r="IT128" s="18"/>
      <c r="IU128" s="18"/>
      <c r="IV128" s="18"/>
      <c r="IW128" s="18"/>
      <c r="IX128" s="18"/>
      <c r="IY128" s="18"/>
      <c r="IZ128" s="18"/>
      <c r="JA128" s="18"/>
      <c r="JB128" s="18"/>
      <c r="JC128" s="18"/>
      <c r="JD128" s="18"/>
      <c r="JE128" s="18"/>
      <c r="JF128" s="18"/>
      <c r="JG128" s="18"/>
      <c r="JH128" s="18"/>
      <c r="JI128" s="18"/>
      <c r="JJ128" s="18"/>
      <c r="JK128" s="18"/>
      <c r="JL128" s="18"/>
      <c r="JM128" s="18"/>
      <c r="JN128" s="18"/>
      <c r="JO128" s="18"/>
      <c r="JP128" s="18"/>
      <c r="JQ128" s="18"/>
      <c r="JR128" s="18"/>
      <c r="JS128" s="18"/>
      <c r="JT128" s="18"/>
      <c r="JU128" s="18"/>
      <c r="JV128" s="18"/>
      <c r="JW128" s="18"/>
      <c r="JX128" s="18"/>
      <c r="JY128" s="18"/>
      <c r="JZ128" s="18"/>
      <c r="KA128" s="18"/>
      <c r="KB128" s="18"/>
      <c r="KC128" s="18"/>
      <c r="KD128" s="18"/>
      <c r="KE128" s="18"/>
      <c r="KF128" s="18"/>
      <c r="KG128" s="18"/>
      <c r="KH128" s="18"/>
      <c r="KI128" s="18"/>
      <c r="KJ128" s="18"/>
      <c r="KK128" s="18"/>
      <c r="KL128" s="18"/>
      <c r="KM128" s="18"/>
      <c r="KN128" s="18"/>
      <c r="KO128" s="18"/>
      <c r="KP128" s="18"/>
      <c r="KQ128" s="18"/>
      <c r="KR128" s="18"/>
      <c r="KS128" s="18"/>
      <c r="KT128" s="18"/>
      <c r="KU128" s="18"/>
      <c r="KV128" s="18"/>
      <c r="KW128" s="18"/>
      <c r="KX128" s="18"/>
      <c r="KY128" s="18"/>
      <c r="KZ128" s="18"/>
      <c r="LA128" s="18"/>
      <c r="LB128" s="18"/>
      <c r="LC128" s="18"/>
      <c r="LD128" s="18"/>
      <c r="LE128" s="18"/>
      <c r="LF128" s="18"/>
      <c r="LG128" s="18"/>
      <c r="LH128" s="18"/>
      <c r="LI128" s="18"/>
      <c r="LJ128" s="18"/>
      <c r="LK128" s="18"/>
      <c r="LL128" s="18"/>
      <c r="LM128" s="18"/>
      <c r="LN128" s="18"/>
      <c r="LO128" s="18"/>
      <c r="LP128" s="18"/>
      <c r="LQ128" s="18"/>
      <c r="LR128" s="18"/>
      <c r="LS128" s="18"/>
      <c r="LT128" s="18"/>
      <c r="LU128" s="18"/>
      <c r="LV128" s="18"/>
      <c r="LW128" s="18"/>
      <c r="LX128" s="18"/>
      <c r="LY128" s="18"/>
      <c r="LZ128" s="18"/>
      <c r="MA128" s="18"/>
      <c r="MB128" s="18"/>
      <c r="MC128" s="18"/>
      <c r="MD128" s="18"/>
      <c r="ME128" s="18"/>
      <c r="MF128" s="18"/>
      <c r="MG128" s="18"/>
      <c r="MH128" s="18"/>
      <c r="MI128" s="18"/>
      <c r="MJ128" s="18"/>
      <c r="MK128" s="18"/>
      <c r="ML128" s="18"/>
      <c r="MM128" s="18"/>
      <c r="MN128" s="18"/>
      <c r="MO128" s="18"/>
      <c r="MP128" s="18"/>
      <c r="MQ128" s="18"/>
      <c r="MR128" s="18"/>
      <c r="MS128" s="18"/>
      <c r="MT128" s="18"/>
      <c r="MU128" s="18"/>
      <c r="MV128" s="18"/>
      <c r="MW128" s="18"/>
      <c r="MX128" s="18"/>
      <c r="MY128" s="18"/>
      <c r="MZ128" s="18"/>
      <c r="NA128" s="18"/>
      <c r="NB128" s="18"/>
      <c r="NC128" s="18"/>
      <c r="ND128" s="18"/>
      <c r="NE128" s="18"/>
      <c r="NF128" s="18"/>
      <c r="NG128" s="18"/>
      <c r="NH128" s="18"/>
      <c r="NI128" s="18"/>
      <c r="NJ128" s="18"/>
      <c r="NK128" s="18"/>
      <c r="NL128" s="18"/>
      <c r="NM128" s="18"/>
      <c r="NN128" s="18"/>
      <c r="NO128" s="18"/>
      <c r="NP128" s="18"/>
      <c r="NQ128" s="18"/>
      <c r="NR128" s="18"/>
      <c r="NS128" s="18"/>
      <c r="NT128" s="18"/>
      <c r="NU128" s="18"/>
      <c r="NV128" s="18"/>
      <c r="NW128" s="18"/>
      <c r="NX128" s="18"/>
      <c r="NY128" s="18"/>
      <c r="NZ128" s="18"/>
      <c r="OA128" s="18"/>
      <c r="OB128" s="18"/>
      <c r="OC128" s="18"/>
      <c r="OD128" s="18"/>
      <c r="OE128" s="18"/>
      <c r="OF128" s="18"/>
      <c r="OG128" s="18"/>
      <c r="OH128" s="18"/>
      <c r="OI128" s="18"/>
      <c r="OJ128" s="18"/>
      <c r="OK128" s="18"/>
      <c r="OL128" s="18"/>
      <c r="OM128" s="18"/>
      <c r="ON128" s="18"/>
      <c r="OO128" s="18"/>
      <c r="OP128" s="18"/>
      <c r="OQ128" s="18"/>
      <c r="OR128" s="18"/>
      <c r="OS128" s="18"/>
      <c r="OT128" s="18"/>
      <c r="OU128" s="18"/>
      <c r="OV128" s="18"/>
      <c r="OW128" s="18"/>
      <c r="OX128" s="18"/>
      <c r="OY128" s="18"/>
      <c r="OZ128" s="18"/>
      <c r="PA128" s="18"/>
      <c r="PB128" s="18"/>
      <c r="PC128" s="18"/>
      <c r="PD128" s="18"/>
      <c r="PE128" s="18"/>
      <c r="PF128" s="18"/>
      <c r="PG128" s="18"/>
      <c r="PH128" s="18"/>
      <c r="PI128" s="18"/>
      <c r="PJ128" s="18"/>
      <c r="PK128" s="18"/>
      <c r="PL128" s="18"/>
      <c r="PM128" s="18"/>
      <c r="PN128" s="18"/>
      <c r="PO128" s="18"/>
      <c r="PP128" s="18"/>
      <c r="PQ128" s="18"/>
      <c r="PR128" s="18"/>
      <c r="PS128" s="18"/>
      <c r="PT128" s="18"/>
      <c r="PU128" s="18"/>
      <c r="PV128" s="18"/>
      <c r="PW128" s="18"/>
      <c r="PX128" s="18"/>
      <c r="PY128" s="18"/>
      <c r="PZ128" s="18"/>
      <c r="QA128" s="18"/>
      <c r="QB128" s="18"/>
      <c r="QC128" s="18"/>
      <c r="QD128" s="18"/>
      <c r="QE128" s="18"/>
      <c r="QF128" s="18"/>
      <c r="QG128" s="18"/>
      <c r="QH128" s="18"/>
      <c r="QI128" s="18"/>
      <c r="QJ128" s="18"/>
      <c r="QK128" s="18"/>
      <c r="QL128" s="18"/>
      <c r="QM128" s="18"/>
      <c r="QN128" s="18"/>
      <c r="QO128" s="18"/>
      <c r="QP128" s="18"/>
      <c r="QQ128" s="18"/>
      <c r="QR128" s="18"/>
      <c r="QS128" s="18"/>
      <c r="QT128" s="18"/>
      <c r="QU128" s="18"/>
      <c r="QV128" s="18"/>
      <c r="QW128" s="18"/>
      <c r="QX128" s="18"/>
      <c r="QY128" s="18"/>
      <c r="QZ128" s="18"/>
      <c r="RA128" s="18"/>
      <c r="RB128" s="18"/>
      <c r="RC128" s="18"/>
      <c r="RD128" s="18"/>
      <c r="RE128" s="18"/>
      <c r="RF128" s="18"/>
      <c r="RG128" s="18"/>
      <c r="RH128" s="18"/>
      <c r="RI128" s="18"/>
      <c r="RJ128" s="18"/>
      <c r="RK128" s="18"/>
      <c r="RL128" s="18"/>
      <c r="RM128" s="18"/>
      <c r="RN128" s="18"/>
      <c r="RO128" s="18"/>
      <c r="RP128" s="18"/>
      <c r="RQ128" s="18"/>
      <c r="RR128" s="18"/>
      <c r="RS128" s="18"/>
      <c r="RT128" s="18"/>
      <c r="RU128" s="18"/>
      <c r="RV128" s="18"/>
      <c r="RW128" s="18"/>
      <c r="RX128" s="18"/>
      <c r="RY128" s="18"/>
      <c r="RZ128" s="18"/>
      <c r="SA128" s="18"/>
      <c r="SB128" s="18"/>
      <c r="SC128" s="18"/>
      <c r="SD128" s="18"/>
      <c r="SE128" s="18"/>
      <c r="SF128" s="18"/>
      <c r="SG128" s="18"/>
      <c r="SH128" s="18"/>
      <c r="SI128" s="18"/>
      <c r="SJ128" s="18"/>
      <c r="SK128" s="18"/>
      <c r="SL128" s="18"/>
      <c r="SM128" s="18"/>
      <c r="SN128" s="18"/>
      <c r="SO128" s="18"/>
      <c r="SP128" s="18"/>
      <c r="SQ128" s="18"/>
      <c r="SR128" s="18"/>
      <c r="SS128" s="18"/>
      <c r="ST128" s="18"/>
      <c r="SU128" s="18"/>
      <c r="SV128" s="18"/>
      <c r="SW128" s="18"/>
      <c r="SX128" s="18"/>
      <c r="SY128" s="18"/>
      <c r="SZ128" s="18"/>
      <c r="TA128" s="18"/>
      <c r="TB128" s="18"/>
      <c r="TC128" s="18"/>
      <c r="TD128" s="18"/>
      <c r="TE128" s="18"/>
      <c r="TF128" s="18"/>
      <c r="TG128" s="18"/>
      <c r="TH128" s="18"/>
      <c r="TI128" s="18"/>
      <c r="TJ128" s="18"/>
      <c r="TK128" s="18"/>
      <c r="TL128" s="18"/>
      <c r="TM128" s="18"/>
      <c r="TN128" s="18"/>
      <c r="TO128" s="18"/>
      <c r="TP128" s="18"/>
      <c r="TQ128" s="18"/>
      <c r="TR128" s="18"/>
      <c r="TS128" s="18"/>
      <c r="TT128" s="18"/>
      <c r="TU128" s="18"/>
      <c r="TV128" s="18"/>
      <c r="TW128" s="18"/>
      <c r="TX128" s="18"/>
      <c r="TY128" s="18"/>
      <c r="TZ128" s="18"/>
      <c r="UA128" s="18"/>
      <c r="UB128" s="18"/>
      <c r="UC128" s="18"/>
      <c r="UD128" s="18"/>
      <c r="UE128" s="18"/>
      <c r="UF128" s="18"/>
      <c r="UG128" s="18"/>
      <c r="UH128" s="18"/>
      <c r="UI128" s="18"/>
      <c r="UJ128" s="18"/>
      <c r="UK128" s="18"/>
      <c r="UL128" s="18"/>
      <c r="UM128" s="18"/>
      <c r="UN128" s="18"/>
      <c r="UO128" s="18"/>
      <c r="UP128" s="18"/>
      <c r="UQ128" s="18"/>
      <c r="UR128" s="18"/>
      <c r="US128" s="18"/>
      <c r="UT128" s="18"/>
      <c r="UU128" s="18"/>
      <c r="UV128" s="18"/>
      <c r="UW128" s="18"/>
      <c r="UX128" s="18"/>
      <c r="UY128" s="18"/>
      <c r="UZ128" s="18"/>
      <c r="VA128" s="18"/>
      <c r="VB128" s="18"/>
      <c r="VC128" s="18"/>
      <c r="VD128" s="18"/>
      <c r="VE128" s="18"/>
      <c r="VF128" s="18"/>
      <c r="VG128" s="18"/>
      <c r="VH128" s="18"/>
      <c r="VI128" s="18"/>
      <c r="VJ128" s="18"/>
      <c r="VK128" s="18"/>
      <c r="VL128" s="18"/>
      <c r="VM128" s="18"/>
      <c r="VN128" s="18"/>
      <c r="VO128" s="18"/>
      <c r="VP128" s="18"/>
      <c r="VQ128" s="18"/>
      <c r="VR128" s="18"/>
      <c r="VS128" s="18"/>
      <c r="VT128" s="18"/>
      <c r="VU128" s="18"/>
      <c r="VV128" s="18"/>
      <c r="VW128" s="18"/>
      <c r="VX128" s="18"/>
      <c r="VY128" s="18"/>
      <c r="VZ128" s="18"/>
      <c r="WA128" s="18"/>
      <c r="WB128" s="18"/>
      <c r="WC128" s="18"/>
      <c r="WD128" s="18"/>
      <c r="WE128" s="18"/>
      <c r="WF128" s="18"/>
      <c r="WG128" s="18"/>
      <c r="WH128" s="18"/>
      <c r="WI128" s="18"/>
      <c r="WJ128" s="18"/>
      <c r="WK128" s="18"/>
      <c r="WL128" s="18"/>
      <c r="WM128" s="18"/>
      <c r="WN128" s="18"/>
      <c r="WO128" s="18"/>
      <c r="WP128" s="18"/>
      <c r="WQ128" s="18"/>
      <c r="WR128" s="18"/>
      <c r="WS128" s="18"/>
      <c r="WT128" s="18"/>
      <c r="WU128" s="18"/>
      <c r="WV128" s="18"/>
      <c r="WW128" s="18"/>
      <c r="WX128" s="18"/>
      <c r="WY128" s="18"/>
      <c r="WZ128" s="18"/>
      <c r="XA128" s="18"/>
      <c r="XB128" s="18"/>
      <c r="XC128" s="18"/>
      <c r="XD128" s="18"/>
      <c r="XE128" s="18"/>
      <c r="XF128" s="18"/>
      <c r="XG128" s="18"/>
      <c r="XH128" s="18"/>
      <c r="XI128" s="18"/>
      <c r="XJ128" s="18"/>
      <c r="XK128" s="18"/>
      <c r="XL128" s="18"/>
      <c r="XM128" s="18"/>
      <c r="XN128" s="18"/>
      <c r="XO128" s="18"/>
      <c r="XP128" s="18"/>
      <c r="XQ128" s="18"/>
      <c r="XR128" s="18"/>
      <c r="XS128" s="18"/>
      <c r="XT128" s="18"/>
      <c r="XU128" s="18"/>
      <c r="XV128" s="18"/>
      <c r="XW128" s="18"/>
      <c r="XX128" s="18"/>
      <c r="XY128" s="18"/>
      <c r="XZ128" s="18"/>
      <c r="YA128" s="18"/>
      <c r="YB128" s="18"/>
      <c r="YC128" s="18"/>
      <c r="YD128" s="18"/>
      <c r="YE128" s="18"/>
      <c r="YF128" s="18"/>
      <c r="YG128" s="18"/>
      <c r="YH128" s="18"/>
      <c r="YI128" s="18"/>
      <c r="YJ128" s="18"/>
      <c r="YK128" s="18"/>
      <c r="YL128" s="18"/>
      <c r="YM128" s="18"/>
      <c r="YN128" s="18"/>
      <c r="YO128" s="18"/>
      <c r="YP128" s="18"/>
      <c r="YQ128" s="18"/>
      <c r="YR128" s="18"/>
      <c r="YS128" s="18"/>
      <c r="YT128" s="18"/>
      <c r="YU128" s="18"/>
      <c r="YV128" s="18"/>
      <c r="YW128" s="18"/>
      <c r="YX128" s="18"/>
      <c r="YY128" s="18"/>
      <c r="YZ128" s="18"/>
      <c r="ZA128" s="18"/>
      <c r="ZB128" s="18"/>
      <c r="ZC128" s="18"/>
      <c r="ZD128" s="18"/>
      <c r="ZE128" s="18"/>
      <c r="ZF128" s="18"/>
      <c r="ZG128" s="18"/>
      <c r="ZH128" s="18"/>
      <c r="ZI128" s="18"/>
      <c r="ZJ128" s="18"/>
      <c r="ZK128" s="18"/>
      <c r="ZL128" s="18"/>
      <c r="ZM128" s="18"/>
      <c r="ZN128" s="18"/>
      <c r="ZO128" s="18"/>
      <c r="ZP128" s="18"/>
      <c r="ZQ128" s="18"/>
      <c r="ZR128" s="18"/>
      <c r="ZS128" s="18"/>
      <c r="ZT128" s="18"/>
      <c r="ZU128" s="18"/>
      <c r="ZV128" s="18"/>
      <c r="ZW128" s="18"/>
      <c r="ZX128" s="18"/>
      <c r="ZY128" s="18"/>
      <c r="ZZ128" s="18"/>
      <c r="AAA128" s="18"/>
      <c r="AAB128" s="18"/>
      <c r="AAC128" s="18"/>
      <c r="AAD128" s="18"/>
      <c r="AAE128" s="18"/>
      <c r="AAF128" s="18"/>
      <c r="AAG128" s="18"/>
      <c r="AAH128" s="18"/>
      <c r="AAI128" s="18"/>
      <c r="AAJ128" s="18"/>
      <c r="AAK128" s="18"/>
      <c r="AAL128" s="18"/>
      <c r="AAM128" s="18"/>
      <c r="AAN128" s="18"/>
      <c r="AAO128" s="18"/>
      <c r="AAP128" s="18"/>
      <c r="AAQ128" s="18"/>
      <c r="AAR128" s="18"/>
      <c r="AAS128" s="18"/>
      <c r="AAT128" s="18"/>
      <c r="AAU128" s="18"/>
      <c r="AAV128" s="18"/>
      <c r="AAW128" s="18"/>
      <c r="AAX128" s="18"/>
      <c r="AAY128" s="18"/>
      <c r="AAZ128" s="18"/>
      <c r="ABA128" s="18"/>
      <c r="ABB128" s="18"/>
      <c r="ABC128" s="18"/>
      <c r="ABD128" s="18"/>
      <c r="ABE128" s="18"/>
      <c r="ABF128" s="18"/>
      <c r="ABG128" s="18"/>
      <c r="ABH128" s="18"/>
      <c r="ABI128" s="18"/>
      <c r="ABJ128" s="18"/>
      <c r="ABK128" s="18"/>
      <c r="ABL128" s="18"/>
      <c r="ABM128" s="18"/>
      <c r="ABN128" s="18"/>
      <c r="ABO128" s="18"/>
      <c r="ABP128" s="18"/>
      <c r="ABQ128" s="18"/>
      <c r="ABR128" s="18"/>
      <c r="ABS128" s="18"/>
      <c r="ABT128" s="18"/>
      <c r="ABU128" s="18"/>
      <c r="ABV128" s="18"/>
      <c r="ABW128" s="18"/>
      <c r="ABX128" s="18"/>
      <c r="ABY128" s="18"/>
      <c r="ABZ128" s="18"/>
      <c r="ACA128" s="18"/>
      <c r="ACB128" s="18"/>
      <c r="ACC128" s="18"/>
      <c r="ACD128" s="18"/>
      <c r="ACE128" s="18"/>
      <c r="ACF128" s="18"/>
      <c r="ACG128" s="18"/>
      <c r="ACH128" s="18"/>
      <c r="ACI128" s="18"/>
      <c r="ACJ128" s="18"/>
      <c r="ACK128" s="18"/>
      <c r="ACL128" s="18"/>
      <c r="ACM128" s="18"/>
      <c r="ACN128" s="18"/>
      <c r="ACO128" s="18"/>
      <c r="ACP128" s="18"/>
      <c r="ACQ128" s="18"/>
      <c r="ACR128" s="18"/>
      <c r="ACS128" s="18"/>
      <c r="ACT128" s="18"/>
      <c r="ACU128" s="18"/>
      <c r="ACV128" s="18"/>
      <c r="ACW128" s="18"/>
      <c r="ACX128" s="18"/>
      <c r="ACY128" s="18"/>
      <c r="ACZ128" s="18"/>
      <c r="ADA128" s="18"/>
      <c r="ADB128" s="18"/>
      <c r="ADC128" s="18"/>
      <c r="ADD128" s="18"/>
      <c r="ADE128" s="18"/>
      <c r="ADF128" s="18"/>
      <c r="ADG128" s="18"/>
      <c r="ADH128" s="18"/>
      <c r="ADI128" s="18"/>
      <c r="ADJ128" s="18"/>
      <c r="ADK128" s="18"/>
      <c r="ADL128" s="18"/>
      <c r="ADM128" s="18"/>
      <c r="ADN128" s="18"/>
      <c r="ADO128" s="18"/>
      <c r="ADP128" s="18"/>
      <c r="ADQ128" s="18"/>
      <c r="ADR128" s="18"/>
      <c r="ADS128" s="18"/>
      <c r="ADT128" s="18"/>
      <c r="ADU128" s="18"/>
      <c r="ADV128" s="18"/>
      <c r="ADW128" s="18"/>
      <c r="ADX128" s="18"/>
      <c r="ADY128" s="18"/>
      <c r="ADZ128" s="18"/>
      <c r="AEA128" s="18"/>
      <c r="AEB128" s="18"/>
      <c r="AEC128" s="18"/>
      <c r="AED128" s="18"/>
      <c r="AEE128" s="18"/>
      <c r="AEF128" s="18"/>
      <c r="AEG128" s="18"/>
      <c r="AEH128" s="18"/>
      <c r="AEI128" s="18"/>
      <c r="AEJ128" s="18"/>
      <c r="AEK128" s="18"/>
      <c r="AEL128" s="18"/>
      <c r="AEM128" s="18"/>
      <c r="AEN128" s="18"/>
      <c r="AEO128" s="18"/>
      <c r="AEP128" s="18"/>
      <c r="AEQ128" s="18"/>
      <c r="AER128" s="18"/>
      <c r="AES128" s="18"/>
      <c r="AET128" s="18"/>
      <c r="AEU128" s="18"/>
      <c r="AEV128" s="18"/>
      <c r="AEW128" s="18"/>
      <c r="AEX128" s="18"/>
    </row>
    <row r="129" spans="1:830" s="33" customFormat="1" ht="60">
      <c r="A129" s="34">
        <v>125</v>
      </c>
      <c r="B129" s="34" t="s">
        <v>259</v>
      </c>
      <c r="C129" s="8" t="s">
        <v>260</v>
      </c>
      <c r="D129" s="35" t="s">
        <v>20</v>
      </c>
      <c r="E129" s="36">
        <v>10494999.999999998</v>
      </c>
      <c r="F129" s="51">
        <v>1</v>
      </c>
      <c r="G129" s="52">
        <v>8894067.7966101691</v>
      </c>
      <c r="H129" s="38">
        <f t="shared" si="27"/>
        <v>10494999.999999998</v>
      </c>
      <c r="I129" s="39">
        <v>1</v>
      </c>
      <c r="J129" s="38">
        <f t="shared" si="28"/>
        <v>10494999.999999998</v>
      </c>
      <c r="K129" s="38">
        <f t="shared" si="29"/>
        <v>0</v>
      </c>
      <c r="L129" s="38">
        <f t="shared" si="30"/>
        <v>0</v>
      </c>
      <c r="M129" s="40"/>
      <c r="N129" s="99">
        <f t="shared" si="31"/>
        <v>0</v>
      </c>
      <c r="O129" s="42"/>
      <c r="P129" s="43">
        <f t="shared" si="32"/>
        <v>0</v>
      </c>
      <c r="Q129" s="43">
        <f t="shared" si="33"/>
        <v>0</v>
      </c>
      <c r="R129" s="43">
        <f t="shared" si="34"/>
        <v>0</v>
      </c>
      <c r="S129" s="44">
        <f t="shared" si="35"/>
        <v>1</v>
      </c>
      <c r="T129" s="98">
        <f t="shared" si="36"/>
        <v>10494999.999999998</v>
      </c>
      <c r="U129" s="45">
        <f t="shared" ref="U129:U192" si="39">I129+O129</f>
        <v>1</v>
      </c>
      <c r="V129" s="46">
        <f t="shared" si="21"/>
        <v>10494999.999999998</v>
      </c>
      <c r="W129" s="46">
        <f t="shared" si="22"/>
        <v>0</v>
      </c>
      <c r="X129" s="47">
        <f t="shared" si="23"/>
        <v>0</v>
      </c>
      <c r="Y129" s="97">
        <v>1</v>
      </c>
      <c r="Z129" s="96">
        <f t="shared" si="24"/>
        <v>10494999.999999998</v>
      </c>
      <c r="AA129" s="96">
        <f t="shared" si="25"/>
        <v>0</v>
      </c>
      <c r="AB129" s="70">
        <f t="shared" si="26"/>
        <v>0</v>
      </c>
      <c r="AC129" s="157"/>
      <c r="AD129" s="162">
        <v>3673250</v>
      </c>
      <c r="AE129" s="166">
        <f t="shared" si="37"/>
        <v>3673250</v>
      </c>
      <c r="AF129" s="166">
        <f t="shared" si="38"/>
        <v>3673250</v>
      </c>
      <c r="AT129" s="136"/>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18"/>
      <c r="HK129" s="18"/>
      <c r="HL129" s="18"/>
      <c r="HM129" s="18"/>
      <c r="HN129" s="18"/>
      <c r="HO129" s="18"/>
      <c r="HP129" s="18"/>
      <c r="HQ129" s="18"/>
      <c r="HR129" s="18"/>
      <c r="HS129" s="18"/>
      <c r="HT129" s="18"/>
      <c r="HU129" s="18"/>
      <c r="HV129" s="18"/>
      <c r="HW129" s="18"/>
      <c r="HX129" s="18"/>
      <c r="HY129" s="18"/>
      <c r="HZ129" s="18"/>
      <c r="IA129" s="18"/>
      <c r="IB129" s="18"/>
      <c r="IC129" s="18"/>
      <c r="ID129" s="18"/>
      <c r="IE129" s="18"/>
      <c r="IF129" s="18"/>
      <c r="IG129" s="18"/>
      <c r="IH129" s="18"/>
      <c r="II129" s="18"/>
      <c r="IJ129" s="18"/>
      <c r="IK129" s="18"/>
      <c r="IL129" s="18"/>
      <c r="IM129" s="18"/>
      <c r="IN129" s="18"/>
      <c r="IO129" s="18"/>
      <c r="IP129" s="18"/>
      <c r="IQ129" s="18"/>
      <c r="IR129" s="18"/>
      <c r="IS129" s="18"/>
      <c r="IT129" s="18"/>
      <c r="IU129" s="18"/>
      <c r="IV129" s="18"/>
      <c r="IW129" s="18"/>
      <c r="IX129" s="18"/>
      <c r="IY129" s="18"/>
      <c r="IZ129" s="18"/>
      <c r="JA129" s="18"/>
      <c r="JB129" s="18"/>
      <c r="JC129" s="18"/>
      <c r="JD129" s="18"/>
      <c r="JE129" s="18"/>
      <c r="JF129" s="18"/>
      <c r="JG129" s="18"/>
      <c r="JH129" s="18"/>
      <c r="JI129" s="18"/>
      <c r="JJ129" s="18"/>
      <c r="JK129" s="18"/>
      <c r="JL129" s="18"/>
      <c r="JM129" s="18"/>
      <c r="JN129" s="18"/>
      <c r="JO129" s="18"/>
      <c r="JP129" s="18"/>
      <c r="JQ129" s="18"/>
      <c r="JR129" s="18"/>
      <c r="JS129" s="18"/>
      <c r="JT129" s="18"/>
      <c r="JU129" s="18"/>
      <c r="JV129" s="18"/>
      <c r="JW129" s="18"/>
      <c r="JX129" s="18"/>
      <c r="JY129" s="18"/>
      <c r="JZ129" s="18"/>
      <c r="KA129" s="18"/>
      <c r="KB129" s="18"/>
      <c r="KC129" s="18"/>
      <c r="KD129" s="18"/>
      <c r="KE129" s="18"/>
      <c r="KF129" s="18"/>
      <c r="KG129" s="18"/>
      <c r="KH129" s="18"/>
      <c r="KI129" s="18"/>
      <c r="KJ129" s="18"/>
      <c r="KK129" s="18"/>
      <c r="KL129" s="18"/>
      <c r="KM129" s="18"/>
      <c r="KN129" s="18"/>
      <c r="KO129" s="18"/>
      <c r="KP129" s="18"/>
      <c r="KQ129" s="18"/>
      <c r="KR129" s="18"/>
      <c r="KS129" s="18"/>
      <c r="KT129" s="18"/>
      <c r="KU129" s="18"/>
      <c r="KV129" s="18"/>
      <c r="KW129" s="18"/>
      <c r="KX129" s="18"/>
      <c r="KY129" s="18"/>
      <c r="KZ129" s="18"/>
      <c r="LA129" s="18"/>
      <c r="LB129" s="18"/>
      <c r="LC129" s="18"/>
      <c r="LD129" s="18"/>
      <c r="LE129" s="18"/>
      <c r="LF129" s="18"/>
      <c r="LG129" s="18"/>
      <c r="LH129" s="18"/>
      <c r="LI129" s="18"/>
      <c r="LJ129" s="18"/>
      <c r="LK129" s="18"/>
      <c r="LL129" s="18"/>
      <c r="LM129" s="18"/>
      <c r="LN129" s="18"/>
      <c r="LO129" s="18"/>
      <c r="LP129" s="18"/>
      <c r="LQ129" s="18"/>
      <c r="LR129" s="18"/>
      <c r="LS129" s="18"/>
      <c r="LT129" s="18"/>
      <c r="LU129" s="18"/>
      <c r="LV129" s="18"/>
      <c r="LW129" s="18"/>
      <c r="LX129" s="18"/>
      <c r="LY129" s="18"/>
      <c r="LZ129" s="18"/>
      <c r="MA129" s="18"/>
      <c r="MB129" s="18"/>
      <c r="MC129" s="18"/>
      <c r="MD129" s="18"/>
      <c r="ME129" s="18"/>
      <c r="MF129" s="18"/>
      <c r="MG129" s="18"/>
      <c r="MH129" s="18"/>
      <c r="MI129" s="18"/>
      <c r="MJ129" s="18"/>
      <c r="MK129" s="18"/>
      <c r="ML129" s="18"/>
      <c r="MM129" s="18"/>
      <c r="MN129" s="18"/>
      <c r="MO129" s="18"/>
      <c r="MP129" s="18"/>
      <c r="MQ129" s="18"/>
      <c r="MR129" s="18"/>
      <c r="MS129" s="18"/>
      <c r="MT129" s="18"/>
      <c r="MU129" s="18"/>
      <c r="MV129" s="18"/>
      <c r="MW129" s="18"/>
      <c r="MX129" s="18"/>
      <c r="MY129" s="18"/>
      <c r="MZ129" s="18"/>
      <c r="NA129" s="18"/>
      <c r="NB129" s="18"/>
      <c r="NC129" s="18"/>
      <c r="ND129" s="18"/>
      <c r="NE129" s="18"/>
      <c r="NF129" s="18"/>
      <c r="NG129" s="18"/>
      <c r="NH129" s="18"/>
      <c r="NI129" s="18"/>
      <c r="NJ129" s="18"/>
      <c r="NK129" s="18"/>
      <c r="NL129" s="18"/>
      <c r="NM129" s="18"/>
      <c r="NN129" s="18"/>
      <c r="NO129" s="18"/>
      <c r="NP129" s="18"/>
      <c r="NQ129" s="18"/>
      <c r="NR129" s="18"/>
      <c r="NS129" s="18"/>
      <c r="NT129" s="18"/>
      <c r="NU129" s="18"/>
      <c r="NV129" s="18"/>
      <c r="NW129" s="18"/>
      <c r="NX129" s="18"/>
      <c r="NY129" s="18"/>
      <c r="NZ129" s="18"/>
      <c r="OA129" s="18"/>
      <c r="OB129" s="18"/>
      <c r="OC129" s="18"/>
      <c r="OD129" s="18"/>
      <c r="OE129" s="18"/>
      <c r="OF129" s="18"/>
      <c r="OG129" s="18"/>
      <c r="OH129" s="18"/>
      <c r="OI129" s="18"/>
      <c r="OJ129" s="18"/>
      <c r="OK129" s="18"/>
      <c r="OL129" s="18"/>
      <c r="OM129" s="18"/>
      <c r="ON129" s="18"/>
      <c r="OO129" s="18"/>
      <c r="OP129" s="18"/>
      <c r="OQ129" s="18"/>
      <c r="OR129" s="18"/>
      <c r="OS129" s="18"/>
      <c r="OT129" s="18"/>
      <c r="OU129" s="18"/>
      <c r="OV129" s="18"/>
      <c r="OW129" s="18"/>
      <c r="OX129" s="18"/>
      <c r="OY129" s="18"/>
      <c r="OZ129" s="18"/>
      <c r="PA129" s="18"/>
      <c r="PB129" s="18"/>
      <c r="PC129" s="18"/>
      <c r="PD129" s="18"/>
      <c r="PE129" s="18"/>
      <c r="PF129" s="18"/>
      <c r="PG129" s="18"/>
      <c r="PH129" s="18"/>
      <c r="PI129" s="18"/>
      <c r="PJ129" s="18"/>
      <c r="PK129" s="18"/>
      <c r="PL129" s="18"/>
      <c r="PM129" s="18"/>
      <c r="PN129" s="18"/>
      <c r="PO129" s="18"/>
      <c r="PP129" s="18"/>
      <c r="PQ129" s="18"/>
      <c r="PR129" s="18"/>
      <c r="PS129" s="18"/>
      <c r="PT129" s="18"/>
      <c r="PU129" s="18"/>
      <c r="PV129" s="18"/>
      <c r="PW129" s="18"/>
      <c r="PX129" s="18"/>
      <c r="PY129" s="18"/>
      <c r="PZ129" s="18"/>
      <c r="QA129" s="18"/>
      <c r="QB129" s="18"/>
      <c r="QC129" s="18"/>
      <c r="QD129" s="18"/>
      <c r="QE129" s="18"/>
      <c r="QF129" s="18"/>
      <c r="QG129" s="18"/>
      <c r="QH129" s="18"/>
      <c r="QI129" s="18"/>
      <c r="QJ129" s="18"/>
      <c r="QK129" s="18"/>
      <c r="QL129" s="18"/>
      <c r="QM129" s="18"/>
      <c r="QN129" s="18"/>
      <c r="QO129" s="18"/>
      <c r="QP129" s="18"/>
      <c r="QQ129" s="18"/>
      <c r="QR129" s="18"/>
      <c r="QS129" s="18"/>
      <c r="QT129" s="18"/>
      <c r="QU129" s="18"/>
      <c r="QV129" s="18"/>
      <c r="QW129" s="18"/>
      <c r="QX129" s="18"/>
      <c r="QY129" s="18"/>
      <c r="QZ129" s="18"/>
      <c r="RA129" s="18"/>
      <c r="RB129" s="18"/>
      <c r="RC129" s="18"/>
      <c r="RD129" s="18"/>
      <c r="RE129" s="18"/>
      <c r="RF129" s="18"/>
      <c r="RG129" s="18"/>
      <c r="RH129" s="18"/>
      <c r="RI129" s="18"/>
      <c r="RJ129" s="18"/>
      <c r="RK129" s="18"/>
      <c r="RL129" s="18"/>
      <c r="RM129" s="18"/>
      <c r="RN129" s="18"/>
      <c r="RO129" s="18"/>
      <c r="RP129" s="18"/>
      <c r="RQ129" s="18"/>
      <c r="RR129" s="18"/>
      <c r="RS129" s="18"/>
      <c r="RT129" s="18"/>
      <c r="RU129" s="18"/>
      <c r="RV129" s="18"/>
      <c r="RW129" s="18"/>
      <c r="RX129" s="18"/>
      <c r="RY129" s="18"/>
      <c r="RZ129" s="18"/>
      <c r="SA129" s="18"/>
      <c r="SB129" s="18"/>
      <c r="SC129" s="18"/>
      <c r="SD129" s="18"/>
      <c r="SE129" s="18"/>
      <c r="SF129" s="18"/>
      <c r="SG129" s="18"/>
      <c r="SH129" s="18"/>
      <c r="SI129" s="18"/>
      <c r="SJ129" s="18"/>
      <c r="SK129" s="18"/>
      <c r="SL129" s="18"/>
      <c r="SM129" s="18"/>
      <c r="SN129" s="18"/>
      <c r="SO129" s="18"/>
      <c r="SP129" s="18"/>
      <c r="SQ129" s="18"/>
      <c r="SR129" s="18"/>
      <c r="SS129" s="18"/>
      <c r="ST129" s="18"/>
      <c r="SU129" s="18"/>
      <c r="SV129" s="18"/>
      <c r="SW129" s="18"/>
      <c r="SX129" s="18"/>
      <c r="SY129" s="18"/>
      <c r="SZ129" s="18"/>
      <c r="TA129" s="18"/>
      <c r="TB129" s="18"/>
      <c r="TC129" s="18"/>
      <c r="TD129" s="18"/>
      <c r="TE129" s="18"/>
      <c r="TF129" s="18"/>
      <c r="TG129" s="18"/>
      <c r="TH129" s="18"/>
      <c r="TI129" s="18"/>
      <c r="TJ129" s="18"/>
      <c r="TK129" s="18"/>
      <c r="TL129" s="18"/>
      <c r="TM129" s="18"/>
      <c r="TN129" s="18"/>
      <c r="TO129" s="18"/>
      <c r="TP129" s="18"/>
      <c r="TQ129" s="18"/>
      <c r="TR129" s="18"/>
      <c r="TS129" s="18"/>
      <c r="TT129" s="18"/>
      <c r="TU129" s="18"/>
      <c r="TV129" s="18"/>
      <c r="TW129" s="18"/>
      <c r="TX129" s="18"/>
      <c r="TY129" s="18"/>
      <c r="TZ129" s="18"/>
      <c r="UA129" s="18"/>
      <c r="UB129" s="18"/>
      <c r="UC129" s="18"/>
      <c r="UD129" s="18"/>
      <c r="UE129" s="18"/>
      <c r="UF129" s="18"/>
      <c r="UG129" s="18"/>
      <c r="UH129" s="18"/>
      <c r="UI129" s="18"/>
      <c r="UJ129" s="18"/>
      <c r="UK129" s="18"/>
      <c r="UL129" s="18"/>
      <c r="UM129" s="18"/>
      <c r="UN129" s="18"/>
      <c r="UO129" s="18"/>
      <c r="UP129" s="18"/>
      <c r="UQ129" s="18"/>
      <c r="UR129" s="18"/>
      <c r="US129" s="18"/>
      <c r="UT129" s="18"/>
      <c r="UU129" s="18"/>
      <c r="UV129" s="18"/>
      <c r="UW129" s="18"/>
      <c r="UX129" s="18"/>
      <c r="UY129" s="18"/>
      <c r="UZ129" s="18"/>
      <c r="VA129" s="18"/>
      <c r="VB129" s="18"/>
      <c r="VC129" s="18"/>
      <c r="VD129" s="18"/>
      <c r="VE129" s="18"/>
      <c r="VF129" s="18"/>
      <c r="VG129" s="18"/>
      <c r="VH129" s="18"/>
      <c r="VI129" s="18"/>
      <c r="VJ129" s="18"/>
      <c r="VK129" s="18"/>
      <c r="VL129" s="18"/>
      <c r="VM129" s="18"/>
      <c r="VN129" s="18"/>
      <c r="VO129" s="18"/>
      <c r="VP129" s="18"/>
      <c r="VQ129" s="18"/>
      <c r="VR129" s="18"/>
      <c r="VS129" s="18"/>
      <c r="VT129" s="18"/>
      <c r="VU129" s="18"/>
      <c r="VV129" s="18"/>
      <c r="VW129" s="18"/>
      <c r="VX129" s="18"/>
      <c r="VY129" s="18"/>
      <c r="VZ129" s="18"/>
      <c r="WA129" s="18"/>
      <c r="WB129" s="18"/>
      <c r="WC129" s="18"/>
      <c r="WD129" s="18"/>
      <c r="WE129" s="18"/>
      <c r="WF129" s="18"/>
      <c r="WG129" s="18"/>
      <c r="WH129" s="18"/>
      <c r="WI129" s="18"/>
      <c r="WJ129" s="18"/>
      <c r="WK129" s="18"/>
      <c r="WL129" s="18"/>
      <c r="WM129" s="18"/>
      <c r="WN129" s="18"/>
      <c r="WO129" s="18"/>
      <c r="WP129" s="18"/>
      <c r="WQ129" s="18"/>
      <c r="WR129" s="18"/>
      <c r="WS129" s="18"/>
      <c r="WT129" s="18"/>
      <c r="WU129" s="18"/>
      <c r="WV129" s="18"/>
      <c r="WW129" s="18"/>
      <c r="WX129" s="18"/>
      <c r="WY129" s="18"/>
      <c r="WZ129" s="18"/>
      <c r="XA129" s="18"/>
      <c r="XB129" s="18"/>
      <c r="XC129" s="18"/>
      <c r="XD129" s="18"/>
      <c r="XE129" s="18"/>
      <c r="XF129" s="18"/>
      <c r="XG129" s="18"/>
      <c r="XH129" s="18"/>
      <c r="XI129" s="18"/>
      <c r="XJ129" s="18"/>
      <c r="XK129" s="18"/>
      <c r="XL129" s="18"/>
      <c r="XM129" s="18"/>
      <c r="XN129" s="18"/>
      <c r="XO129" s="18"/>
      <c r="XP129" s="18"/>
      <c r="XQ129" s="18"/>
      <c r="XR129" s="18"/>
      <c r="XS129" s="18"/>
      <c r="XT129" s="18"/>
      <c r="XU129" s="18"/>
      <c r="XV129" s="18"/>
      <c r="XW129" s="18"/>
      <c r="XX129" s="18"/>
      <c r="XY129" s="18"/>
      <c r="XZ129" s="18"/>
      <c r="YA129" s="18"/>
      <c r="YB129" s="18"/>
      <c r="YC129" s="18"/>
      <c r="YD129" s="18"/>
      <c r="YE129" s="18"/>
      <c r="YF129" s="18"/>
      <c r="YG129" s="18"/>
      <c r="YH129" s="18"/>
      <c r="YI129" s="18"/>
      <c r="YJ129" s="18"/>
      <c r="YK129" s="18"/>
      <c r="YL129" s="18"/>
      <c r="YM129" s="18"/>
      <c r="YN129" s="18"/>
      <c r="YO129" s="18"/>
      <c r="YP129" s="18"/>
      <c r="YQ129" s="18"/>
      <c r="YR129" s="18"/>
      <c r="YS129" s="18"/>
      <c r="YT129" s="18"/>
      <c r="YU129" s="18"/>
      <c r="YV129" s="18"/>
      <c r="YW129" s="18"/>
      <c r="YX129" s="18"/>
      <c r="YY129" s="18"/>
      <c r="YZ129" s="18"/>
      <c r="ZA129" s="18"/>
      <c r="ZB129" s="18"/>
      <c r="ZC129" s="18"/>
      <c r="ZD129" s="18"/>
      <c r="ZE129" s="18"/>
      <c r="ZF129" s="18"/>
      <c r="ZG129" s="18"/>
      <c r="ZH129" s="18"/>
      <c r="ZI129" s="18"/>
      <c r="ZJ129" s="18"/>
      <c r="ZK129" s="18"/>
      <c r="ZL129" s="18"/>
      <c r="ZM129" s="18"/>
      <c r="ZN129" s="18"/>
      <c r="ZO129" s="18"/>
      <c r="ZP129" s="18"/>
      <c r="ZQ129" s="18"/>
      <c r="ZR129" s="18"/>
      <c r="ZS129" s="18"/>
      <c r="ZT129" s="18"/>
      <c r="ZU129" s="18"/>
      <c r="ZV129" s="18"/>
      <c r="ZW129" s="18"/>
      <c r="ZX129" s="18"/>
      <c r="ZY129" s="18"/>
      <c r="ZZ129" s="18"/>
      <c r="AAA129" s="18"/>
      <c r="AAB129" s="18"/>
      <c r="AAC129" s="18"/>
      <c r="AAD129" s="18"/>
      <c r="AAE129" s="18"/>
      <c r="AAF129" s="18"/>
      <c r="AAG129" s="18"/>
      <c r="AAH129" s="18"/>
      <c r="AAI129" s="18"/>
      <c r="AAJ129" s="18"/>
      <c r="AAK129" s="18"/>
      <c r="AAL129" s="18"/>
      <c r="AAM129" s="18"/>
      <c r="AAN129" s="18"/>
      <c r="AAO129" s="18"/>
      <c r="AAP129" s="18"/>
      <c r="AAQ129" s="18"/>
      <c r="AAR129" s="18"/>
      <c r="AAS129" s="18"/>
      <c r="AAT129" s="18"/>
      <c r="AAU129" s="18"/>
      <c r="AAV129" s="18"/>
      <c r="AAW129" s="18"/>
      <c r="AAX129" s="18"/>
      <c r="AAY129" s="18"/>
      <c r="AAZ129" s="18"/>
      <c r="ABA129" s="18"/>
      <c r="ABB129" s="18"/>
      <c r="ABC129" s="18"/>
      <c r="ABD129" s="18"/>
      <c r="ABE129" s="18"/>
      <c r="ABF129" s="18"/>
      <c r="ABG129" s="18"/>
      <c r="ABH129" s="18"/>
      <c r="ABI129" s="18"/>
      <c r="ABJ129" s="18"/>
      <c r="ABK129" s="18"/>
      <c r="ABL129" s="18"/>
      <c r="ABM129" s="18"/>
      <c r="ABN129" s="18"/>
      <c r="ABO129" s="18"/>
      <c r="ABP129" s="18"/>
      <c r="ABQ129" s="18"/>
      <c r="ABR129" s="18"/>
      <c r="ABS129" s="18"/>
      <c r="ABT129" s="18"/>
      <c r="ABU129" s="18"/>
      <c r="ABV129" s="18"/>
      <c r="ABW129" s="18"/>
      <c r="ABX129" s="18"/>
      <c r="ABY129" s="18"/>
      <c r="ABZ129" s="18"/>
      <c r="ACA129" s="18"/>
      <c r="ACB129" s="18"/>
      <c r="ACC129" s="18"/>
      <c r="ACD129" s="18"/>
      <c r="ACE129" s="18"/>
      <c r="ACF129" s="18"/>
      <c r="ACG129" s="18"/>
      <c r="ACH129" s="18"/>
      <c r="ACI129" s="18"/>
      <c r="ACJ129" s="18"/>
      <c r="ACK129" s="18"/>
      <c r="ACL129" s="18"/>
      <c r="ACM129" s="18"/>
      <c r="ACN129" s="18"/>
      <c r="ACO129" s="18"/>
      <c r="ACP129" s="18"/>
      <c r="ACQ129" s="18"/>
      <c r="ACR129" s="18"/>
      <c r="ACS129" s="18"/>
      <c r="ACT129" s="18"/>
      <c r="ACU129" s="18"/>
      <c r="ACV129" s="18"/>
      <c r="ACW129" s="18"/>
      <c r="ACX129" s="18"/>
      <c r="ACY129" s="18"/>
      <c r="ACZ129" s="18"/>
      <c r="ADA129" s="18"/>
      <c r="ADB129" s="18"/>
      <c r="ADC129" s="18"/>
      <c r="ADD129" s="18"/>
      <c r="ADE129" s="18"/>
      <c r="ADF129" s="18"/>
      <c r="ADG129" s="18"/>
      <c r="ADH129" s="18"/>
      <c r="ADI129" s="18"/>
      <c r="ADJ129" s="18"/>
      <c r="ADK129" s="18"/>
      <c r="ADL129" s="18"/>
      <c r="ADM129" s="18"/>
      <c r="ADN129" s="18"/>
      <c r="ADO129" s="18"/>
      <c r="ADP129" s="18"/>
      <c r="ADQ129" s="18"/>
      <c r="ADR129" s="18"/>
      <c r="ADS129" s="18"/>
      <c r="ADT129" s="18"/>
      <c r="ADU129" s="18"/>
      <c r="ADV129" s="18"/>
      <c r="ADW129" s="18"/>
      <c r="ADX129" s="18"/>
      <c r="ADY129" s="18"/>
      <c r="ADZ129" s="18"/>
      <c r="AEA129" s="18"/>
      <c r="AEB129" s="18"/>
      <c r="AEC129" s="18"/>
      <c r="AED129" s="18"/>
      <c r="AEE129" s="18"/>
      <c r="AEF129" s="18"/>
      <c r="AEG129" s="18"/>
      <c r="AEH129" s="18"/>
      <c r="AEI129" s="18"/>
      <c r="AEJ129" s="18"/>
      <c r="AEK129" s="18"/>
      <c r="AEL129" s="18"/>
      <c r="AEM129" s="18"/>
      <c r="AEN129" s="18"/>
      <c r="AEO129" s="18"/>
      <c r="AEP129" s="18"/>
      <c r="AEQ129" s="18"/>
      <c r="AER129" s="18"/>
      <c r="AES129" s="18"/>
      <c r="AET129" s="18"/>
      <c r="AEU129" s="18"/>
      <c r="AEV129" s="18"/>
      <c r="AEW129" s="18"/>
      <c r="AEX129" s="18"/>
    </row>
    <row r="130" spans="1:830" s="33" customFormat="1" ht="30">
      <c r="A130" s="34">
        <v>126</v>
      </c>
      <c r="B130" s="34" t="s">
        <v>261</v>
      </c>
      <c r="C130" s="8" t="s">
        <v>262</v>
      </c>
      <c r="D130" s="35" t="s">
        <v>20</v>
      </c>
      <c r="E130" s="36">
        <v>150000</v>
      </c>
      <c r="F130" s="51">
        <v>6</v>
      </c>
      <c r="G130" s="38">
        <v>127118.64406779662</v>
      </c>
      <c r="H130" s="38">
        <f t="shared" si="27"/>
        <v>900000</v>
      </c>
      <c r="I130" s="39">
        <v>6</v>
      </c>
      <c r="J130" s="38">
        <f t="shared" si="28"/>
        <v>900000</v>
      </c>
      <c r="K130" s="38">
        <f t="shared" si="29"/>
        <v>0</v>
      </c>
      <c r="L130" s="38">
        <f t="shared" si="30"/>
        <v>0</v>
      </c>
      <c r="M130" s="40"/>
      <c r="N130" s="99">
        <f t="shared" si="31"/>
        <v>0</v>
      </c>
      <c r="O130" s="42"/>
      <c r="P130" s="43">
        <f t="shared" si="32"/>
        <v>0</v>
      </c>
      <c r="Q130" s="43">
        <f t="shared" si="33"/>
        <v>0</v>
      </c>
      <c r="R130" s="43">
        <f t="shared" si="34"/>
        <v>0</v>
      </c>
      <c r="S130" s="44">
        <f t="shared" si="35"/>
        <v>6</v>
      </c>
      <c r="T130" s="98">
        <f t="shared" si="36"/>
        <v>900000</v>
      </c>
      <c r="U130" s="45">
        <f t="shared" si="39"/>
        <v>6</v>
      </c>
      <c r="V130" s="46">
        <f t="shared" si="21"/>
        <v>900000</v>
      </c>
      <c r="W130" s="46">
        <f t="shared" si="22"/>
        <v>0</v>
      </c>
      <c r="X130" s="47">
        <f t="shared" si="23"/>
        <v>0</v>
      </c>
      <c r="Y130" s="97">
        <v>7</v>
      </c>
      <c r="Z130" s="96">
        <f t="shared" si="24"/>
        <v>1050000</v>
      </c>
      <c r="AA130" s="96">
        <f t="shared" si="25"/>
        <v>150000</v>
      </c>
      <c r="AB130" s="70">
        <f t="shared" si="26"/>
        <v>0</v>
      </c>
      <c r="AC130" s="157"/>
      <c r="AD130" s="162">
        <v>52500</v>
      </c>
      <c r="AE130" s="166">
        <f t="shared" si="37"/>
        <v>315000</v>
      </c>
      <c r="AF130" s="166">
        <f t="shared" si="38"/>
        <v>367500</v>
      </c>
      <c r="AT130" s="136"/>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c r="HJ130" s="18"/>
      <c r="HK130" s="18"/>
      <c r="HL130" s="18"/>
      <c r="HM130" s="18"/>
      <c r="HN130" s="18"/>
      <c r="HO130" s="18"/>
      <c r="HP130" s="18"/>
      <c r="HQ130" s="18"/>
      <c r="HR130" s="18"/>
      <c r="HS130" s="18"/>
      <c r="HT130" s="18"/>
      <c r="HU130" s="18"/>
      <c r="HV130" s="18"/>
      <c r="HW130" s="18"/>
      <c r="HX130" s="18"/>
      <c r="HY130" s="18"/>
      <c r="HZ130" s="18"/>
      <c r="IA130" s="18"/>
      <c r="IB130" s="18"/>
      <c r="IC130" s="18"/>
      <c r="ID130" s="18"/>
      <c r="IE130" s="18"/>
      <c r="IF130" s="18"/>
      <c r="IG130" s="18"/>
      <c r="IH130" s="18"/>
      <c r="II130" s="18"/>
      <c r="IJ130" s="18"/>
      <c r="IK130" s="18"/>
      <c r="IL130" s="18"/>
      <c r="IM130" s="18"/>
      <c r="IN130" s="18"/>
      <c r="IO130" s="18"/>
      <c r="IP130" s="18"/>
      <c r="IQ130" s="18"/>
      <c r="IR130" s="18"/>
      <c r="IS130" s="18"/>
      <c r="IT130" s="18"/>
      <c r="IU130" s="18"/>
      <c r="IV130" s="18"/>
      <c r="IW130" s="18"/>
      <c r="IX130" s="18"/>
      <c r="IY130" s="18"/>
      <c r="IZ130" s="18"/>
      <c r="JA130" s="18"/>
      <c r="JB130" s="18"/>
      <c r="JC130" s="18"/>
      <c r="JD130" s="18"/>
      <c r="JE130" s="18"/>
      <c r="JF130" s="18"/>
      <c r="JG130" s="18"/>
      <c r="JH130" s="18"/>
      <c r="JI130" s="18"/>
      <c r="JJ130" s="18"/>
      <c r="JK130" s="18"/>
      <c r="JL130" s="18"/>
      <c r="JM130" s="18"/>
      <c r="JN130" s="18"/>
      <c r="JO130" s="18"/>
      <c r="JP130" s="18"/>
      <c r="JQ130" s="18"/>
      <c r="JR130" s="18"/>
      <c r="JS130" s="18"/>
      <c r="JT130" s="18"/>
      <c r="JU130" s="18"/>
      <c r="JV130" s="18"/>
      <c r="JW130" s="18"/>
      <c r="JX130" s="18"/>
      <c r="JY130" s="18"/>
      <c r="JZ130" s="18"/>
      <c r="KA130" s="18"/>
      <c r="KB130" s="18"/>
      <c r="KC130" s="18"/>
      <c r="KD130" s="18"/>
      <c r="KE130" s="18"/>
      <c r="KF130" s="18"/>
      <c r="KG130" s="18"/>
      <c r="KH130" s="18"/>
      <c r="KI130" s="18"/>
      <c r="KJ130" s="18"/>
      <c r="KK130" s="18"/>
      <c r="KL130" s="18"/>
      <c r="KM130" s="18"/>
      <c r="KN130" s="18"/>
      <c r="KO130" s="18"/>
      <c r="KP130" s="18"/>
      <c r="KQ130" s="18"/>
      <c r="KR130" s="18"/>
      <c r="KS130" s="18"/>
      <c r="KT130" s="18"/>
      <c r="KU130" s="18"/>
      <c r="KV130" s="18"/>
      <c r="KW130" s="18"/>
      <c r="KX130" s="18"/>
      <c r="KY130" s="18"/>
      <c r="KZ130" s="18"/>
      <c r="LA130" s="18"/>
      <c r="LB130" s="18"/>
      <c r="LC130" s="18"/>
      <c r="LD130" s="18"/>
      <c r="LE130" s="18"/>
      <c r="LF130" s="18"/>
      <c r="LG130" s="18"/>
      <c r="LH130" s="18"/>
      <c r="LI130" s="18"/>
      <c r="LJ130" s="18"/>
      <c r="LK130" s="18"/>
      <c r="LL130" s="18"/>
      <c r="LM130" s="18"/>
      <c r="LN130" s="18"/>
      <c r="LO130" s="18"/>
      <c r="LP130" s="18"/>
      <c r="LQ130" s="18"/>
      <c r="LR130" s="18"/>
      <c r="LS130" s="18"/>
      <c r="LT130" s="18"/>
      <c r="LU130" s="18"/>
      <c r="LV130" s="18"/>
      <c r="LW130" s="18"/>
      <c r="LX130" s="18"/>
      <c r="LY130" s="18"/>
      <c r="LZ130" s="18"/>
      <c r="MA130" s="18"/>
      <c r="MB130" s="18"/>
      <c r="MC130" s="18"/>
      <c r="MD130" s="18"/>
      <c r="ME130" s="18"/>
      <c r="MF130" s="18"/>
      <c r="MG130" s="18"/>
      <c r="MH130" s="18"/>
      <c r="MI130" s="18"/>
      <c r="MJ130" s="18"/>
      <c r="MK130" s="18"/>
      <c r="ML130" s="18"/>
      <c r="MM130" s="18"/>
      <c r="MN130" s="18"/>
      <c r="MO130" s="18"/>
      <c r="MP130" s="18"/>
      <c r="MQ130" s="18"/>
      <c r="MR130" s="18"/>
      <c r="MS130" s="18"/>
      <c r="MT130" s="18"/>
      <c r="MU130" s="18"/>
      <c r="MV130" s="18"/>
      <c r="MW130" s="18"/>
      <c r="MX130" s="18"/>
      <c r="MY130" s="18"/>
      <c r="MZ130" s="18"/>
      <c r="NA130" s="18"/>
      <c r="NB130" s="18"/>
      <c r="NC130" s="18"/>
      <c r="ND130" s="18"/>
      <c r="NE130" s="18"/>
      <c r="NF130" s="18"/>
      <c r="NG130" s="18"/>
      <c r="NH130" s="18"/>
      <c r="NI130" s="18"/>
      <c r="NJ130" s="18"/>
      <c r="NK130" s="18"/>
      <c r="NL130" s="18"/>
      <c r="NM130" s="18"/>
      <c r="NN130" s="18"/>
      <c r="NO130" s="18"/>
      <c r="NP130" s="18"/>
      <c r="NQ130" s="18"/>
      <c r="NR130" s="18"/>
      <c r="NS130" s="18"/>
      <c r="NT130" s="18"/>
      <c r="NU130" s="18"/>
      <c r="NV130" s="18"/>
      <c r="NW130" s="18"/>
      <c r="NX130" s="18"/>
      <c r="NY130" s="18"/>
      <c r="NZ130" s="18"/>
      <c r="OA130" s="18"/>
      <c r="OB130" s="18"/>
      <c r="OC130" s="18"/>
      <c r="OD130" s="18"/>
      <c r="OE130" s="18"/>
      <c r="OF130" s="18"/>
      <c r="OG130" s="18"/>
      <c r="OH130" s="18"/>
      <c r="OI130" s="18"/>
      <c r="OJ130" s="18"/>
      <c r="OK130" s="18"/>
      <c r="OL130" s="18"/>
      <c r="OM130" s="18"/>
      <c r="ON130" s="18"/>
      <c r="OO130" s="18"/>
      <c r="OP130" s="18"/>
      <c r="OQ130" s="18"/>
      <c r="OR130" s="18"/>
      <c r="OS130" s="18"/>
      <c r="OT130" s="18"/>
      <c r="OU130" s="18"/>
      <c r="OV130" s="18"/>
      <c r="OW130" s="18"/>
      <c r="OX130" s="18"/>
      <c r="OY130" s="18"/>
      <c r="OZ130" s="18"/>
      <c r="PA130" s="18"/>
      <c r="PB130" s="18"/>
      <c r="PC130" s="18"/>
      <c r="PD130" s="18"/>
      <c r="PE130" s="18"/>
      <c r="PF130" s="18"/>
      <c r="PG130" s="18"/>
      <c r="PH130" s="18"/>
      <c r="PI130" s="18"/>
      <c r="PJ130" s="18"/>
      <c r="PK130" s="18"/>
      <c r="PL130" s="18"/>
      <c r="PM130" s="18"/>
      <c r="PN130" s="18"/>
      <c r="PO130" s="18"/>
      <c r="PP130" s="18"/>
      <c r="PQ130" s="18"/>
      <c r="PR130" s="18"/>
      <c r="PS130" s="18"/>
      <c r="PT130" s="18"/>
      <c r="PU130" s="18"/>
      <c r="PV130" s="18"/>
      <c r="PW130" s="18"/>
      <c r="PX130" s="18"/>
      <c r="PY130" s="18"/>
      <c r="PZ130" s="18"/>
      <c r="QA130" s="18"/>
      <c r="QB130" s="18"/>
      <c r="QC130" s="18"/>
      <c r="QD130" s="18"/>
      <c r="QE130" s="18"/>
      <c r="QF130" s="18"/>
      <c r="QG130" s="18"/>
      <c r="QH130" s="18"/>
      <c r="QI130" s="18"/>
      <c r="QJ130" s="18"/>
      <c r="QK130" s="18"/>
      <c r="QL130" s="18"/>
      <c r="QM130" s="18"/>
      <c r="QN130" s="18"/>
      <c r="QO130" s="18"/>
      <c r="QP130" s="18"/>
      <c r="QQ130" s="18"/>
      <c r="QR130" s="18"/>
      <c r="QS130" s="18"/>
      <c r="QT130" s="18"/>
      <c r="QU130" s="18"/>
      <c r="QV130" s="18"/>
      <c r="QW130" s="18"/>
      <c r="QX130" s="18"/>
      <c r="QY130" s="18"/>
      <c r="QZ130" s="18"/>
      <c r="RA130" s="18"/>
      <c r="RB130" s="18"/>
      <c r="RC130" s="18"/>
      <c r="RD130" s="18"/>
      <c r="RE130" s="18"/>
      <c r="RF130" s="18"/>
      <c r="RG130" s="18"/>
      <c r="RH130" s="18"/>
      <c r="RI130" s="18"/>
      <c r="RJ130" s="18"/>
      <c r="RK130" s="18"/>
      <c r="RL130" s="18"/>
      <c r="RM130" s="18"/>
      <c r="RN130" s="18"/>
      <c r="RO130" s="18"/>
      <c r="RP130" s="18"/>
      <c r="RQ130" s="18"/>
      <c r="RR130" s="18"/>
      <c r="RS130" s="18"/>
      <c r="RT130" s="18"/>
      <c r="RU130" s="18"/>
      <c r="RV130" s="18"/>
      <c r="RW130" s="18"/>
      <c r="RX130" s="18"/>
      <c r="RY130" s="18"/>
      <c r="RZ130" s="18"/>
      <c r="SA130" s="18"/>
      <c r="SB130" s="18"/>
      <c r="SC130" s="18"/>
      <c r="SD130" s="18"/>
      <c r="SE130" s="18"/>
      <c r="SF130" s="18"/>
      <c r="SG130" s="18"/>
      <c r="SH130" s="18"/>
      <c r="SI130" s="18"/>
      <c r="SJ130" s="18"/>
      <c r="SK130" s="18"/>
      <c r="SL130" s="18"/>
      <c r="SM130" s="18"/>
      <c r="SN130" s="18"/>
      <c r="SO130" s="18"/>
      <c r="SP130" s="18"/>
      <c r="SQ130" s="18"/>
      <c r="SR130" s="18"/>
      <c r="SS130" s="18"/>
      <c r="ST130" s="18"/>
      <c r="SU130" s="18"/>
      <c r="SV130" s="18"/>
      <c r="SW130" s="18"/>
      <c r="SX130" s="18"/>
      <c r="SY130" s="18"/>
      <c r="SZ130" s="18"/>
      <c r="TA130" s="18"/>
      <c r="TB130" s="18"/>
      <c r="TC130" s="18"/>
      <c r="TD130" s="18"/>
      <c r="TE130" s="18"/>
      <c r="TF130" s="18"/>
      <c r="TG130" s="18"/>
      <c r="TH130" s="18"/>
      <c r="TI130" s="18"/>
      <c r="TJ130" s="18"/>
      <c r="TK130" s="18"/>
      <c r="TL130" s="18"/>
      <c r="TM130" s="18"/>
      <c r="TN130" s="18"/>
      <c r="TO130" s="18"/>
      <c r="TP130" s="18"/>
      <c r="TQ130" s="18"/>
      <c r="TR130" s="18"/>
      <c r="TS130" s="18"/>
      <c r="TT130" s="18"/>
      <c r="TU130" s="18"/>
      <c r="TV130" s="18"/>
      <c r="TW130" s="18"/>
      <c r="TX130" s="18"/>
      <c r="TY130" s="18"/>
      <c r="TZ130" s="18"/>
      <c r="UA130" s="18"/>
      <c r="UB130" s="18"/>
      <c r="UC130" s="18"/>
      <c r="UD130" s="18"/>
      <c r="UE130" s="18"/>
      <c r="UF130" s="18"/>
      <c r="UG130" s="18"/>
      <c r="UH130" s="18"/>
      <c r="UI130" s="18"/>
      <c r="UJ130" s="18"/>
      <c r="UK130" s="18"/>
      <c r="UL130" s="18"/>
      <c r="UM130" s="18"/>
      <c r="UN130" s="18"/>
      <c r="UO130" s="18"/>
      <c r="UP130" s="18"/>
      <c r="UQ130" s="18"/>
      <c r="UR130" s="18"/>
      <c r="US130" s="18"/>
      <c r="UT130" s="18"/>
      <c r="UU130" s="18"/>
      <c r="UV130" s="18"/>
      <c r="UW130" s="18"/>
      <c r="UX130" s="18"/>
      <c r="UY130" s="18"/>
      <c r="UZ130" s="18"/>
      <c r="VA130" s="18"/>
      <c r="VB130" s="18"/>
      <c r="VC130" s="18"/>
      <c r="VD130" s="18"/>
      <c r="VE130" s="18"/>
      <c r="VF130" s="18"/>
      <c r="VG130" s="18"/>
      <c r="VH130" s="18"/>
      <c r="VI130" s="18"/>
      <c r="VJ130" s="18"/>
      <c r="VK130" s="18"/>
      <c r="VL130" s="18"/>
      <c r="VM130" s="18"/>
      <c r="VN130" s="18"/>
      <c r="VO130" s="18"/>
      <c r="VP130" s="18"/>
      <c r="VQ130" s="18"/>
      <c r="VR130" s="18"/>
      <c r="VS130" s="18"/>
      <c r="VT130" s="18"/>
      <c r="VU130" s="18"/>
      <c r="VV130" s="18"/>
      <c r="VW130" s="18"/>
      <c r="VX130" s="18"/>
      <c r="VY130" s="18"/>
      <c r="VZ130" s="18"/>
      <c r="WA130" s="18"/>
      <c r="WB130" s="18"/>
      <c r="WC130" s="18"/>
      <c r="WD130" s="18"/>
      <c r="WE130" s="18"/>
      <c r="WF130" s="18"/>
      <c r="WG130" s="18"/>
      <c r="WH130" s="18"/>
      <c r="WI130" s="18"/>
      <c r="WJ130" s="18"/>
      <c r="WK130" s="18"/>
      <c r="WL130" s="18"/>
      <c r="WM130" s="18"/>
      <c r="WN130" s="18"/>
      <c r="WO130" s="18"/>
      <c r="WP130" s="18"/>
      <c r="WQ130" s="18"/>
      <c r="WR130" s="18"/>
      <c r="WS130" s="18"/>
      <c r="WT130" s="18"/>
      <c r="WU130" s="18"/>
      <c r="WV130" s="18"/>
      <c r="WW130" s="18"/>
      <c r="WX130" s="18"/>
      <c r="WY130" s="18"/>
      <c r="WZ130" s="18"/>
      <c r="XA130" s="18"/>
      <c r="XB130" s="18"/>
      <c r="XC130" s="18"/>
      <c r="XD130" s="18"/>
      <c r="XE130" s="18"/>
      <c r="XF130" s="18"/>
      <c r="XG130" s="18"/>
      <c r="XH130" s="18"/>
      <c r="XI130" s="18"/>
      <c r="XJ130" s="18"/>
      <c r="XK130" s="18"/>
      <c r="XL130" s="18"/>
      <c r="XM130" s="18"/>
      <c r="XN130" s="18"/>
      <c r="XO130" s="18"/>
      <c r="XP130" s="18"/>
      <c r="XQ130" s="18"/>
      <c r="XR130" s="18"/>
      <c r="XS130" s="18"/>
      <c r="XT130" s="18"/>
      <c r="XU130" s="18"/>
      <c r="XV130" s="18"/>
      <c r="XW130" s="18"/>
      <c r="XX130" s="18"/>
      <c r="XY130" s="18"/>
      <c r="XZ130" s="18"/>
      <c r="YA130" s="18"/>
      <c r="YB130" s="18"/>
      <c r="YC130" s="18"/>
      <c r="YD130" s="18"/>
      <c r="YE130" s="18"/>
      <c r="YF130" s="18"/>
      <c r="YG130" s="18"/>
      <c r="YH130" s="18"/>
      <c r="YI130" s="18"/>
      <c r="YJ130" s="18"/>
      <c r="YK130" s="18"/>
      <c r="YL130" s="18"/>
      <c r="YM130" s="18"/>
      <c r="YN130" s="18"/>
      <c r="YO130" s="18"/>
      <c r="YP130" s="18"/>
      <c r="YQ130" s="18"/>
      <c r="YR130" s="18"/>
      <c r="YS130" s="18"/>
      <c r="YT130" s="18"/>
      <c r="YU130" s="18"/>
      <c r="YV130" s="18"/>
      <c r="YW130" s="18"/>
      <c r="YX130" s="18"/>
      <c r="YY130" s="18"/>
      <c r="YZ130" s="18"/>
      <c r="ZA130" s="18"/>
      <c r="ZB130" s="18"/>
      <c r="ZC130" s="18"/>
      <c r="ZD130" s="18"/>
      <c r="ZE130" s="18"/>
      <c r="ZF130" s="18"/>
      <c r="ZG130" s="18"/>
      <c r="ZH130" s="18"/>
      <c r="ZI130" s="18"/>
      <c r="ZJ130" s="18"/>
      <c r="ZK130" s="18"/>
      <c r="ZL130" s="18"/>
      <c r="ZM130" s="18"/>
      <c r="ZN130" s="18"/>
      <c r="ZO130" s="18"/>
      <c r="ZP130" s="18"/>
      <c r="ZQ130" s="18"/>
      <c r="ZR130" s="18"/>
      <c r="ZS130" s="18"/>
      <c r="ZT130" s="18"/>
      <c r="ZU130" s="18"/>
      <c r="ZV130" s="18"/>
      <c r="ZW130" s="18"/>
      <c r="ZX130" s="18"/>
      <c r="ZY130" s="18"/>
      <c r="ZZ130" s="18"/>
      <c r="AAA130" s="18"/>
      <c r="AAB130" s="18"/>
      <c r="AAC130" s="18"/>
      <c r="AAD130" s="18"/>
      <c r="AAE130" s="18"/>
      <c r="AAF130" s="18"/>
      <c r="AAG130" s="18"/>
      <c r="AAH130" s="18"/>
      <c r="AAI130" s="18"/>
      <c r="AAJ130" s="18"/>
      <c r="AAK130" s="18"/>
      <c r="AAL130" s="18"/>
      <c r="AAM130" s="18"/>
      <c r="AAN130" s="18"/>
      <c r="AAO130" s="18"/>
      <c r="AAP130" s="18"/>
      <c r="AAQ130" s="18"/>
      <c r="AAR130" s="18"/>
      <c r="AAS130" s="18"/>
      <c r="AAT130" s="18"/>
      <c r="AAU130" s="18"/>
      <c r="AAV130" s="18"/>
      <c r="AAW130" s="18"/>
      <c r="AAX130" s="18"/>
      <c r="AAY130" s="18"/>
      <c r="AAZ130" s="18"/>
      <c r="ABA130" s="18"/>
      <c r="ABB130" s="18"/>
      <c r="ABC130" s="18"/>
      <c r="ABD130" s="18"/>
      <c r="ABE130" s="18"/>
      <c r="ABF130" s="18"/>
      <c r="ABG130" s="18"/>
      <c r="ABH130" s="18"/>
      <c r="ABI130" s="18"/>
      <c r="ABJ130" s="18"/>
      <c r="ABK130" s="18"/>
      <c r="ABL130" s="18"/>
      <c r="ABM130" s="18"/>
      <c r="ABN130" s="18"/>
      <c r="ABO130" s="18"/>
      <c r="ABP130" s="18"/>
      <c r="ABQ130" s="18"/>
      <c r="ABR130" s="18"/>
      <c r="ABS130" s="18"/>
      <c r="ABT130" s="18"/>
      <c r="ABU130" s="18"/>
      <c r="ABV130" s="18"/>
      <c r="ABW130" s="18"/>
      <c r="ABX130" s="18"/>
      <c r="ABY130" s="18"/>
      <c r="ABZ130" s="18"/>
      <c r="ACA130" s="18"/>
      <c r="ACB130" s="18"/>
      <c r="ACC130" s="18"/>
      <c r="ACD130" s="18"/>
      <c r="ACE130" s="18"/>
      <c r="ACF130" s="18"/>
      <c r="ACG130" s="18"/>
      <c r="ACH130" s="18"/>
      <c r="ACI130" s="18"/>
      <c r="ACJ130" s="18"/>
      <c r="ACK130" s="18"/>
      <c r="ACL130" s="18"/>
      <c r="ACM130" s="18"/>
      <c r="ACN130" s="18"/>
      <c r="ACO130" s="18"/>
      <c r="ACP130" s="18"/>
      <c r="ACQ130" s="18"/>
      <c r="ACR130" s="18"/>
      <c r="ACS130" s="18"/>
      <c r="ACT130" s="18"/>
      <c r="ACU130" s="18"/>
      <c r="ACV130" s="18"/>
      <c r="ACW130" s="18"/>
      <c r="ACX130" s="18"/>
      <c r="ACY130" s="18"/>
      <c r="ACZ130" s="18"/>
      <c r="ADA130" s="18"/>
      <c r="ADB130" s="18"/>
      <c r="ADC130" s="18"/>
      <c r="ADD130" s="18"/>
      <c r="ADE130" s="18"/>
      <c r="ADF130" s="18"/>
      <c r="ADG130" s="18"/>
      <c r="ADH130" s="18"/>
      <c r="ADI130" s="18"/>
      <c r="ADJ130" s="18"/>
      <c r="ADK130" s="18"/>
      <c r="ADL130" s="18"/>
      <c r="ADM130" s="18"/>
      <c r="ADN130" s="18"/>
      <c r="ADO130" s="18"/>
      <c r="ADP130" s="18"/>
      <c r="ADQ130" s="18"/>
      <c r="ADR130" s="18"/>
      <c r="ADS130" s="18"/>
      <c r="ADT130" s="18"/>
      <c r="ADU130" s="18"/>
      <c r="ADV130" s="18"/>
      <c r="ADW130" s="18"/>
      <c r="ADX130" s="18"/>
      <c r="ADY130" s="18"/>
      <c r="ADZ130" s="18"/>
      <c r="AEA130" s="18"/>
      <c r="AEB130" s="18"/>
      <c r="AEC130" s="18"/>
      <c r="AED130" s="18"/>
      <c r="AEE130" s="18"/>
      <c r="AEF130" s="18"/>
      <c r="AEG130" s="18"/>
      <c r="AEH130" s="18"/>
      <c r="AEI130" s="18"/>
      <c r="AEJ130" s="18"/>
      <c r="AEK130" s="18"/>
      <c r="AEL130" s="18"/>
      <c r="AEM130" s="18"/>
      <c r="AEN130" s="18"/>
      <c r="AEO130" s="18"/>
      <c r="AEP130" s="18"/>
      <c r="AEQ130" s="18"/>
      <c r="AER130" s="18"/>
      <c r="AES130" s="18"/>
      <c r="AET130" s="18"/>
      <c r="AEU130" s="18"/>
      <c r="AEV130" s="18"/>
      <c r="AEW130" s="18"/>
      <c r="AEX130" s="18"/>
    </row>
    <row r="131" spans="1:830" s="33" customFormat="1" ht="30">
      <c r="A131" s="34">
        <v>127</v>
      </c>
      <c r="B131" s="34" t="s">
        <v>263</v>
      </c>
      <c r="C131" s="8" t="s">
        <v>264</v>
      </c>
      <c r="D131" s="35" t="s">
        <v>20</v>
      </c>
      <c r="E131" s="36">
        <v>210000</v>
      </c>
      <c r="F131" s="51">
        <v>2</v>
      </c>
      <c r="G131" s="38">
        <v>177966.10169491527</v>
      </c>
      <c r="H131" s="38">
        <f t="shared" si="27"/>
        <v>420000</v>
      </c>
      <c r="I131" s="39">
        <v>6</v>
      </c>
      <c r="J131" s="38">
        <f t="shared" si="28"/>
        <v>1260000</v>
      </c>
      <c r="K131" s="38">
        <f t="shared" si="29"/>
        <v>840000</v>
      </c>
      <c r="L131" s="38">
        <f t="shared" si="30"/>
        <v>0</v>
      </c>
      <c r="M131" s="40"/>
      <c r="N131" s="99">
        <f t="shared" si="31"/>
        <v>0</v>
      </c>
      <c r="O131" s="42"/>
      <c r="P131" s="43">
        <f t="shared" si="32"/>
        <v>0</v>
      </c>
      <c r="Q131" s="43">
        <f t="shared" si="33"/>
        <v>0</v>
      </c>
      <c r="R131" s="43">
        <f t="shared" si="34"/>
        <v>0</v>
      </c>
      <c r="S131" s="44">
        <f t="shared" si="35"/>
        <v>2</v>
      </c>
      <c r="T131" s="98">
        <f t="shared" si="36"/>
        <v>420000</v>
      </c>
      <c r="U131" s="45">
        <f t="shared" si="39"/>
        <v>6</v>
      </c>
      <c r="V131" s="46">
        <f t="shared" si="21"/>
        <v>1260000</v>
      </c>
      <c r="W131" s="46">
        <f t="shared" si="22"/>
        <v>840000</v>
      </c>
      <c r="X131" s="47">
        <f t="shared" si="23"/>
        <v>0</v>
      </c>
      <c r="Y131" s="97">
        <v>6</v>
      </c>
      <c r="Z131" s="96">
        <f t="shared" si="24"/>
        <v>1260000</v>
      </c>
      <c r="AA131" s="96">
        <f t="shared" si="25"/>
        <v>840000</v>
      </c>
      <c r="AB131" s="70">
        <f t="shared" si="26"/>
        <v>0</v>
      </c>
      <c r="AC131" s="157"/>
      <c r="AD131" s="162">
        <v>73500</v>
      </c>
      <c r="AE131" s="166">
        <f t="shared" si="37"/>
        <v>147000</v>
      </c>
      <c r="AF131" s="166">
        <f t="shared" si="38"/>
        <v>441000</v>
      </c>
      <c r="AT131" s="136"/>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18"/>
      <c r="HO131" s="18"/>
      <c r="HP131" s="18"/>
      <c r="HQ131" s="18"/>
      <c r="HR131" s="18"/>
      <c r="HS131" s="18"/>
      <c r="HT131" s="18"/>
      <c r="HU131" s="18"/>
      <c r="HV131" s="18"/>
      <c r="HW131" s="18"/>
      <c r="HX131" s="18"/>
      <c r="HY131" s="18"/>
      <c r="HZ131" s="18"/>
      <c r="IA131" s="18"/>
      <c r="IB131" s="18"/>
      <c r="IC131" s="18"/>
      <c r="ID131" s="18"/>
      <c r="IE131" s="18"/>
      <c r="IF131" s="18"/>
      <c r="IG131" s="18"/>
      <c r="IH131" s="18"/>
      <c r="II131" s="18"/>
      <c r="IJ131" s="18"/>
      <c r="IK131" s="18"/>
      <c r="IL131" s="18"/>
      <c r="IM131" s="18"/>
      <c r="IN131" s="18"/>
      <c r="IO131" s="18"/>
      <c r="IP131" s="18"/>
      <c r="IQ131" s="18"/>
      <c r="IR131" s="18"/>
      <c r="IS131" s="18"/>
      <c r="IT131" s="18"/>
      <c r="IU131" s="18"/>
      <c r="IV131" s="18"/>
      <c r="IW131" s="18"/>
      <c r="IX131" s="18"/>
      <c r="IY131" s="18"/>
      <c r="IZ131" s="18"/>
      <c r="JA131" s="18"/>
      <c r="JB131" s="18"/>
      <c r="JC131" s="18"/>
      <c r="JD131" s="18"/>
      <c r="JE131" s="18"/>
      <c r="JF131" s="18"/>
      <c r="JG131" s="18"/>
      <c r="JH131" s="18"/>
      <c r="JI131" s="18"/>
      <c r="JJ131" s="18"/>
      <c r="JK131" s="18"/>
      <c r="JL131" s="18"/>
      <c r="JM131" s="18"/>
      <c r="JN131" s="18"/>
      <c r="JO131" s="18"/>
      <c r="JP131" s="18"/>
      <c r="JQ131" s="18"/>
      <c r="JR131" s="18"/>
      <c r="JS131" s="18"/>
      <c r="JT131" s="18"/>
      <c r="JU131" s="18"/>
      <c r="JV131" s="18"/>
      <c r="JW131" s="18"/>
      <c r="JX131" s="18"/>
      <c r="JY131" s="18"/>
      <c r="JZ131" s="18"/>
      <c r="KA131" s="18"/>
      <c r="KB131" s="18"/>
      <c r="KC131" s="18"/>
      <c r="KD131" s="18"/>
      <c r="KE131" s="18"/>
      <c r="KF131" s="18"/>
      <c r="KG131" s="18"/>
      <c r="KH131" s="18"/>
      <c r="KI131" s="18"/>
      <c r="KJ131" s="18"/>
      <c r="KK131" s="18"/>
      <c r="KL131" s="18"/>
      <c r="KM131" s="18"/>
      <c r="KN131" s="18"/>
      <c r="KO131" s="18"/>
      <c r="KP131" s="18"/>
      <c r="KQ131" s="18"/>
      <c r="KR131" s="18"/>
      <c r="KS131" s="18"/>
      <c r="KT131" s="18"/>
      <c r="KU131" s="18"/>
      <c r="KV131" s="18"/>
      <c r="KW131" s="18"/>
      <c r="KX131" s="18"/>
      <c r="KY131" s="18"/>
      <c r="KZ131" s="18"/>
      <c r="LA131" s="18"/>
      <c r="LB131" s="18"/>
      <c r="LC131" s="18"/>
      <c r="LD131" s="18"/>
      <c r="LE131" s="18"/>
      <c r="LF131" s="18"/>
      <c r="LG131" s="18"/>
      <c r="LH131" s="18"/>
      <c r="LI131" s="18"/>
      <c r="LJ131" s="18"/>
      <c r="LK131" s="18"/>
      <c r="LL131" s="18"/>
      <c r="LM131" s="18"/>
      <c r="LN131" s="18"/>
      <c r="LO131" s="18"/>
      <c r="LP131" s="18"/>
      <c r="LQ131" s="18"/>
      <c r="LR131" s="18"/>
      <c r="LS131" s="18"/>
      <c r="LT131" s="18"/>
      <c r="LU131" s="18"/>
      <c r="LV131" s="18"/>
      <c r="LW131" s="18"/>
      <c r="LX131" s="18"/>
      <c r="LY131" s="18"/>
      <c r="LZ131" s="18"/>
      <c r="MA131" s="18"/>
      <c r="MB131" s="18"/>
      <c r="MC131" s="18"/>
      <c r="MD131" s="18"/>
      <c r="ME131" s="18"/>
      <c r="MF131" s="18"/>
      <c r="MG131" s="18"/>
      <c r="MH131" s="18"/>
      <c r="MI131" s="18"/>
      <c r="MJ131" s="18"/>
      <c r="MK131" s="18"/>
      <c r="ML131" s="18"/>
      <c r="MM131" s="18"/>
      <c r="MN131" s="18"/>
      <c r="MO131" s="18"/>
      <c r="MP131" s="18"/>
      <c r="MQ131" s="18"/>
      <c r="MR131" s="18"/>
      <c r="MS131" s="18"/>
      <c r="MT131" s="18"/>
      <c r="MU131" s="18"/>
      <c r="MV131" s="18"/>
      <c r="MW131" s="18"/>
      <c r="MX131" s="18"/>
      <c r="MY131" s="18"/>
      <c r="MZ131" s="18"/>
      <c r="NA131" s="18"/>
      <c r="NB131" s="18"/>
      <c r="NC131" s="18"/>
      <c r="ND131" s="18"/>
      <c r="NE131" s="18"/>
      <c r="NF131" s="18"/>
      <c r="NG131" s="18"/>
      <c r="NH131" s="18"/>
      <c r="NI131" s="18"/>
      <c r="NJ131" s="18"/>
      <c r="NK131" s="18"/>
      <c r="NL131" s="18"/>
      <c r="NM131" s="18"/>
      <c r="NN131" s="18"/>
      <c r="NO131" s="18"/>
      <c r="NP131" s="18"/>
      <c r="NQ131" s="18"/>
      <c r="NR131" s="18"/>
      <c r="NS131" s="18"/>
      <c r="NT131" s="18"/>
      <c r="NU131" s="18"/>
      <c r="NV131" s="18"/>
      <c r="NW131" s="18"/>
      <c r="NX131" s="18"/>
      <c r="NY131" s="18"/>
      <c r="NZ131" s="18"/>
      <c r="OA131" s="18"/>
      <c r="OB131" s="18"/>
      <c r="OC131" s="18"/>
      <c r="OD131" s="18"/>
      <c r="OE131" s="18"/>
      <c r="OF131" s="18"/>
      <c r="OG131" s="18"/>
      <c r="OH131" s="18"/>
      <c r="OI131" s="18"/>
      <c r="OJ131" s="18"/>
      <c r="OK131" s="18"/>
      <c r="OL131" s="18"/>
      <c r="OM131" s="18"/>
      <c r="ON131" s="18"/>
      <c r="OO131" s="18"/>
      <c r="OP131" s="18"/>
      <c r="OQ131" s="18"/>
      <c r="OR131" s="18"/>
      <c r="OS131" s="18"/>
      <c r="OT131" s="18"/>
      <c r="OU131" s="18"/>
      <c r="OV131" s="18"/>
      <c r="OW131" s="18"/>
      <c r="OX131" s="18"/>
      <c r="OY131" s="18"/>
      <c r="OZ131" s="18"/>
      <c r="PA131" s="18"/>
      <c r="PB131" s="18"/>
      <c r="PC131" s="18"/>
      <c r="PD131" s="18"/>
      <c r="PE131" s="18"/>
      <c r="PF131" s="18"/>
      <c r="PG131" s="18"/>
      <c r="PH131" s="18"/>
      <c r="PI131" s="18"/>
      <c r="PJ131" s="18"/>
      <c r="PK131" s="18"/>
      <c r="PL131" s="18"/>
      <c r="PM131" s="18"/>
      <c r="PN131" s="18"/>
      <c r="PO131" s="18"/>
      <c r="PP131" s="18"/>
      <c r="PQ131" s="18"/>
      <c r="PR131" s="18"/>
      <c r="PS131" s="18"/>
      <c r="PT131" s="18"/>
      <c r="PU131" s="18"/>
      <c r="PV131" s="18"/>
      <c r="PW131" s="18"/>
      <c r="PX131" s="18"/>
      <c r="PY131" s="18"/>
      <c r="PZ131" s="18"/>
      <c r="QA131" s="18"/>
      <c r="QB131" s="18"/>
      <c r="QC131" s="18"/>
      <c r="QD131" s="18"/>
      <c r="QE131" s="18"/>
      <c r="QF131" s="18"/>
      <c r="QG131" s="18"/>
      <c r="QH131" s="18"/>
      <c r="QI131" s="18"/>
      <c r="QJ131" s="18"/>
      <c r="QK131" s="18"/>
      <c r="QL131" s="18"/>
      <c r="QM131" s="18"/>
      <c r="QN131" s="18"/>
      <c r="QO131" s="18"/>
      <c r="QP131" s="18"/>
      <c r="QQ131" s="18"/>
      <c r="QR131" s="18"/>
      <c r="QS131" s="18"/>
      <c r="QT131" s="18"/>
      <c r="QU131" s="18"/>
      <c r="QV131" s="18"/>
      <c r="QW131" s="18"/>
      <c r="QX131" s="18"/>
      <c r="QY131" s="18"/>
      <c r="QZ131" s="18"/>
      <c r="RA131" s="18"/>
      <c r="RB131" s="18"/>
      <c r="RC131" s="18"/>
      <c r="RD131" s="18"/>
      <c r="RE131" s="18"/>
      <c r="RF131" s="18"/>
      <c r="RG131" s="18"/>
      <c r="RH131" s="18"/>
      <c r="RI131" s="18"/>
      <c r="RJ131" s="18"/>
      <c r="RK131" s="18"/>
      <c r="RL131" s="18"/>
      <c r="RM131" s="18"/>
      <c r="RN131" s="18"/>
      <c r="RO131" s="18"/>
      <c r="RP131" s="18"/>
      <c r="RQ131" s="18"/>
      <c r="RR131" s="18"/>
      <c r="RS131" s="18"/>
      <c r="RT131" s="18"/>
      <c r="RU131" s="18"/>
      <c r="RV131" s="18"/>
      <c r="RW131" s="18"/>
      <c r="RX131" s="18"/>
      <c r="RY131" s="18"/>
      <c r="RZ131" s="18"/>
      <c r="SA131" s="18"/>
      <c r="SB131" s="18"/>
      <c r="SC131" s="18"/>
      <c r="SD131" s="18"/>
      <c r="SE131" s="18"/>
      <c r="SF131" s="18"/>
      <c r="SG131" s="18"/>
      <c r="SH131" s="18"/>
      <c r="SI131" s="18"/>
      <c r="SJ131" s="18"/>
      <c r="SK131" s="18"/>
      <c r="SL131" s="18"/>
      <c r="SM131" s="18"/>
      <c r="SN131" s="18"/>
      <c r="SO131" s="18"/>
      <c r="SP131" s="18"/>
      <c r="SQ131" s="18"/>
      <c r="SR131" s="18"/>
      <c r="SS131" s="18"/>
      <c r="ST131" s="18"/>
      <c r="SU131" s="18"/>
      <c r="SV131" s="18"/>
      <c r="SW131" s="18"/>
      <c r="SX131" s="18"/>
      <c r="SY131" s="18"/>
      <c r="SZ131" s="18"/>
      <c r="TA131" s="18"/>
      <c r="TB131" s="18"/>
      <c r="TC131" s="18"/>
      <c r="TD131" s="18"/>
      <c r="TE131" s="18"/>
      <c r="TF131" s="18"/>
      <c r="TG131" s="18"/>
      <c r="TH131" s="18"/>
      <c r="TI131" s="18"/>
      <c r="TJ131" s="18"/>
      <c r="TK131" s="18"/>
      <c r="TL131" s="18"/>
      <c r="TM131" s="18"/>
      <c r="TN131" s="18"/>
      <c r="TO131" s="18"/>
      <c r="TP131" s="18"/>
      <c r="TQ131" s="18"/>
      <c r="TR131" s="18"/>
      <c r="TS131" s="18"/>
      <c r="TT131" s="18"/>
      <c r="TU131" s="18"/>
      <c r="TV131" s="18"/>
      <c r="TW131" s="18"/>
      <c r="TX131" s="18"/>
      <c r="TY131" s="18"/>
      <c r="TZ131" s="18"/>
      <c r="UA131" s="18"/>
      <c r="UB131" s="18"/>
      <c r="UC131" s="18"/>
      <c r="UD131" s="18"/>
      <c r="UE131" s="18"/>
      <c r="UF131" s="18"/>
      <c r="UG131" s="18"/>
      <c r="UH131" s="18"/>
      <c r="UI131" s="18"/>
      <c r="UJ131" s="18"/>
      <c r="UK131" s="18"/>
      <c r="UL131" s="18"/>
      <c r="UM131" s="18"/>
      <c r="UN131" s="18"/>
      <c r="UO131" s="18"/>
      <c r="UP131" s="18"/>
      <c r="UQ131" s="18"/>
      <c r="UR131" s="18"/>
      <c r="US131" s="18"/>
      <c r="UT131" s="18"/>
      <c r="UU131" s="18"/>
      <c r="UV131" s="18"/>
      <c r="UW131" s="18"/>
      <c r="UX131" s="18"/>
      <c r="UY131" s="18"/>
      <c r="UZ131" s="18"/>
      <c r="VA131" s="18"/>
      <c r="VB131" s="18"/>
      <c r="VC131" s="18"/>
      <c r="VD131" s="18"/>
      <c r="VE131" s="18"/>
      <c r="VF131" s="18"/>
      <c r="VG131" s="18"/>
      <c r="VH131" s="18"/>
      <c r="VI131" s="18"/>
      <c r="VJ131" s="18"/>
      <c r="VK131" s="18"/>
      <c r="VL131" s="18"/>
      <c r="VM131" s="18"/>
      <c r="VN131" s="18"/>
      <c r="VO131" s="18"/>
      <c r="VP131" s="18"/>
      <c r="VQ131" s="18"/>
      <c r="VR131" s="18"/>
      <c r="VS131" s="18"/>
      <c r="VT131" s="18"/>
      <c r="VU131" s="18"/>
      <c r="VV131" s="18"/>
      <c r="VW131" s="18"/>
      <c r="VX131" s="18"/>
      <c r="VY131" s="18"/>
      <c r="VZ131" s="18"/>
      <c r="WA131" s="18"/>
      <c r="WB131" s="18"/>
      <c r="WC131" s="18"/>
      <c r="WD131" s="18"/>
      <c r="WE131" s="18"/>
      <c r="WF131" s="18"/>
      <c r="WG131" s="18"/>
      <c r="WH131" s="18"/>
      <c r="WI131" s="18"/>
      <c r="WJ131" s="18"/>
      <c r="WK131" s="18"/>
      <c r="WL131" s="18"/>
      <c r="WM131" s="18"/>
      <c r="WN131" s="18"/>
      <c r="WO131" s="18"/>
      <c r="WP131" s="18"/>
      <c r="WQ131" s="18"/>
      <c r="WR131" s="18"/>
      <c r="WS131" s="18"/>
      <c r="WT131" s="18"/>
      <c r="WU131" s="18"/>
      <c r="WV131" s="18"/>
      <c r="WW131" s="18"/>
      <c r="WX131" s="18"/>
      <c r="WY131" s="18"/>
      <c r="WZ131" s="18"/>
      <c r="XA131" s="18"/>
      <c r="XB131" s="18"/>
      <c r="XC131" s="18"/>
      <c r="XD131" s="18"/>
      <c r="XE131" s="18"/>
      <c r="XF131" s="18"/>
      <c r="XG131" s="18"/>
      <c r="XH131" s="18"/>
      <c r="XI131" s="18"/>
      <c r="XJ131" s="18"/>
      <c r="XK131" s="18"/>
      <c r="XL131" s="18"/>
      <c r="XM131" s="18"/>
      <c r="XN131" s="18"/>
      <c r="XO131" s="18"/>
      <c r="XP131" s="18"/>
      <c r="XQ131" s="18"/>
      <c r="XR131" s="18"/>
      <c r="XS131" s="18"/>
      <c r="XT131" s="18"/>
      <c r="XU131" s="18"/>
      <c r="XV131" s="18"/>
      <c r="XW131" s="18"/>
      <c r="XX131" s="18"/>
      <c r="XY131" s="18"/>
      <c r="XZ131" s="18"/>
      <c r="YA131" s="18"/>
      <c r="YB131" s="18"/>
      <c r="YC131" s="18"/>
      <c r="YD131" s="18"/>
      <c r="YE131" s="18"/>
      <c r="YF131" s="18"/>
      <c r="YG131" s="18"/>
      <c r="YH131" s="18"/>
      <c r="YI131" s="18"/>
      <c r="YJ131" s="18"/>
      <c r="YK131" s="18"/>
      <c r="YL131" s="18"/>
      <c r="YM131" s="18"/>
      <c r="YN131" s="18"/>
      <c r="YO131" s="18"/>
      <c r="YP131" s="18"/>
      <c r="YQ131" s="18"/>
      <c r="YR131" s="18"/>
      <c r="YS131" s="18"/>
      <c r="YT131" s="18"/>
      <c r="YU131" s="18"/>
      <c r="YV131" s="18"/>
      <c r="YW131" s="18"/>
      <c r="YX131" s="18"/>
      <c r="YY131" s="18"/>
      <c r="YZ131" s="18"/>
      <c r="ZA131" s="18"/>
      <c r="ZB131" s="18"/>
      <c r="ZC131" s="18"/>
      <c r="ZD131" s="18"/>
      <c r="ZE131" s="18"/>
      <c r="ZF131" s="18"/>
      <c r="ZG131" s="18"/>
      <c r="ZH131" s="18"/>
      <c r="ZI131" s="18"/>
      <c r="ZJ131" s="18"/>
      <c r="ZK131" s="18"/>
      <c r="ZL131" s="18"/>
      <c r="ZM131" s="18"/>
      <c r="ZN131" s="18"/>
      <c r="ZO131" s="18"/>
      <c r="ZP131" s="18"/>
      <c r="ZQ131" s="18"/>
      <c r="ZR131" s="18"/>
      <c r="ZS131" s="18"/>
      <c r="ZT131" s="18"/>
      <c r="ZU131" s="18"/>
      <c r="ZV131" s="18"/>
      <c r="ZW131" s="18"/>
      <c r="ZX131" s="18"/>
      <c r="ZY131" s="18"/>
      <c r="ZZ131" s="18"/>
      <c r="AAA131" s="18"/>
      <c r="AAB131" s="18"/>
      <c r="AAC131" s="18"/>
      <c r="AAD131" s="18"/>
      <c r="AAE131" s="18"/>
      <c r="AAF131" s="18"/>
      <c r="AAG131" s="18"/>
      <c r="AAH131" s="18"/>
      <c r="AAI131" s="18"/>
      <c r="AAJ131" s="18"/>
      <c r="AAK131" s="18"/>
      <c r="AAL131" s="18"/>
      <c r="AAM131" s="18"/>
      <c r="AAN131" s="18"/>
      <c r="AAO131" s="18"/>
      <c r="AAP131" s="18"/>
      <c r="AAQ131" s="18"/>
      <c r="AAR131" s="18"/>
      <c r="AAS131" s="18"/>
      <c r="AAT131" s="18"/>
      <c r="AAU131" s="18"/>
      <c r="AAV131" s="18"/>
      <c r="AAW131" s="18"/>
      <c r="AAX131" s="18"/>
      <c r="AAY131" s="18"/>
      <c r="AAZ131" s="18"/>
      <c r="ABA131" s="18"/>
      <c r="ABB131" s="18"/>
      <c r="ABC131" s="18"/>
      <c r="ABD131" s="18"/>
      <c r="ABE131" s="18"/>
      <c r="ABF131" s="18"/>
      <c r="ABG131" s="18"/>
      <c r="ABH131" s="18"/>
      <c r="ABI131" s="18"/>
      <c r="ABJ131" s="18"/>
      <c r="ABK131" s="18"/>
      <c r="ABL131" s="18"/>
      <c r="ABM131" s="18"/>
      <c r="ABN131" s="18"/>
      <c r="ABO131" s="18"/>
      <c r="ABP131" s="18"/>
      <c r="ABQ131" s="18"/>
      <c r="ABR131" s="18"/>
      <c r="ABS131" s="18"/>
      <c r="ABT131" s="18"/>
      <c r="ABU131" s="18"/>
      <c r="ABV131" s="18"/>
      <c r="ABW131" s="18"/>
      <c r="ABX131" s="18"/>
      <c r="ABY131" s="18"/>
      <c r="ABZ131" s="18"/>
      <c r="ACA131" s="18"/>
      <c r="ACB131" s="18"/>
      <c r="ACC131" s="18"/>
      <c r="ACD131" s="18"/>
      <c r="ACE131" s="18"/>
      <c r="ACF131" s="18"/>
      <c r="ACG131" s="18"/>
      <c r="ACH131" s="18"/>
      <c r="ACI131" s="18"/>
      <c r="ACJ131" s="18"/>
      <c r="ACK131" s="18"/>
      <c r="ACL131" s="18"/>
      <c r="ACM131" s="18"/>
      <c r="ACN131" s="18"/>
      <c r="ACO131" s="18"/>
      <c r="ACP131" s="18"/>
      <c r="ACQ131" s="18"/>
      <c r="ACR131" s="18"/>
      <c r="ACS131" s="18"/>
      <c r="ACT131" s="18"/>
      <c r="ACU131" s="18"/>
      <c r="ACV131" s="18"/>
      <c r="ACW131" s="18"/>
      <c r="ACX131" s="18"/>
      <c r="ACY131" s="18"/>
      <c r="ACZ131" s="18"/>
      <c r="ADA131" s="18"/>
      <c r="ADB131" s="18"/>
      <c r="ADC131" s="18"/>
      <c r="ADD131" s="18"/>
      <c r="ADE131" s="18"/>
      <c r="ADF131" s="18"/>
      <c r="ADG131" s="18"/>
      <c r="ADH131" s="18"/>
      <c r="ADI131" s="18"/>
      <c r="ADJ131" s="18"/>
      <c r="ADK131" s="18"/>
      <c r="ADL131" s="18"/>
      <c r="ADM131" s="18"/>
      <c r="ADN131" s="18"/>
      <c r="ADO131" s="18"/>
      <c r="ADP131" s="18"/>
      <c r="ADQ131" s="18"/>
      <c r="ADR131" s="18"/>
      <c r="ADS131" s="18"/>
      <c r="ADT131" s="18"/>
      <c r="ADU131" s="18"/>
      <c r="ADV131" s="18"/>
      <c r="ADW131" s="18"/>
      <c r="ADX131" s="18"/>
      <c r="ADY131" s="18"/>
      <c r="ADZ131" s="18"/>
      <c r="AEA131" s="18"/>
      <c r="AEB131" s="18"/>
      <c r="AEC131" s="18"/>
      <c r="AED131" s="18"/>
      <c r="AEE131" s="18"/>
      <c r="AEF131" s="18"/>
      <c r="AEG131" s="18"/>
      <c r="AEH131" s="18"/>
      <c r="AEI131" s="18"/>
      <c r="AEJ131" s="18"/>
      <c r="AEK131" s="18"/>
      <c r="AEL131" s="18"/>
      <c r="AEM131" s="18"/>
      <c r="AEN131" s="18"/>
      <c r="AEO131" s="18"/>
      <c r="AEP131" s="18"/>
      <c r="AEQ131" s="18"/>
      <c r="AER131" s="18"/>
      <c r="AES131" s="18"/>
      <c r="AET131" s="18"/>
      <c r="AEU131" s="18"/>
      <c r="AEV131" s="18"/>
      <c r="AEW131" s="18"/>
      <c r="AEX131" s="18"/>
    </row>
    <row r="132" spans="1:830" s="33" customFormat="1">
      <c r="A132" s="34">
        <v>128</v>
      </c>
      <c r="B132" s="34" t="s">
        <v>265</v>
      </c>
      <c r="C132" s="8" t="s">
        <v>266</v>
      </c>
      <c r="D132" s="35" t="s">
        <v>20</v>
      </c>
      <c r="E132" s="36">
        <v>7000</v>
      </c>
      <c r="F132" s="51">
        <v>6</v>
      </c>
      <c r="G132" s="38">
        <v>5932.203389830509</v>
      </c>
      <c r="H132" s="38">
        <f t="shared" si="27"/>
        <v>42000</v>
      </c>
      <c r="I132" s="39">
        <v>6</v>
      </c>
      <c r="J132" s="38">
        <f t="shared" si="28"/>
        <v>42000</v>
      </c>
      <c r="K132" s="38">
        <f t="shared" si="29"/>
        <v>0</v>
      </c>
      <c r="L132" s="38">
        <f t="shared" si="30"/>
        <v>0</v>
      </c>
      <c r="M132" s="40"/>
      <c r="N132" s="99">
        <f t="shared" si="31"/>
        <v>0</v>
      </c>
      <c r="O132" s="42"/>
      <c r="P132" s="43">
        <f t="shared" si="32"/>
        <v>0</v>
      </c>
      <c r="Q132" s="43">
        <f t="shared" si="33"/>
        <v>0</v>
      </c>
      <c r="R132" s="43">
        <f t="shared" si="34"/>
        <v>0</v>
      </c>
      <c r="S132" s="44">
        <f t="shared" si="35"/>
        <v>6</v>
      </c>
      <c r="T132" s="98">
        <f t="shared" si="36"/>
        <v>42000</v>
      </c>
      <c r="U132" s="45">
        <f t="shared" si="39"/>
        <v>6</v>
      </c>
      <c r="V132" s="46">
        <f t="shared" si="21"/>
        <v>42000</v>
      </c>
      <c r="W132" s="46">
        <f t="shared" si="22"/>
        <v>0</v>
      </c>
      <c r="X132" s="47">
        <f t="shared" si="23"/>
        <v>0</v>
      </c>
      <c r="Y132" s="97">
        <v>7</v>
      </c>
      <c r="Z132" s="96">
        <f t="shared" si="24"/>
        <v>49000</v>
      </c>
      <c r="AA132" s="96">
        <f t="shared" si="25"/>
        <v>7000</v>
      </c>
      <c r="AB132" s="70">
        <f t="shared" si="26"/>
        <v>0</v>
      </c>
      <c r="AC132" s="157"/>
      <c r="AD132" s="162">
        <v>2450</v>
      </c>
      <c r="AE132" s="166">
        <f t="shared" si="37"/>
        <v>14700</v>
      </c>
      <c r="AF132" s="166">
        <f t="shared" si="38"/>
        <v>17150</v>
      </c>
      <c r="AT132" s="136"/>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18"/>
      <c r="HO132" s="18"/>
      <c r="HP132" s="18"/>
      <c r="HQ132" s="18"/>
      <c r="HR132" s="18"/>
      <c r="HS132" s="18"/>
      <c r="HT132" s="18"/>
      <c r="HU132" s="18"/>
      <c r="HV132" s="18"/>
      <c r="HW132" s="18"/>
      <c r="HX132" s="18"/>
      <c r="HY132" s="18"/>
      <c r="HZ132" s="18"/>
      <c r="IA132" s="18"/>
      <c r="IB132" s="18"/>
      <c r="IC132" s="18"/>
      <c r="ID132" s="18"/>
      <c r="IE132" s="18"/>
      <c r="IF132" s="18"/>
      <c r="IG132" s="18"/>
      <c r="IH132" s="18"/>
      <c r="II132" s="18"/>
      <c r="IJ132" s="18"/>
      <c r="IK132" s="18"/>
      <c r="IL132" s="18"/>
      <c r="IM132" s="18"/>
      <c r="IN132" s="18"/>
      <c r="IO132" s="18"/>
      <c r="IP132" s="18"/>
      <c r="IQ132" s="18"/>
      <c r="IR132" s="18"/>
      <c r="IS132" s="18"/>
      <c r="IT132" s="18"/>
      <c r="IU132" s="18"/>
      <c r="IV132" s="18"/>
      <c r="IW132" s="18"/>
      <c r="IX132" s="18"/>
      <c r="IY132" s="18"/>
      <c r="IZ132" s="18"/>
      <c r="JA132" s="18"/>
      <c r="JB132" s="18"/>
      <c r="JC132" s="18"/>
      <c r="JD132" s="18"/>
      <c r="JE132" s="18"/>
      <c r="JF132" s="18"/>
      <c r="JG132" s="18"/>
      <c r="JH132" s="18"/>
      <c r="JI132" s="18"/>
      <c r="JJ132" s="18"/>
      <c r="JK132" s="18"/>
      <c r="JL132" s="18"/>
      <c r="JM132" s="18"/>
      <c r="JN132" s="18"/>
      <c r="JO132" s="18"/>
      <c r="JP132" s="18"/>
      <c r="JQ132" s="18"/>
      <c r="JR132" s="18"/>
      <c r="JS132" s="18"/>
      <c r="JT132" s="18"/>
      <c r="JU132" s="18"/>
      <c r="JV132" s="18"/>
      <c r="JW132" s="18"/>
      <c r="JX132" s="18"/>
      <c r="JY132" s="18"/>
      <c r="JZ132" s="18"/>
      <c r="KA132" s="18"/>
      <c r="KB132" s="18"/>
      <c r="KC132" s="18"/>
      <c r="KD132" s="18"/>
      <c r="KE132" s="18"/>
      <c r="KF132" s="18"/>
      <c r="KG132" s="18"/>
      <c r="KH132" s="18"/>
      <c r="KI132" s="18"/>
      <c r="KJ132" s="18"/>
      <c r="KK132" s="18"/>
      <c r="KL132" s="18"/>
      <c r="KM132" s="18"/>
      <c r="KN132" s="18"/>
      <c r="KO132" s="18"/>
      <c r="KP132" s="18"/>
      <c r="KQ132" s="18"/>
      <c r="KR132" s="18"/>
      <c r="KS132" s="18"/>
      <c r="KT132" s="18"/>
      <c r="KU132" s="18"/>
      <c r="KV132" s="18"/>
      <c r="KW132" s="18"/>
      <c r="KX132" s="18"/>
      <c r="KY132" s="18"/>
      <c r="KZ132" s="18"/>
      <c r="LA132" s="18"/>
      <c r="LB132" s="18"/>
      <c r="LC132" s="18"/>
      <c r="LD132" s="18"/>
      <c r="LE132" s="18"/>
      <c r="LF132" s="18"/>
      <c r="LG132" s="18"/>
      <c r="LH132" s="18"/>
      <c r="LI132" s="18"/>
      <c r="LJ132" s="18"/>
      <c r="LK132" s="18"/>
      <c r="LL132" s="18"/>
      <c r="LM132" s="18"/>
      <c r="LN132" s="18"/>
      <c r="LO132" s="18"/>
      <c r="LP132" s="18"/>
      <c r="LQ132" s="18"/>
      <c r="LR132" s="18"/>
      <c r="LS132" s="18"/>
      <c r="LT132" s="18"/>
      <c r="LU132" s="18"/>
      <c r="LV132" s="18"/>
      <c r="LW132" s="18"/>
      <c r="LX132" s="18"/>
      <c r="LY132" s="18"/>
      <c r="LZ132" s="18"/>
      <c r="MA132" s="18"/>
      <c r="MB132" s="18"/>
      <c r="MC132" s="18"/>
      <c r="MD132" s="18"/>
      <c r="ME132" s="18"/>
      <c r="MF132" s="18"/>
      <c r="MG132" s="18"/>
      <c r="MH132" s="18"/>
      <c r="MI132" s="18"/>
      <c r="MJ132" s="18"/>
      <c r="MK132" s="18"/>
      <c r="ML132" s="18"/>
      <c r="MM132" s="18"/>
      <c r="MN132" s="18"/>
      <c r="MO132" s="18"/>
      <c r="MP132" s="18"/>
      <c r="MQ132" s="18"/>
      <c r="MR132" s="18"/>
      <c r="MS132" s="18"/>
      <c r="MT132" s="18"/>
      <c r="MU132" s="18"/>
      <c r="MV132" s="18"/>
      <c r="MW132" s="18"/>
      <c r="MX132" s="18"/>
      <c r="MY132" s="18"/>
      <c r="MZ132" s="18"/>
      <c r="NA132" s="18"/>
      <c r="NB132" s="18"/>
      <c r="NC132" s="18"/>
      <c r="ND132" s="18"/>
      <c r="NE132" s="18"/>
      <c r="NF132" s="18"/>
      <c r="NG132" s="18"/>
      <c r="NH132" s="18"/>
      <c r="NI132" s="18"/>
      <c r="NJ132" s="18"/>
      <c r="NK132" s="18"/>
      <c r="NL132" s="18"/>
      <c r="NM132" s="18"/>
      <c r="NN132" s="18"/>
      <c r="NO132" s="18"/>
      <c r="NP132" s="18"/>
      <c r="NQ132" s="18"/>
      <c r="NR132" s="18"/>
      <c r="NS132" s="18"/>
      <c r="NT132" s="18"/>
      <c r="NU132" s="18"/>
      <c r="NV132" s="18"/>
      <c r="NW132" s="18"/>
      <c r="NX132" s="18"/>
      <c r="NY132" s="18"/>
      <c r="NZ132" s="18"/>
      <c r="OA132" s="18"/>
      <c r="OB132" s="18"/>
      <c r="OC132" s="18"/>
      <c r="OD132" s="18"/>
      <c r="OE132" s="18"/>
      <c r="OF132" s="18"/>
      <c r="OG132" s="18"/>
      <c r="OH132" s="18"/>
      <c r="OI132" s="18"/>
      <c r="OJ132" s="18"/>
      <c r="OK132" s="18"/>
      <c r="OL132" s="18"/>
      <c r="OM132" s="18"/>
      <c r="ON132" s="18"/>
      <c r="OO132" s="18"/>
      <c r="OP132" s="18"/>
      <c r="OQ132" s="18"/>
      <c r="OR132" s="18"/>
      <c r="OS132" s="18"/>
      <c r="OT132" s="18"/>
      <c r="OU132" s="18"/>
      <c r="OV132" s="18"/>
      <c r="OW132" s="18"/>
      <c r="OX132" s="18"/>
      <c r="OY132" s="18"/>
      <c r="OZ132" s="18"/>
      <c r="PA132" s="18"/>
      <c r="PB132" s="18"/>
      <c r="PC132" s="18"/>
      <c r="PD132" s="18"/>
      <c r="PE132" s="18"/>
      <c r="PF132" s="18"/>
      <c r="PG132" s="18"/>
      <c r="PH132" s="18"/>
      <c r="PI132" s="18"/>
      <c r="PJ132" s="18"/>
      <c r="PK132" s="18"/>
      <c r="PL132" s="18"/>
      <c r="PM132" s="18"/>
      <c r="PN132" s="18"/>
      <c r="PO132" s="18"/>
      <c r="PP132" s="18"/>
      <c r="PQ132" s="18"/>
      <c r="PR132" s="18"/>
      <c r="PS132" s="18"/>
      <c r="PT132" s="18"/>
      <c r="PU132" s="18"/>
      <c r="PV132" s="18"/>
      <c r="PW132" s="18"/>
      <c r="PX132" s="18"/>
      <c r="PY132" s="18"/>
      <c r="PZ132" s="18"/>
      <c r="QA132" s="18"/>
      <c r="QB132" s="18"/>
      <c r="QC132" s="18"/>
      <c r="QD132" s="18"/>
      <c r="QE132" s="18"/>
      <c r="QF132" s="18"/>
      <c r="QG132" s="18"/>
      <c r="QH132" s="18"/>
      <c r="QI132" s="18"/>
      <c r="QJ132" s="18"/>
      <c r="QK132" s="18"/>
      <c r="QL132" s="18"/>
      <c r="QM132" s="18"/>
      <c r="QN132" s="18"/>
      <c r="QO132" s="18"/>
      <c r="QP132" s="18"/>
      <c r="QQ132" s="18"/>
      <c r="QR132" s="18"/>
      <c r="QS132" s="18"/>
      <c r="QT132" s="18"/>
      <c r="QU132" s="18"/>
      <c r="QV132" s="18"/>
      <c r="QW132" s="18"/>
      <c r="QX132" s="18"/>
      <c r="QY132" s="18"/>
      <c r="QZ132" s="18"/>
      <c r="RA132" s="18"/>
      <c r="RB132" s="18"/>
      <c r="RC132" s="18"/>
      <c r="RD132" s="18"/>
      <c r="RE132" s="18"/>
      <c r="RF132" s="18"/>
      <c r="RG132" s="18"/>
      <c r="RH132" s="18"/>
      <c r="RI132" s="18"/>
      <c r="RJ132" s="18"/>
      <c r="RK132" s="18"/>
      <c r="RL132" s="18"/>
      <c r="RM132" s="18"/>
      <c r="RN132" s="18"/>
      <c r="RO132" s="18"/>
      <c r="RP132" s="18"/>
      <c r="RQ132" s="18"/>
      <c r="RR132" s="18"/>
      <c r="RS132" s="18"/>
      <c r="RT132" s="18"/>
      <c r="RU132" s="18"/>
      <c r="RV132" s="18"/>
      <c r="RW132" s="18"/>
      <c r="RX132" s="18"/>
      <c r="RY132" s="18"/>
      <c r="RZ132" s="18"/>
      <c r="SA132" s="18"/>
      <c r="SB132" s="18"/>
      <c r="SC132" s="18"/>
      <c r="SD132" s="18"/>
      <c r="SE132" s="18"/>
      <c r="SF132" s="18"/>
      <c r="SG132" s="18"/>
      <c r="SH132" s="18"/>
      <c r="SI132" s="18"/>
      <c r="SJ132" s="18"/>
      <c r="SK132" s="18"/>
      <c r="SL132" s="18"/>
      <c r="SM132" s="18"/>
      <c r="SN132" s="18"/>
      <c r="SO132" s="18"/>
      <c r="SP132" s="18"/>
      <c r="SQ132" s="18"/>
      <c r="SR132" s="18"/>
      <c r="SS132" s="18"/>
      <c r="ST132" s="18"/>
      <c r="SU132" s="18"/>
      <c r="SV132" s="18"/>
      <c r="SW132" s="18"/>
      <c r="SX132" s="18"/>
      <c r="SY132" s="18"/>
      <c r="SZ132" s="18"/>
      <c r="TA132" s="18"/>
      <c r="TB132" s="18"/>
      <c r="TC132" s="18"/>
      <c r="TD132" s="18"/>
      <c r="TE132" s="18"/>
      <c r="TF132" s="18"/>
      <c r="TG132" s="18"/>
      <c r="TH132" s="18"/>
      <c r="TI132" s="18"/>
      <c r="TJ132" s="18"/>
      <c r="TK132" s="18"/>
      <c r="TL132" s="18"/>
      <c r="TM132" s="18"/>
      <c r="TN132" s="18"/>
      <c r="TO132" s="18"/>
      <c r="TP132" s="18"/>
      <c r="TQ132" s="18"/>
      <c r="TR132" s="18"/>
      <c r="TS132" s="18"/>
      <c r="TT132" s="18"/>
      <c r="TU132" s="18"/>
      <c r="TV132" s="18"/>
      <c r="TW132" s="18"/>
      <c r="TX132" s="18"/>
      <c r="TY132" s="18"/>
      <c r="TZ132" s="18"/>
      <c r="UA132" s="18"/>
      <c r="UB132" s="18"/>
      <c r="UC132" s="18"/>
      <c r="UD132" s="18"/>
      <c r="UE132" s="18"/>
      <c r="UF132" s="18"/>
      <c r="UG132" s="18"/>
      <c r="UH132" s="18"/>
      <c r="UI132" s="18"/>
      <c r="UJ132" s="18"/>
      <c r="UK132" s="18"/>
      <c r="UL132" s="18"/>
      <c r="UM132" s="18"/>
      <c r="UN132" s="18"/>
      <c r="UO132" s="18"/>
      <c r="UP132" s="18"/>
      <c r="UQ132" s="18"/>
      <c r="UR132" s="18"/>
      <c r="US132" s="18"/>
      <c r="UT132" s="18"/>
      <c r="UU132" s="18"/>
      <c r="UV132" s="18"/>
      <c r="UW132" s="18"/>
      <c r="UX132" s="18"/>
      <c r="UY132" s="18"/>
      <c r="UZ132" s="18"/>
      <c r="VA132" s="18"/>
      <c r="VB132" s="18"/>
      <c r="VC132" s="18"/>
      <c r="VD132" s="18"/>
      <c r="VE132" s="18"/>
      <c r="VF132" s="18"/>
      <c r="VG132" s="18"/>
      <c r="VH132" s="18"/>
      <c r="VI132" s="18"/>
      <c r="VJ132" s="18"/>
      <c r="VK132" s="18"/>
      <c r="VL132" s="18"/>
      <c r="VM132" s="18"/>
      <c r="VN132" s="18"/>
      <c r="VO132" s="18"/>
      <c r="VP132" s="18"/>
      <c r="VQ132" s="18"/>
      <c r="VR132" s="18"/>
      <c r="VS132" s="18"/>
      <c r="VT132" s="18"/>
      <c r="VU132" s="18"/>
      <c r="VV132" s="18"/>
      <c r="VW132" s="18"/>
      <c r="VX132" s="18"/>
      <c r="VY132" s="18"/>
      <c r="VZ132" s="18"/>
      <c r="WA132" s="18"/>
      <c r="WB132" s="18"/>
      <c r="WC132" s="18"/>
      <c r="WD132" s="18"/>
      <c r="WE132" s="18"/>
      <c r="WF132" s="18"/>
      <c r="WG132" s="18"/>
      <c r="WH132" s="18"/>
      <c r="WI132" s="18"/>
      <c r="WJ132" s="18"/>
      <c r="WK132" s="18"/>
      <c r="WL132" s="18"/>
      <c r="WM132" s="18"/>
      <c r="WN132" s="18"/>
      <c r="WO132" s="18"/>
      <c r="WP132" s="18"/>
      <c r="WQ132" s="18"/>
      <c r="WR132" s="18"/>
      <c r="WS132" s="18"/>
      <c r="WT132" s="18"/>
      <c r="WU132" s="18"/>
      <c r="WV132" s="18"/>
      <c r="WW132" s="18"/>
      <c r="WX132" s="18"/>
      <c r="WY132" s="18"/>
      <c r="WZ132" s="18"/>
      <c r="XA132" s="18"/>
      <c r="XB132" s="18"/>
      <c r="XC132" s="18"/>
      <c r="XD132" s="18"/>
      <c r="XE132" s="18"/>
      <c r="XF132" s="18"/>
      <c r="XG132" s="18"/>
      <c r="XH132" s="18"/>
      <c r="XI132" s="18"/>
      <c r="XJ132" s="18"/>
      <c r="XK132" s="18"/>
      <c r="XL132" s="18"/>
      <c r="XM132" s="18"/>
      <c r="XN132" s="18"/>
      <c r="XO132" s="18"/>
      <c r="XP132" s="18"/>
      <c r="XQ132" s="18"/>
      <c r="XR132" s="18"/>
      <c r="XS132" s="18"/>
      <c r="XT132" s="18"/>
      <c r="XU132" s="18"/>
      <c r="XV132" s="18"/>
      <c r="XW132" s="18"/>
      <c r="XX132" s="18"/>
      <c r="XY132" s="18"/>
      <c r="XZ132" s="18"/>
      <c r="YA132" s="18"/>
      <c r="YB132" s="18"/>
      <c r="YC132" s="18"/>
      <c r="YD132" s="18"/>
      <c r="YE132" s="18"/>
      <c r="YF132" s="18"/>
      <c r="YG132" s="18"/>
      <c r="YH132" s="18"/>
      <c r="YI132" s="18"/>
      <c r="YJ132" s="18"/>
      <c r="YK132" s="18"/>
      <c r="YL132" s="18"/>
      <c r="YM132" s="18"/>
      <c r="YN132" s="18"/>
      <c r="YO132" s="18"/>
      <c r="YP132" s="18"/>
      <c r="YQ132" s="18"/>
      <c r="YR132" s="18"/>
      <c r="YS132" s="18"/>
      <c r="YT132" s="18"/>
      <c r="YU132" s="18"/>
      <c r="YV132" s="18"/>
      <c r="YW132" s="18"/>
      <c r="YX132" s="18"/>
      <c r="YY132" s="18"/>
      <c r="YZ132" s="18"/>
      <c r="ZA132" s="18"/>
      <c r="ZB132" s="18"/>
      <c r="ZC132" s="18"/>
      <c r="ZD132" s="18"/>
      <c r="ZE132" s="18"/>
      <c r="ZF132" s="18"/>
      <c r="ZG132" s="18"/>
      <c r="ZH132" s="18"/>
      <c r="ZI132" s="18"/>
      <c r="ZJ132" s="18"/>
      <c r="ZK132" s="18"/>
      <c r="ZL132" s="18"/>
      <c r="ZM132" s="18"/>
      <c r="ZN132" s="18"/>
      <c r="ZO132" s="18"/>
      <c r="ZP132" s="18"/>
      <c r="ZQ132" s="18"/>
      <c r="ZR132" s="18"/>
      <c r="ZS132" s="18"/>
      <c r="ZT132" s="18"/>
      <c r="ZU132" s="18"/>
      <c r="ZV132" s="18"/>
      <c r="ZW132" s="18"/>
      <c r="ZX132" s="18"/>
      <c r="ZY132" s="18"/>
      <c r="ZZ132" s="18"/>
      <c r="AAA132" s="18"/>
      <c r="AAB132" s="18"/>
      <c r="AAC132" s="18"/>
      <c r="AAD132" s="18"/>
      <c r="AAE132" s="18"/>
      <c r="AAF132" s="18"/>
      <c r="AAG132" s="18"/>
      <c r="AAH132" s="18"/>
      <c r="AAI132" s="18"/>
      <c r="AAJ132" s="18"/>
      <c r="AAK132" s="18"/>
      <c r="AAL132" s="18"/>
      <c r="AAM132" s="18"/>
      <c r="AAN132" s="18"/>
      <c r="AAO132" s="18"/>
      <c r="AAP132" s="18"/>
      <c r="AAQ132" s="18"/>
      <c r="AAR132" s="18"/>
      <c r="AAS132" s="18"/>
      <c r="AAT132" s="18"/>
      <c r="AAU132" s="18"/>
      <c r="AAV132" s="18"/>
      <c r="AAW132" s="18"/>
      <c r="AAX132" s="18"/>
      <c r="AAY132" s="18"/>
      <c r="AAZ132" s="18"/>
      <c r="ABA132" s="18"/>
      <c r="ABB132" s="18"/>
      <c r="ABC132" s="18"/>
      <c r="ABD132" s="18"/>
      <c r="ABE132" s="18"/>
      <c r="ABF132" s="18"/>
      <c r="ABG132" s="18"/>
      <c r="ABH132" s="18"/>
      <c r="ABI132" s="18"/>
      <c r="ABJ132" s="18"/>
      <c r="ABK132" s="18"/>
      <c r="ABL132" s="18"/>
      <c r="ABM132" s="18"/>
      <c r="ABN132" s="18"/>
      <c r="ABO132" s="18"/>
      <c r="ABP132" s="18"/>
      <c r="ABQ132" s="18"/>
      <c r="ABR132" s="18"/>
      <c r="ABS132" s="18"/>
      <c r="ABT132" s="18"/>
      <c r="ABU132" s="18"/>
      <c r="ABV132" s="18"/>
      <c r="ABW132" s="18"/>
      <c r="ABX132" s="18"/>
      <c r="ABY132" s="18"/>
      <c r="ABZ132" s="18"/>
      <c r="ACA132" s="18"/>
      <c r="ACB132" s="18"/>
      <c r="ACC132" s="18"/>
      <c r="ACD132" s="18"/>
      <c r="ACE132" s="18"/>
      <c r="ACF132" s="18"/>
      <c r="ACG132" s="18"/>
      <c r="ACH132" s="18"/>
      <c r="ACI132" s="18"/>
      <c r="ACJ132" s="18"/>
      <c r="ACK132" s="18"/>
      <c r="ACL132" s="18"/>
      <c r="ACM132" s="18"/>
      <c r="ACN132" s="18"/>
      <c r="ACO132" s="18"/>
      <c r="ACP132" s="18"/>
      <c r="ACQ132" s="18"/>
      <c r="ACR132" s="18"/>
      <c r="ACS132" s="18"/>
      <c r="ACT132" s="18"/>
      <c r="ACU132" s="18"/>
      <c r="ACV132" s="18"/>
      <c r="ACW132" s="18"/>
      <c r="ACX132" s="18"/>
      <c r="ACY132" s="18"/>
      <c r="ACZ132" s="18"/>
      <c r="ADA132" s="18"/>
      <c r="ADB132" s="18"/>
      <c r="ADC132" s="18"/>
      <c r="ADD132" s="18"/>
      <c r="ADE132" s="18"/>
      <c r="ADF132" s="18"/>
      <c r="ADG132" s="18"/>
      <c r="ADH132" s="18"/>
      <c r="ADI132" s="18"/>
      <c r="ADJ132" s="18"/>
      <c r="ADK132" s="18"/>
      <c r="ADL132" s="18"/>
      <c r="ADM132" s="18"/>
      <c r="ADN132" s="18"/>
      <c r="ADO132" s="18"/>
      <c r="ADP132" s="18"/>
      <c r="ADQ132" s="18"/>
      <c r="ADR132" s="18"/>
      <c r="ADS132" s="18"/>
      <c r="ADT132" s="18"/>
      <c r="ADU132" s="18"/>
      <c r="ADV132" s="18"/>
      <c r="ADW132" s="18"/>
      <c r="ADX132" s="18"/>
      <c r="ADY132" s="18"/>
      <c r="ADZ132" s="18"/>
      <c r="AEA132" s="18"/>
      <c r="AEB132" s="18"/>
      <c r="AEC132" s="18"/>
      <c r="AED132" s="18"/>
      <c r="AEE132" s="18"/>
      <c r="AEF132" s="18"/>
      <c r="AEG132" s="18"/>
      <c r="AEH132" s="18"/>
      <c r="AEI132" s="18"/>
      <c r="AEJ132" s="18"/>
      <c r="AEK132" s="18"/>
      <c r="AEL132" s="18"/>
      <c r="AEM132" s="18"/>
      <c r="AEN132" s="18"/>
      <c r="AEO132" s="18"/>
      <c r="AEP132" s="18"/>
      <c r="AEQ132" s="18"/>
      <c r="AER132" s="18"/>
      <c r="AES132" s="18"/>
      <c r="AET132" s="18"/>
      <c r="AEU132" s="18"/>
      <c r="AEV132" s="18"/>
      <c r="AEW132" s="18"/>
      <c r="AEX132" s="18"/>
    </row>
    <row r="133" spans="1:830" s="33" customFormat="1">
      <c r="A133" s="34">
        <v>129</v>
      </c>
      <c r="B133" s="34" t="s">
        <v>267</v>
      </c>
      <c r="C133" s="8" t="s">
        <v>268</v>
      </c>
      <c r="D133" s="35" t="s">
        <v>20</v>
      </c>
      <c r="E133" s="36">
        <v>8500</v>
      </c>
      <c r="F133" s="51">
        <v>2</v>
      </c>
      <c r="G133" s="38">
        <v>7203.3898305084749</v>
      </c>
      <c r="H133" s="38">
        <f t="shared" si="27"/>
        <v>17000</v>
      </c>
      <c r="I133" s="39">
        <v>6</v>
      </c>
      <c r="J133" s="38">
        <f t="shared" si="28"/>
        <v>51000</v>
      </c>
      <c r="K133" s="38">
        <f t="shared" si="29"/>
        <v>34000</v>
      </c>
      <c r="L133" s="38">
        <f t="shared" si="30"/>
        <v>0</v>
      </c>
      <c r="M133" s="40"/>
      <c r="N133" s="99">
        <f t="shared" si="31"/>
        <v>0</v>
      </c>
      <c r="O133" s="42"/>
      <c r="P133" s="43">
        <f t="shared" si="32"/>
        <v>0</v>
      </c>
      <c r="Q133" s="43">
        <f t="shared" si="33"/>
        <v>0</v>
      </c>
      <c r="R133" s="43">
        <f t="shared" si="34"/>
        <v>0</v>
      </c>
      <c r="S133" s="44">
        <f t="shared" si="35"/>
        <v>2</v>
      </c>
      <c r="T133" s="98">
        <f t="shared" si="36"/>
        <v>17000</v>
      </c>
      <c r="U133" s="45">
        <f t="shared" si="39"/>
        <v>6</v>
      </c>
      <c r="V133" s="46">
        <f t="shared" ref="V133:V196" si="40">U133*E133</f>
        <v>51000</v>
      </c>
      <c r="W133" s="46">
        <f t="shared" ref="W133:W196" si="41">IF(V133&gt;T133,V133-T133,0)</f>
        <v>34000</v>
      </c>
      <c r="X133" s="47">
        <f t="shared" ref="X133:X196" si="42">IF(T133&gt;V133,T133-V133,0)</f>
        <v>0</v>
      </c>
      <c r="Y133" s="97">
        <v>6</v>
      </c>
      <c r="Z133" s="96">
        <f t="shared" ref="Z133:Z196" si="43">Y133*E133</f>
        <v>51000</v>
      </c>
      <c r="AA133" s="96">
        <f t="shared" ref="AA133:AA196" si="44">IF(Z133&gt;T133,Z133-T133,0)</f>
        <v>34000</v>
      </c>
      <c r="AB133" s="70">
        <f t="shared" ref="AB133:AB196" si="45">IF(T133&gt;Z133,T133-Z133,0)</f>
        <v>0</v>
      </c>
      <c r="AC133" s="157"/>
      <c r="AD133" s="162">
        <v>2975</v>
      </c>
      <c r="AE133" s="166">
        <f t="shared" si="37"/>
        <v>5950</v>
      </c>
      <c r="AF133" s="166">
        <f t="shared" si="38"/>
        <v>17850</v>
      </c>
      <c r="AT133" s="136"/>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18"/>
      <c r="HO133" s="18"/>
      <c r="HP133" s="18"/>
      <c r="HQ133" s="18"/>
      <c r="HR133" s="18"/>
      <c r="HS133" s="18"/>
      <c r="HT133" s="18"/>
      <c r="HU133" s="18"/>
      <c r="HV133" s="18"/>
      <c r="HW133" s="18"/>
      <c r="HX133" s="18"/>
      <c r="HY133" s="18"/>
      <c r="HZ133" s="18"/>
      <c r="IA133" s="18"/>
      <c r="IB133" s="18"/>
      <c r="IC133" s="18"/>
      <c r="ID133" s="18"/>
      <c r="IE133" s="18"/>
      <c r="IF133" s="18"/>
      <c r="IG133" s="18"/>
      <c r="IH133" s="18"/>
      <c r="II133" s="18"/>
      <c r="IJ133" s="18"/>
      <c r="IK133" s="18"/>
      <c r="IL133" s="18"/>
      <c r="IM133" s="18"/>
      <c r="IN133" s="18"/>
      <c r="IO133" s="18"/>
      <c r="IP133" s="18"/>
      <c r="IQ133" s="18"/>
      <c r="IR133" s="18"/>
      <c r="IS133" s="18"/>
      <c r="IT133" s="18"/>
      <c r="IU133" s="18"/>
      <c r="IV133" s="18"/>
      <c r="IW133" s="18"/>
      <c r="IX133" s="18"/>
      <c r="IY133" s="18"/>
      <c r="IZ133" s="18"/>
      <c r="JA133" s="18"/>
      <c r="JB133" s="18"/>
      <c r="JC133" s="18"/>
      <c r="JD133" s="18"/>
      <c r="JE133" s="18"/>
      <c r="JF133" s="18"/>
      <c r="JG133" s="18"/>
      <c r="JH133" s="18"/>
      <c r="JI133" s="18"/>
      <c r="JJ133" s="18"/>
      <c r="JK133" s="18"/>
      <c r="JL133" s="18"/>
      <c r="JM133" s="18"/>
      <c r="JN133" s="18"/>
      <c r="JO133" s="18"/>
      <c r="JP133" s="18"/>
      <c r="JQ133" s="18"/>
      <c r="JR133" s="18"/>
      <c r="JS133" s="18"/>
      <c r="JT133" s="18"/>
      <c r="JU133" s="18"/>
      <c r="JV133" s="18"/>
      <c r="JW133" s="18"/>
      <c r="JX133" s="18"/>
      <c r="JY133" s="18"/>
      <c r="JZ133" s="18"/>
      <c r="KA133" s="18"/>
      <c r="KB133" s="18"/>
      <c r="KC133" s="18"/>
      <c r="KD133" s="18"/>
      <c r="KE133" s="18"/>
      <c r="KF133" s="18"/>
      <c r="KG133" s="18"/>
      <c r="KH133" s="18"/>
      <c r="KI133" s="18"/>
      <c r="KJ133" s="18"/>
      <c r="KK133" s="18"/>
      <c r="KL133" s="18"/>
      <c r="KM133" s="18"/>
      <c r="KN133" s="18"/>
      <c r="KO133" s="18"/>
      <c r="KP133" s="18"/>
      <c r="KQ133" s="18"/>
      <c r="KR133" s="18"/>
      <c r="KS133" s="18"/>
      <c r="KT133" s="18"/>
      <c r="KU133" s="18"/>
      <c r="KV133" s="18"/>
      <c r="KW133" s="18"/>
      <c r="KX133" s="18"/>
      <c r="KY133" s="18"/>
      <c r="KZ133" s="18"/>
      <c r="LA133" s="18"/>
      <c r="LB133" s="18"/>
      <c r="LC133" s="18"/>
      <c r="LD133" s="18"/>
      <c r="LE133" s="18"/>
      <c r="LF133" s="18"/>
      <c r="LG133" s="18"/>
      <c r="LH133" s="18"/>
      <c r="LI133" s="18"/>
      <c r="LJ133" s="18"/>
      <c r="LK133" s="18"/>
      <c r="LL133" s="18"/>
      <c r="LM133" s="18"/>
      <c r="LN133" s="18"/>
      <c r="LO133" s="18"/>
      <c r="LP133" s="18"/>
      <c r="LQ133" s="18"/>
      <c r="LR133" s="18"/>
      <c r="LS133" s="18"/>
      <c r="LT133" s="18"/>
      <c r="LU133" s="18"/>
      <c r="LV133" s="18"/>
      <c r="LW133" s="18"/>
      <c r="LX133" s="18"/>
      <c r="LY133" s="18"/>
      <c r="LZ133" s="18"/>
      <c r="MA133" s="18"/>
      <c r="MB133" s="18"/>
      <c r="MC133" s="18"/>
      <c r="MD133" s="18"/>
      <c r="ME133" s="18"/>
      <c r="MF133" s="18"/>
      <c r="MG133" s="18"/>
      <c r="MH133" s="18"/>
      <c r="MI133" s="18"/>
      <c r="MJ133" s="18"/>
      <c r="MK133" s="18"/>
      <c r="ML133" s="18"/>
      <c r="MM133" s="18"/>
      <c r="MN133" s="18"/>
      <c r="MO133" s="18"/>
      <c r="MP133" s="18"/>
      <c r="MQ133" s="18"/>
      <c r="MR133" s="18"/>
      <c r="MS133" s="18"/>
      <c r="MT133" s="18"/>
      <c r="MU133" s="18"/>
      <c r="MV133" s="18"/>
      <c r="MW133" s="18"/>
      <c r="MX133" s="18"/>
      <c r="MY133" s="18"/>
      <c r="MZ133" s="18"/>
      <c r="NA133" s="18"/>
      <c r="NB133" s="18"/>
      <c r="NC133" s="18"/>
      <c r="ND133" s="18"/>
      <c r="NE133" s="18"/>
      <c r="NF133" s="18"/>
      <c r="NG133" s="18"/>
      <c r="NH133" s="18"/>
      <c r="NI133" s="18"/>
      <c r="NJ133" s="18"/>
      <c r="NK133" s="18"/>
      <c r="NL133" s="18"/>
      <c r="NM133" s="18"/>
      <c r="NN133" s="18"/>
      <c r="NO133" s="18"/>
      <c r="NP133" s="18"/>
      <c r="NQ133" s="18"/>
      <c r="NR133" s="18"/>
      <c r="NS133" s="18"/>
      <c r="NT133" s="18"/>
      <c r="NU133" s="18"/>
      <c r="NV133" s="18"/>
      <c r="NW133" s="18"/>
      <c r="NX133" s="18"/>
      <c r="NY133" s="18"/>
      <c r="NZ133" s="18"/>
      <c r="OA133" s="18"/>
      <c r="OB133" s="18"/>
      <c r="OC133" s="18"/>
      <c r="OD133" s="18"/>
      <c r="OE133" s="18"/>
      <c r="OF133" s="18"/>
      <c r="OG133" s="18"/>
      <c r="OH133" s="18"/>
      <c r="OI133" s="18"/>
      <c r="OJ133" s="18"/>
      <c r="OK133" s="18"/>
      <c r="OL133" s="18"/>
      <c r="OM133" s="18"/>
      <c r="ON133" s="18"/>
      <c r="OO133" s="18"/>
      <c r="OP133" s="18"/>
      <c r="OQ133" s="18"/>
      <c r="OR133" s="18"/>
      <c r="OS133" s="18"/>
      <c r="OT133" s="18"/>
      <c r="OU133" s="18"/>
      <c r="OV133" s="18"/>
      <c r="OW133" s="18"/>
      <c r="OX133" s="18"/>
      <c r="OY133" s="18"/>
      <c r="OZ133" s="18"/>
      <c r="PA133" s="18"/>
      <c r="PB133" s="18"/>
      <c r="PC133" s="18"/>
      <c r="PD133" s="18"/>
      <c r="PE133" s="18"/>
      <c r="PF133" s="18"/>
      <c r="PG133" s="18"/>
      <c r="PH133" s="18"/>
      <c r="PI133" s="18"/>
      <c r="PJ133" s="18"/>
      <c r="PK133" s="18"/>
      <c r="PL133" s="18"/>
      <c r="PM133" s="18"/>
      <c r="PN133" s="18"/>
      <c r="PO133" s="18"/>
      <c r="PP133" s="18"/>
      <c r="PQ133" s="18"/>
      <c r="PR133" s="18"/>
      <c r="PS133" s="18"/>
      <c r="PT133" s="18"/>
      <c r="PU133" s="18"/>
      <c r="PV133" s="18"/>
      <c r="PW133" s="18"/>
      <c r="PX133" s="18"/>
      <c r="PY133" s="18"/>
      <c r="PZ133" s="18"/>
      <c r="QA133" s="18"/>
      <c r="QB133" s="18"/>
      <c r="QC133" s="18"/>
      <c r="QD133" s="18"/>
      <c r="QE133" s="18"/>
      <c r="QF133" s="18"/>
      <c r="QG133" s="18"/>
      <c r="QH133" s="18"/>
      <c r="QI133" s="18"/>
      <c r="QJ133" s="18"/>
      <c r="QK133" s="18"/>
      <c r="QL133" s="18"/>
      <c r="QM133" s="18"/>
      <c r="QN133" s="18"/>
      <c r="QO133" s="18"/>
      <c r="QP133" s="18"/>
      <c r="QQ133" s="18"/>
      <c r="QR133" s="18"/>
      <c r="QS133" s="18"/>
      <c r="QT133" s="18"/>
      <c r="QU133" s="18"/>
      <c r="QV133" s="18"/>
      <c r="QW133" s="18"/>
      <c r="QX133" s="18"/>
      <c r="QY133" s="18"/>
      <c r="QZ133" s="18"/>
      <c r="RA133" s="18"/>
      <c r="RB133" s="18"/>
      <c r="RC133" s="18"/>
      <c r="RD133" s="18"/>
      <c r="RE133" s="18"/>
      <c r="RF133" s="18"/>
      <c r="RG133" s="18"/>
      <c r="RH133" s="18"/>
      <c r="RI133" s="18"/>
      <c r="RJ133" s="18"/>
      <c r="RK133" s="18"/>
      <c r="RL133" s="18"/>
      <c r="RM133" s="18"/>
      <c r="RN133" s="18"/>
      <c r="RO133" s="18"/>
      <c r="RP133" s="18"/>
      <c r="RQ133" s="18"/>
      <c r="RR133" s="18"/>
      <c r="RS133" s="18"/>
      <c r="RT133" s="18"/>
      <c r="RU133" s="18"/>
      <c r="RV133" s="18"/>
      <c r="RW133" s="18"/>
      <c r="RX133" s="18"/>
      <c r="RY133" s="18"/>
      <c r="RZ133" s="18"/>
      <c r="SA133" s="18"/>
      <c r="SB133" s="18"/>
      <c r="SC133" s="18"/>
      <c r="SD133" s="18"/>
      <c r="SE133" s="18"/>
      <c r="SF133" s="18"/>
      <c r="SG133" s="18"/>
      <c r="SH133" s="18"/>
      <c r="SI133" s="18"/>
      <c r="SJ133" s="18"/>
      <c r="SK133" s="18"/>
      <c r="SL133" s="18"/>
      <c r="SM133" s="18"/>
      <c r="SN133" s="18"/>
      <c r="SO133" s="18"/>
      <c r="SP133" s="18"/>
      <c r="SQ133" s="18"/>
      <c r="SR133" s="18"/>
      <c r="SS133" s="18"/>
      <c r="ST133" s="18"/>
      <c r="SU133" s="18"/>
      <c r="SV133" s="18"/>
      <c r="SW133" s="18"/>
      <c r="SX133" s="18"/>
      <c r="SY133" s="18"/>
      <c r="SZ133" s="18"/>
      <c r="TA133" s="18"/>
      <c r="TB133" s="18"/>
      <c r="TC133" s="18"/>
      <c r="TD133" s="18"/>
      <c r="TE133" s="18"/>
      <c r="TF133" s="18"/>
      <c r="TG133" s="18"/>
      <c r="TH133" s="18"/>
      <c r="TI133" s="18"/>
      <c r="TJ133" s="18"/>
      <c r="TK133" s="18"/>
      <c r="TL133" s="18"/>
      <c r="TM133" s="18"/>
      <c r="TN133" s="18"/>
      <c r="TO133" s="18"/>
      <c r="TP133" s="18"/>
      <c r="TQ133" s="18"/>
      <c r="TR133" s="18"/>
      <c r="TS133" s="18"/>
      <c r="TT133" s="18"/>
      <c r="TU133" s="18"/>
      <c r="TV133" s="18"/>
      <c r="TW133" s="18"/>
      <c r="TX133" s="18"/>
      <c r="TY133" s="18"/>
      <c r="TZ133" s="18"/>
      <c r="UA133" s="18"/>
      <c r="UB133" s="18"/>
      <c r="UC133" s="18"/>
      <c r="UD133" s="18"/>
      <c r="UE133" s="18"/>
      <c r="UF133" s="18"/>
      <c r="UG133" s="18"/>
      <c r="UH133" s="18"/>
      <c r="UI133" s="18"/>
      <c r="UJ133" s="18"/>
      <c r="UK133" s="18"/>
      <c r="UL133" s="18"/>
      <c r="UM133" s="18"/>
      <c r="UN133" s="18"/>
      <c r="UO133" s="18"/>
      <c r="UP133" s="18"/>
      <c r="UQ133" s="18"/>
      <c r="UR133" s="18"/>
      <c r="US133" s="18"/>
      <c r="UT133" s="18"/>
      <c r="UU133" s="18"/>
      <c r="UV133" s="18"/>
      <c r="UW133" s="18"/>
      <c r="UX133" s="18"/>
      <c r="UY133" s="18"/>
      <c r="UZ133" s="18"/>
      <c r="VA133" s="18"/>
      <c r="VB133" s="18"/>
      <c r="VC133" s="18"/>
      <c r="VD133" s="18"/>
      <c r="VE133" s="18"/>
      <c r="VF133" s="18"/>
      <c r="VG133" s="18"/>
      <c r="VH133" s="18"/>
      <c r="VI133" s="18"/>
      <c r="VJ133" s="18"/>
      <c r="VK133" s="18"/>
      <c r="VL133" s="18"/>
      <c r="VM133" s="18"/>
      <c r="VN133" s="18"/>
      <c r="VO133" s="18"/>
      <c r="VP133" s="18"/>
      <c r="VQ133" s="18"/>
      <c r="VR133" s="18"/>
      <c r="VS133" s="18"/>
      <c r="VT133" s="18"/>
      <c r="VU133" s="18"/>
      <c r="VV133" s="18"/>
      <c r="VW133" s="18"/>
      <c r="VX133" s="18"/>
      <c r="VY133" s="18"/>
      <c r="VZ133" s="18"/>
      <c r="WA133" s="18"/>
      <c r="WB133" s="18"/>
      <c r="WC133" s="18"/>
      <c r="WD133" s="18"/>
      <c r="WE133" s="18"/>
      <c r="WF133" s="18"/>
      <c r="WG133" s="18"/>
      <c r="WH133" s="18"/>
      <c r="WI133" s="18"/>
      <c r="WJ133" s="18"/>
      <c r="WK133" s="18"/>
      <c r="WL133" s="18"/>
      <c r="WM133" s="18"/>
      <c r="WN133" s="18"/>
      <c r="WO133" s="18"/>
      <c r="WP133" s="18"/>
      <c r="WQ133" s="18"/>
      <c r="WR133" s="18"/>
      <c r="WS133" s="18"/>
      <c r="WT133" s="18"/>
      <c r="WU133" s="18"/>
      <c r="WV133" s="18"/>
      <c r="WW133" s="18"/>
      <c r="WX133" s="18"/>
      <c r="WY133" s="18"/>
      <c r="WZ133" s="18"/>
      <c r="XA133" s="18"/>
      <c r="XB133" s="18"/>
      <c r="XC133" s="18"/>
      <c r="XD133" s="18"/>
      <c r="XE133" s="18"/>
      <c r="XF133" s="18"/>
      <c r="XG133" s="18"/>
      <c r="XH133" s="18"/>
      <c r="XI133" s="18"/>
      <c r="XJ133" s="18"/>
      <c r="XK133" s="18"/>
      <c r="XL133" s="18"/>
      <c r="XM133" s="18"/>
      <c r="XN133" s="18"/>
      <c r="XO133" s="18"/>
      <c r="XP133" s="18"/>
      <c r="XQ133" s="18"/>
      <c r="XR133" s="18"/>
      <c r="XS133" s="18"/>
      <c r="XT133" s="18"/>
      <c r="XU133" s="18"/>
      <c r="XV133" s="18"/>
      <c r="XW133" s="18"/>
      <c r="XX133" s="18"/>
      <c r="XY133" s="18"/>
      <c r="XZ133" s="18"/>
      <c r="YA133" s="18"/>
      <c r="YB133" s="18"/>
      <c r="YC133" s="18"/>
      <c r="YD133" s="18"/>
      <c r="YE133" s="18"/>
      <c r="YF133" s="18"/>
      <c r="YG133" s="18"/>
      <c r="YH133" s="18"/>
      <c r="YI133" s="18"/>
      <c r="YJ133" s="18"/>
      <c r="YK133" s="18"/>
      <c r="YL133" s="18"/>
      <c r="YM133" s="18"/>
      <c r="YN133" s="18"/>
      <c r="YO133" s="18"/>
      <c r="YP133" s="18"/>
      <c r="YQ133" s="18"/>
      <c r="YR133" s="18"/>
      <c r="YS133" s="18"/>
      <c r="YT133" s="18"/>
      <c r="YU133" s="18"/>
      <c r="YV133" s="18"/>
      <c r="YW133" s="18"/>
      <c r="YX133" s="18"/>
      <c r="YY133" s="18"/>
      <c r="YZ133" s="18"/>
      <c r="ZA133" s="18"/>
      <c r="ZB133" s="18"/>
      <c r="ZC133" s="18"/>
      <c r="ZD133" s="18"/>
      <c r="ZE133" s="18"/>
      <c r="ZF133" s="18"/>
      <c r="ZG133" s="18"/>
      <c r="ZH133" s="18"/>
      <c r="ZI133" s="18"/>
      <c r="ZJ133" s="18"/>
      <c r="ZK133" s="18"/>
      <c r="ZL133" s="18"/>
      <c r="ZM133" s="18"/>
      <c r="ZN133" s="18"/>
      <c r="ZO133" s="18"/>
      <c r="ZP133" s="18"/>
      <c r="ZQ133" s="18"/>
      <c r="ZR133" s="18"/>
      <c r="ZS133" s="18"/>
      <c r="ZT133" s="18"/>
      <c r="ZU133" s="18"/>
      <c r="ZV133" s="18"/>
      <c r="ZW133" s="18"/>
      <c r="ZX133" s="18"/>
      <c r="ZY133" s="18"/>
      <c r="ZZ133" s="18"/>
      <c r="AAA133" s="18"/>
      <c r="AAB133" s="18"/>
      <c r="AAC133" s="18"/>
      <c r="AAD133" s="18"/>
      <c r="AAE133" s="18"/>
      <c r="AAF133" s="18"/>
      <c r="AAG133" s="18"/>
      <c r="AAH133" s="18"/>
      <c r="AAI133" s="18"/>
      <c r="AAJ133" s="18"/>
      <c r="AAK133" s="18"/>
      <c r="AAL133" s="18"/>
      <c r="AAM133" s="18"/>
      <c r="AAN133" s="18"/>
      <c r="AAO133" s="18"/>
      <c r="AAP133" s="18"/>
      <c r="AAQ133" s="18"/>
      <c r="AAR133" s="18"/>
      <c r="AAS133" s="18"/>
      <c r="AAT133" s="18"/>
      <c r="AAU133" s="18"/>
      <c r="AAV133" s="18"/>
      <c r="AAW133" s="18"/>
      <c r="AAX133" s="18"/>
      <c r="AAY133" s="18"/>
      <c r="AAZ133" s="18"/>
      <c r="ABA133" s="18"/>
      <c r="ABB133" s="18"/>
      <c r="ABC133" s="18"/>
      <c r="ABD133" s="18"/>
      <c r="ABE133" s="18"/>
      <c r="ABF133" s="18"/>
      <c r="ABG133" s="18"/>
      <c r="ABH133" s="18"/>
      <c r="ABI133" s="18"/>
      <c r="ABJ133" s="18"/>
      <c r="ABK133" s="18"/>
      <c r="ABL133" s="18"/>
      <c r="ABM133" s="18"/>
      <c r="ABN133" s="18"/>
      <c r="ABO133" s="18"/>
      <c r="ABP133" s="18"/>
      <c r="ABQ133" s="18"/>
      <c r="ABR133" s="18"/>
      <c r="ABS133" s="18"/>
      <c r="ABT133" s="18"/>
      <c r="ABU133" s="18"/>
      <c r="ABV133" s="18"/>
      <c r="ABW133" s="18"/>
      <c r="ABX133" s="18"/>
      <c r="ABY133" s="18"/>
      <c r="ABZ133" s="18"/>
      <c r="ACA133" s="18"/>
      <c r="ACB133" s="18"/>
      <c r="ACC133" s="18"/>
      <c r="ACD133" s="18"/>
      <c r="ACE133" s="18"/>
      <c r="ACF133" s="18"/>
      <c r="ACG133" s="18"/>
      <c r="ACH133" s="18"/>
      <c r="ACI133" s="18"/>
      <c r="ACJ133" s="18"/>
      <c r="ACK133" s="18"/>
      <c r="ACL133" s="18"/>
      <c r="ACM133" s="18"/>
      <c r="ACN133" s="18"/>
      <c r="ACO133" s="18"/>
      <c r="ACP133" s="18"/>
      <c r="ACQ133" s="18"/>
      <c r="ACR133" s="18"/>
      <c r="ACS133" s="18"/>
      <c r="ACT133" s="18"/>
      <c r="ACU133" s="18"/>
      <c r="ACV133" s="18"/>
      <c r="ACW133" s="18"/>
      <c r="ACX133" s="18"/>
      <c r="ACY133" s="18"/>
      <c r="ACZ133" s="18"/>
      <c r="ADA133" s="18"/>
      <c r="ADB133" s="18"/>
      <c r="ADC133" s="18"/>
      <c r="ADD133" s="18"/>
      <c r="ADE133" s="18"/>
      <c r="ADF133" s="18"/>
      <c r="ADG133" s="18"/>
      <c r="ADH133" s="18"/>
      <c r="ADI133" s="18"/>
      <c r="ADJ133" s="18"/>
      <c r="ADK133" s="18"/>
      <c r="ADL133" s="18"/>
      <c r="ADM133" s="18"/>
      <c r="ADN133" s="18"/>
      <c r="ADO133" s="18"/>
      <c r="ADP133" s="18"/>
      <c r="ADQ133" s="18"/>
      <c r="ADR133" s="18"/>
      <c r="ADS133" s="18"/>
      <c r="ADT133" s="18"/>
      <c r="ADU133" s="18"/>
      <c r="ADV133" s="18"/>
      <c r="ADW133" s="18"/>
      <c r="ADX133" s="18"/>
      <c r="ADY133" s="18"/>
      <c r="ADZ133" s="18"/>
      <c r="AEA133" s="18"/>
      <c r="AEB133" s="18"/>
      <c r="AEC133" s="18"/>
      <c r="AED133" s="18"/>
      <c r="AEE133" s="18"/>
      <c r="AEF133" s="18"/>
      <c r="AEG133" s="18"/>
      <c r="AEH133" s="18"/>
      <c r="AEI133" s="18"/>
      <c r="AEJ133" s="18"/>
      <c r="AEK133" s="18"/>
      <c r="AEL133" s="18"/>
      <c r="AEM133" s="18"/>
      <c r="AEN133" s="18"/>
      <c r="AEO133" s="18"/>
      <c r="AEP133" s="18"/>
      <c r="AEQ133" s="18"/>
      <c r="AER133" s="18"/>
      <c r="AES133" s="18"/>
      <c r="AET133" s="18"/>
      <c r="AEU133" s="18"/>
      <c r="AEV133" s="18"/>
      <c r="AEW133" s="18"/>
      <c r="AEX133" s="18"/>
    </row>
    <row r="134" spans="1:830" s="33" customFormat="1">
      <c r="A134" s="34">
        <v>130</v>
      </c>
      <c r="B134" s="34" t="s">
        <v>269</v>
      </c>
      <c r="C134" s="8" t="s">
        <v>270</v>
      </c>
      <c r="D134" s="35" t="s">
        <v>20</v>
      </c>
      <c r="E134" s="36">
        <v>1200000</v>
      </c>
      <c r="F134" s="51">
        <v>1</v>
      </c>
      <c r="G134" s="38">
        <v>1016949.1525423729</v>
      </c>
      <c r="H134" s="38">
        <f t="shared" ref="H134:H197" si="46">E134*F134</f>
        <v>1200000</v>
      </c>
      <c r="I134" s="39">
        <v>1</v>
      </c>
      <c r="J134" s="38">
        <f t="shared" ref="J134:J197" si="47">I134*E134</f>
        <v>1200000</v>
      </c>
      <c r="K134" s="38">
        <f t="shared" ref="K134:K197" si="48">IF(J134&gt;H134,J134-H134,0)</f>
        <v>0</v>
      </c>
      <c r="L134" s="38">
        <f t="shared" ref="L134:L197" si="49">IF(H134&gt;J134,H134-J134,0)</f>
        <v>0</v>
      </c>
      <c r="M134" s="40"/>
      <c r="N134" s="99">
        <f t="shared" ref="N134:N197" si="50">M134*E134</f>
        <v>0</v>
      </c>
      <c r="O134" s="42"/>
      <c r="P134" s="43">
        <f t="shared" ref="P134:P197" si="51">O134*E134</f>
        <v>0</v>
      </c>
      <c r="Q134" s="43">
        <f t="shared" ref="Q134:Q197" si="52">IF(P134&gt;N134,P134-N134,0)</f>
        <v>0</v>
      </c>
      <c r="R134" s="43">
        <f t="shared" ref="R134:R197" si="53">IF(N134&gt;P134,N134-P134,0)</f>
        <v>0</v>
      </c>
      <c r="S134" s="44">
        <f t="shared" ref="S134:S197" si="54">F134+M134</f>
        <v>1</v>
      </c>
      <c r="T134" s="98">
        <f t="shared" ref="T134:T197" si="55">S134*E134</f>
        <v>1200000</v>
      </c>
      <c r="U134" s="45">
        <f t="shared" si="39"/>
        <v>1</v>
      </c>
      <c r="V134" s="46">
        <f t="shared" si="40"/>
        <v>1200000</v>
      </c>
      <c r="W134" s="46">
        <f t="shared" si="41"/>
        <v>0</v>
      </c>
      <c r="X134" s="47">
        <f t="shared" si="42"/>
        <v>0</v>
      </c>
      <c r="Y134" s="97">
        <v>1</v>
      </c>
      <c r="Z134" s="96">
        <f t="shared" si="43"/>
        <v>1200000</v>
      </c>
      <c r="AA134" s="96">
        <f t="shared" si="44"/>
        <v>0</v>
      </c>
      <c r="AB134" s="70">
        <f t="shared" si="45"/>
        <v>0</v>
      </c>
      <c r="AC134" s="157"/>
      <c r="AD134" s="162">
        <v>420000</v>
      </c>
      <c r="AE134" s="166">
        <f t="shared" ref="AE134:AE197" si="56">F134*AD134</f>
        <v>420000</v>
      </c>
      <c r="AF134" s="166">
        <f t="shared" ref="AF134:AF197" si="57">Y134*AD134</f>
        <v>420000</v>
      </c>
      <c r="AT134" s="136"/>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18"/>
      <c r="HO134" s="18"/>
      <c r="HP134" s="18"/>
      <c r="HQ134" s="18"/>
      <c r="HR134" s="18"/>
      <c r="HS134" s="18"/>
      <c r="HT134" s="18"/>
      <c r="HU134" s="18"/>
      <c r="HV134" s="18"/>
      <c r="HW134" s="18"/>
      <c r="HX134" s="18"/>
      <c r="HY134" s="18"/>
      <c r="HZ134" s="18"/>
      <c r="IA134" s="18"/>
      <c r="IB134" s="18"/>
      <c r="IC134" s="18"/>
      <c r="ID134" s="18"/>
      <c r="IE134" s="18"/>
      <c r="IF134" s="18"/>
      <c r="IG134" s="18"/>
      <c r="IH134" s="18"/>
      <c r="II134" s="18"/>
      <c r="IJ134" s="18"/>
      <c r="IK134" s="18"/>
      <c r="IL134" s="18"/>
      <c r="IM134" s="18"/>
      <c r="IN134" s="18"/>
      <c r="IO134" s="18"/>
      <c r="IP134" s="18"/>
      <c r="IQ134" s="18"/>
      <c r="IR134" s="18"/>
      <c r="IS134" s="18"/>
      <c r="IT134" s="18"/>
      <c r="IU134" s="18"/>
      <c r="IV134" s="18"/>
      <c r="IW134" s="18"/>
      <c r="IX134" s="18"/>
      <c r="IY134" s="18"/>
      <c r="IZ134" s="18"/>
      <c r="JA134" s="18"/>
      <c r="JB134" s="18"/>
      <c r="JC134" s="18"/>
      <c r="JD134" s="18"/>
      <c r="JE134" s="18"/>
      <c r="JF134" s="18"/>
      <c r="JG134" s="18"/>
      <c r="JH134" s="18"/>
      <c r="JI134" s="18"/>
      <c r="JJ134" s="18"/>
      <c r="JK134" s="18"/>
      <c r="JL134" s="18"/>
      <c r="JM134" s="18"/>
      <c r="JN134" s="18"/>
      <c r="JO134" s="18"/>
      <c r="JP134" s="18"/>
      <c r="JQ134" s="18"/>
      <c r="JR134" s="18"/>
      <c r="JS134" s="18"/>
      <c r="JT134" s="18"/>
      <c r="JU134" s="18"/>
      <c r="JV134" s="18"/>
      <c r="JW134" s="18"/>
      <c r="JX134" s="18"/>
      <c r="JY134" s="18"/>
      <c r="JZ134" s="18"/>
      <c r="KA134" s="18"/>
      <c r="KB134" s="18"/>
      <c r="KC134" s="18"/>
      <c r="KD134" s="18"/>
      <c r="KE134" s="18"/>
      <c r="KF134" s="18"/>
      <c r="KG134" s="18"/>
      <c r="KH134" s="18"/>
      <c r="KI134" s="18"/>
      <c r="KJ134" s="18"/>
      <c r="KK134" s="18"/>
      <c r="KL134" s="18"/>
      <c r="KM134" s="18"/>
      <c r="KN134" s="18"/>
      <c r="KO134" s="18"/>
      <c r="KP134" s="18"/>
      <c r="KQ134" s="18"/>
      <c r="KR134" s="18"/>
      <c r="KS134" s="18"/>
      <c r="KT134" s="18"/>
      <c r="KU134" s="18"/>
      <c r="KV134" s="18"/>
      <c r="KW134" s="18"/>
      <c r="KX134" s="18"/>
      <c r="KY134" s="18"/>
      <c r="KZ134" s="18"/>
      <c r="LA134" s="18"/>
      <c r="LB134" s="18"/>
      <c r="LC134" s="18"/>
      <c r="LD134" s="18"/>
      <c r="LE134" s="18"/>
      <c r="LF134" s="18"/>
      <c r="LG134" s="18"/>
      <c r="LH134" s="18"/>
      <c r="LI134" s="18"/>
      <c r="LJ134" s="18"/>
      <c r="LK134" s="18"/>
      <c r="LL134" s="18"/>
      <c r="LM134" s="18"/>
      <c r="LN134" s="18"/>
      <c r="LO134" s="18"/>
      <c r="LP134" s="18"/>
      <c r="LQ134" s="18"/>
      <c r="LR134" s="18"/>
      <c r="LS134" s="18"/>
      <c r="LT134" s="18"/>
      <c r="LU134" s="18"/>
      <c r="LV134" s="18"/>
      <c r="LW134" s="18"/>
      <c r="LX134" s="18"/>
      <c r="LY134" s="18"/>
      <c r="LZ134" s="18"/>
      <c r="MA134" s="18"/>
      <c r="MB134" s="18"/>
      <c r="MC134" s="18"/>
      <c r="MD134" s="18"/>
      <c r="ME134" s="18"/>
      <c r="MF134" s="18"/>
      <c r="MG134" s="18"/>
      <c r="MH134" s="18"/>
      <c r="MI134" s="18"/>
      <c r="MJ134" s="18"/>
      <c r="MK134" s="18"/>
      <c r="ML134" s="18"/>
      <c r="MM134" s="18"/>
      <c r="MN134" s="18"/>
      <c r="MO134" s="18"/>
      <c r="MP134" s="18"/>
      <c r="MQ134" s="18"/>
      <c r="MR134" s="18"/>
      <c r="MS134" s="18"/>
      <c r="MT134" s="18"/>
      <c r="MU134" s="18"/>
      <c r="MV134" s="18"/>
      <c r="MW134" s="18"/>
      <c r="MX134" s="18"/>
      <c r="MY134" s="18"/>
      <c r="MZ134" s="18"/>
      <c r="NA134" s="18"/>
      <c r="NB134" s="18"/>
      <c r="NC134" s="18"/>
      <c r="ND134" s="18"/>
      <c r="NE134" s="18"/>
      <c r="NF134" s="18"/>
      <c r="NG134" s="18"/>
      <c r="NH134" s="18"/>
      <c r="NI134" s="18"/>
      <c r="NJ134" s="18"/>
      <c r="NK134" s="18"/>
      <c r="NL134" s="18"/>
      <c r="NM134" s="18"/>
      <c r="NN134" s="18"/>
      <c r="NO134" s="18"/>
      <c r="NP134" s="18"/>
      <c r="NQ134" s="18"/>
      <c r="NR134" s="18"/>
      <c r="NS134" s="18"/>
      <c r="NT134" s="18"/>
      <c r="NU134" s="18"/>
      <c r="NV134" s="18"/>
      <c r="NW134" s="18"/>
      <c r="NX134" s="18"/>
      <c r="NY134" s="18"/>
      <c r="NZ134" s="18"/>
      <c r="OA134" s="18"/>
      <c r="OB134" s="18"/>
      <c r="OC134" s="18"/>
      <c r="OD134" s="18"/>
      <c r="OE134" s="18"/>
      <c r="OF134" s="18"/>
      <c r="OG134" s="18"/>
      <c r="OH134" s="18"/>
      <c r="OI134" s="18"/>
      <c r="OJ134" s="18"/>
      <c r="OK134" s="18"/>
      <c r="OL134" s="18"/>
      <c r="OM134" s="18"/>
      <c r="ON134" s="18"/>
      <c r="OO134" s="18"/>
      <c r="OP134" s="18"/>
      <c r="OQ134" s="18"/>
      <c r="OR134" s="18"/>
      <c r="OS134" s="18"/>
      <c r="OT134" s="18"/>
      <c r="OU134" s="18"/>
      <c r="OV134" s="18"/>
      <c r="OW134" s="18"/>
      <c r="OX134" s="18"/>
      <c r="OY134" s="18"/>
      <c r="OZ134" s="18"/>
      <c r="PA134" s="18"/>
      <c r="PB134" s="18"/>
      <c r="PC134" s="18"/>
      <c r="PD134" s="18"/>
      <c r="PE134" s="18"/>
      <c r="PF134" s="18"/>
      <c r="PG134" s="18"/>
      <c r="PH134" s="18"/>
      <c r="PI134" s="18"/>
      <c r="PJ134" s="18"/>
      <c r="PK134" s="18"/>
      <c r="PL134" s="18"/>
      <c r="PM134" s="18"/>
      <c r="PN134" s="18"/>
      <c r="PO134" s="18"/>
      <c r="PP134" s="18"/>
      <c r="PQ134" s="18"/>
      <c r="PR134" s="18"/>
      <c r="PS134" s="18"/>
      <c r="PT134" s="18"/>
      <c r="PU134" s="18"/>
      <c r="PV134" s="18"/>
      <c r="PW134" s="18"/>
      <c r="PX134" s="18"/>
      <c r="PY134" s="18"/>
      <c r="PZ134" s="18"/>
      <c r="QA134" s="18"/>
      <c r="QB134" s="18"/>
      <c r="QC134" s="18"/>
      <c r="QD134" s="18"/>
      <c r="QE134" s="18"/>
      <c r="QF134" s="18"/>
      <c r="QG134" s="18"/>
      <c r="QH134" s="18"/>
      <c r="QI134" s="18"/>
      <c r="QJ134" s="18"/>
      <c r="QK134" s="18"/>
      <c r="QL134" s="18"/>
      <c r="QM134" s="18"/>
      <c r="QN134" s="18"/>
      <c r="QO134" s="18"/>
      <c r="QP134" s="18"/>
      <c r="QQ134" s="18"/>
      <c r="QR134" s="18"/>
      <c r="QS134" s="18"/>
      <c r="QT134" s="18"/>
      <c r="QU134" s="18"/>
      <c r="QV134" s="18"/>
      <c r="QW134" s="18"/>
      <c r="QX134" s="18"/>
      <c r="QY134" s="18"/>
      <c r="QZ134" s="18"/>
      <c r="RA134" s="18"/>
      <c r="RB134" s="18"/>
      <c r="RC134" s="18"/>
      <c r="RD134" s="18"/>
      <c r="RE134" s="18"/>
      <c r="RF134" s="18"/>
      <c r="RG134" s="18"/>
      <c r="RH134" s="18"/>
      <c r="RI134" s="18"/>
      <c r="RJ134" s="18"/>
      <c r="RK134" s="18"/>
      <c r="RL134" s="18"/>
      <c r="RM134" s="18"/>
      <c r="RN134" s="18"/>
      <c r="RO134" s="18"/>
      <c r="RP134" s="18"/>
      <c r="RQ134" s="18"/>
      <c r="RR134" s="18"/>
      <c r="RS134" s="18"/>
      <c r="RT134" s="18"/>
      <c r="RU134" s="18"/>
      <c r="RV134" s="18"/>
      <c r="RW134" s="18"/>
      <c r="RX134" s="18"/>
      <c r="RY134" s="18"/>
      <c r="RZ134" s="18"/>
      <c r="SA134" s="18"/>
      <c r="SB134" s="18"/>
      <c r="SC134" s="18"/>
      <c r="SD134" s="18"/>
      <c r="SE134" s="18"/>
      <c r="SF134" s="18"/>
      <c r="SG134" s="18"/>
      <c r="SH134" s="18"/>
      <c r="SI134" s="18"/>
      <c r="SJ134" s="18"/>
      <c r="SK134" s="18"/>
      <c r="SL134" s="18"/>
      <c r="SM134" s="18"/>
      <c r="SN134" s="18"/>
      <c r="SO134" s="18"/>
      <c r="SP134" s="18"/>
      <c r="SQ134" s="18"/>
      <c r="SR134" s="18"/>
      <c r="SS134" s="18"/>
      <c r="ST134" s="18"/>
      <c r="SU134" s="18"/>
      <c r="SV134" s="18"/>
      <c r="SW134" s="18"/>
      <c r="SX134" s="18"/>
      <c r="SY134" s="18"/>
      <c r="SZ134" s="18"/>
      <c r="TA134" s="18"/>
      <c r="TB134" s="18"/>
      <c r="TC134" s="18"/>
      <c r="TD134" s="18"/>
      <c r="TE134" s="18"/>
      <c r="TF134" s="18"/>
      <c r="TG134" s="18"/>
      <c r="TH134" s="18"/>
      <c r="TI134" s="18"/>
      <c r="TJ134" s="18"/>
      <c r="TK134" s="18"/>
      <c r="TL134" s="18"/>
      <c r="TM134" s="18"/>
      <c r="TN134" s="18"/>
      <c r="TO134" s="18"/>
      <c r="TP134" s="18"/>
      <c r="TQ134" s="18"/>
      <c r="TR134" s="18"/>
      <c r="TS134" s="18"/>
      <c r="TT134" s="18"/>
      <c r="TU134" s="18"/>
      <c r="TV134" s="18"/>
      <c r="TW134" s="18"/>
      <c r="TX134" s="18"/>
      <c r="TY134" s="18"/>
      <c r="TZ134" s="18"/>
      <c r="UA134" s="18"/>
      <c r="UB134" s="18"/>
      <c r="UC134" s="18"/>
      <c r="UD134" s="18"/>
      <c r="UE134" s="18"/>
      <c r="UF134" s="18"/>
      <c r="UG134" s="18"/>
      <c r="UH134" s="18"/>
      <c r="UI134" s="18"/>
      <c r="UJ134" s="18"/>
      <c r="UK134" s="18"/>
      <c r="UL134" s="18"/>
      <c r="UM134" s="18"/>
      <c r="UN134" s="18"/>
      <c r="UO134" s="18"/>
      <c r="UP134" s="18"/>
      <c r="UQ134" s="18"/>
      <c r="UR134" s="18"/>
      <c r="US134" s="18"/>
      <c r="UT134" s="18"/>
      <c r="UU134" s="18"/>
      <c r="UV134" s="18"/>
      <c r="UW134" s="18"/>
      <c r="UX134" s="18"/>
      <c r="UY134" s="18"/>
      <c r="UZ134" s="18"/>
      <c r="VA134" s="18"/>
      <c r="VB134" s="18"/>
      <c r="VC134" s="18"/>
      <c r="VD134" s="18"/>
      <c r="VE134" s="18"/>
      <c r="VF134" s="18"/>
      <c r="VG134" s="18"/>
      <c r="VH134" s="18"/>
      <c r="VI134" s="18"/>
      <c r="VJ134" s="18"/>
      <c r="VK134" s="18"/>
      <c r="VL134" s="18"/>
      <c r="VM134" s="18"/>
      <c r="VN134" s="18"/>
      <c r="VO134" s="18"/>
      <c r="VP134" s="18"/>
      <c r="VQ134" s="18"/>
      <c r="VR134" s="18"/>
      <c r="VS134" s="18"/>
      <c r="VT134" s="18"/>
      <c r="VU134" s="18"/>
      <c r="VV134" s="18"/>
      <c r="VW134" s="18"/>
      <c r="VX134" s="18"/>
      <c r="VY134" s="18"/>
      <c r="VZ134" s="18"/>
      <c r="WA134" s="18"/>
      <c r="WB134" s="18"/>
      <c r="WC134" s="18"/>
      <c r="WD134" s="18"/>
      <c r="WE134" s="18"/>
      <c r="WF134" s="18"/>
      <c r="WG134" s="18"/>
      <c r="WH134" s="18"/>
      <c r="WI134" s="18"/>
      <c r="WJ134" s="18"/>
      <c r="WK134" s="18"/>
      <c r="WL134" s="18"/>
      <c r="WM134" s="18"/>
      <c r="WN134" s="18"/>
      <c r="WO134" s="18"/>
      <c r="WP134" s="18"/>
      <c r="WQ134" s="18"/>
      <c r="WR134" s="18"/>
      <c r="WS134" s="18"/>
      <c r="WT134" s="18"/>
      <c r="WU134" s="18"/>
      <c r="WV134" s="18"/>
      <c r="WW134" s="18"/>
      <c r="WX134" s="18"/>
      <c r="WY134" s="18"/>
      <c r="WZ134" s="18"/>
      <c r="XA134" s="18"/>
      <c r="XB134" s="18"/>
      <c r="XC134" s="18"/>
      <c r="XD134" s="18"/>
      <c r="XE134" s="18"/>
      <c r="XF134" s="18"/>
      <c r="XG134" s="18"/>
      <c r="XH134" s="18"/>
      <c r="XI134" s="18"/>
      <c r="XJ134" s="18"/>
      <c r="XK134" s="18"/>
      <c r="XL134" s="18"/>
      <c r="XM134" s="18"/>
      <c r="XN134" s="18"/>
      <c r="XO134" s="18"/>
      <c r="XP134" s="18"/>
      <c r="XQ134" s="18"/>
      <c r="XR134" s="18"/>
      <c r="XS134" s="18"/>
      <c r="XT134" s="18"/>
      <c r="XU134" s="18"/>
      <c r="XV134" s="18"/>
      <c r="XW134" s="18"/>
      <c r="XX134" s="18"/>
      <c r="XY134" s="18"/>
      <c r="XZ134" s="18"/>
      <c r="YA134" s="18"/>
      <c r="YB134" s="18"/>
      <c r="YC134" s="18"/>
      <c r="YD134" s="18"/>
      <c r="YE134" s="18"/>
      <c r="YF134" s="18"/>
      <c r="YG134" s="18"/>
      <c r="YH134" s="18"/>
      <c r="YI134" s="18"/>
      <c r="YJ134" s="18"/>
      <c r="YK134" s="18"/>
      <c r="YL134" s="18"/>
      <c r="YM134" s="18"/>
      <c r="YN134" s="18"/>
      <c r="YO134" s="18"/>
      <c r="YP134" s="18"/>
      <c r="YQ134" s="18"/>
      <c r="YR134" s="18"/>
      <c r="YS134" s="18"/>
      <c r="YT134" s="18"/>
      <c r="YU134" s="18"/>
      <c r="YV134" s="18"/>
      <c r="YW134" s="18"/>
      <c r="YX134" s="18"/>
      <c r="YY134" s="18"/>
      <c r="YZ134" s="18"/>
      <c r="ZA134" s="18"/>
      <c r="ZB134" s="18"/>
      <c r="ZC134" s="18"/>
      <c r="ZD134" s="18"/>
      <c r="ZE134" s="18"/>
      <c r="ZF134" s="18"/>
      <c r="ZG134" s="18"/>
      <c r="ZH134" s="18"/>
      <c r="ZI134" s="18"/>
      <c r="ZJ134" s="18"/>
      <c r="ZK134" s="18"/>
      <c r="ZL134" s="18"/>
      <c r="ZM134" s="18"/>
      <c r="ZN134" s="18"/>
      <c r="ZO134" s="18"/>
      <c r="ZP134" s="18"/>
      <c r="ZQ134" s="18"/>
      <c r="ZR134" s="18"/>
      <c r="ZS134" s="18"/>
      <c r="ZT134" s="18"/>
      <c r="ZU134" s="18"/>
      <c r="ZV134" s="18"/>
      <c r="ZW134" s="18"/>
      <c r="ZX134" s="18"/>
      <c r="ZY134" s="18"/>
      <c r="ZZ134" s="18"/>
      <c r="AAA134" s="18"/>
      <c r="AAB134" s="18"/>
      <c r="AAC134" s="18"/>
      <c r="AAD134" s="18"/>
      <c r="AAE134" s="18"/>
      <c r="AAF134" s="18"/>
      <c r="AAG134" s="18"/>
      <c r="AAH134" s="18"/>
      <c r="AAI134" s="18"/>
      <c r="AAJ134" s="18"/>
      <c r="AAK134" s="18"/>
      <c r="AAL134" s="18"/>
      <c r="AAM134" s="18"/>
      <c r="AAN134" s="18"/>
      <c r="AAO134" s="18"/>
      <c r="AAP134" s="18"/>
      <c r="AAQ134" s="18"/>
      <c r="AAR134" s="18"/>
      <c r="AAS134" s="18"/>
      <c r="AAT134" s="18"/>
      <c r="AAU134" s="18"/>
      <c r="AAV134" s="18"/>
      <c r="AAW134" s="18"/>
      <c r="AAX134" s="18"/>
      <c r="AAY134" s="18"/>
      <c r="AAZ134" s="18"/>
      <c r="ABA134" s="18"/>
      <c r="ABB134" s="18"/>
      <c r="ABC134" s="18"/>
      <c r="ABD134" s="18"/>
      <c r="ABE134" s="18"/>
      <c r="ABF134" s="18"/>
      <c r="ABG134" s="18"/>
      <c r="ABH134" s="18"/>
      <c r="ABI134" s="18"/>
      <c r="ABJ134" s="18"/>
      <c r="ABK134" s="18"/>
      <c r="ABL134" s="18"/>
      <c r="ABM134" s="18"/>
      <c r="ABN134" s="18"/>
      <c r="ABO134" s="18"/>
      <c r="ABP134" s="18"/>
      <c r="ABQ134" s="18"/>
      <c r="ABR134" s="18"/>
      <c r="ABS134" s="18"/>
      <c r="ABT134" s="18"/>
      <c r="ABU134" s="18"/>
      <c r="ABV134" s="18"/>
      <c r="ABW134" s="18"/>
      <c r="ABX134" s="18"/>
      <c r="ABY134" s="18"/>
      <c r="ABZ134" s="18"/>
      <c r="ACA134" s="18"/>
      <c r="ACB134" s="18"/>
      <c r="ACC134" s="18"/>
      <c r="ACD134" s="18"/>
      <c r="ACE134" s="18"/>
      <c r="ACF134" s="18"/>
      <c r="ACG134" s="18"/>
      <c r="ACH134" s="18"/>
      <c r="ACI134" s="18"/>
      <c r="ACJ134" s="18"/>
      <c r="ACK134" s="18"/>
      <c r="ACL134" s="18"/>
      <c r="ACM134" s="18"/>
      <c r="ACN134" s="18"/>
      <c r="ACO134" s="18"/>
      <c r="ACP134" s="18"/>
      <c r="ACQ134" s="18"/>
      <c r="ACR134" s="18"/>
      <c r="ACS134" s="18"/>
      <c r="ACT134" s="18"/>
      <c r="ACU134" s="18"/>
      <c r="ACV134" s="18"/>
      <c r="ACW134" s="18"/>
      <c r="ACX134" s="18"/>
      <c r="ACY134" s="18"/>
      <c r="ACZ134" s="18"/>
      <c r="ADA134" s="18"/>
      <c r="ADB134" s="18"/>
      <c r="ADC134" s="18"/>
      <c r="ADD134" s="18"/>
      <c r="ADE134" s="18"/>
      <c r="ADF134" s="18"/>
      <c r="ADG134" s="18"/>
      <c r="ADH134" s="18"/>
      <c r="ADI134" s="18"/>
      <c r="ADJ134" s="18"/>
      <c r="ADK134" s="18"/>
      <c r="ADL134" s="18"/>
      <c r="ADM134" s="18"/>
      <c r="ADN134" s="18"/>
      <c r="ADO134" s="18"/>
      <c r="ADP134" s="18"/>
      <c r="ADQ134" s="18"/>
      <c r="ADR134" s="18"/>
      <c r="ADS134" s="18"/>
      <c r="ADT134" s="18"/>
      <c r="ADU134" s="18"/>
      <c r="ADV134" s="18"/>
      <c r="ADW134" s="18"/>
      <c r="ADX134" s="18"/>
      <c r="ADY134" s="18"/>
      <c r="ADZ134" s="18"/>
      <c r="AEA134" s="18"/>
      <c r="AEB134" s="18"/>
      <c r="AEC134" s="18"/>
      <c r="AED134" s="18"/>
      <c r="AEE134" s="18"/>
      <c r="AEF134" s="18"/>
      <c r="AEG134" s="18"/>
      <c r="AEH134" s="18"/>
      <c r="AEI134" s="18"/>
      <c r="AEJ134" s="18"/>
      <c r="AEK134" s="18"/>
      <c r="AEL134" s="18"/>
      <c r="AEM134" s="18"/>
      <c r="AEN134" s="18"/>
      <c r="AEO134" s="18"/>
      <c r="AEP134" s="18"/>
      <c r="AEQ134" s="18"/>
      <c r="AER134" s="18"/>
      <c r="AES134" s="18"/>
      <c r="AET134" s="18"/>
      <c r="AEU134" s="18"/>
      <c r="AEV134" s="18"/>
      <c r="AEW134" s="18"/>
      <c r="AEX134" s="18"/>
    </row>
    <row r="135" spans="1:830" s="33" customFormat="1">
      <c r="A135" s="34">
        <v>131</v>
      </c>
      <c r="B135" s="34" t="s">
        <v>271</v>
      </c>
      <c r="C135" s="8" t="s">
        <v>272</v>
      </c>
      <c r="D135" s="35" t="s">
        <v>20</v>
      </c>
      <c r="E135" s="36">
        <v>1000000</v>
      </c>
      <c r="F135" s="51">
        <v>2</v>
      </c>
      <c r="G135" s="38">
        <v>847457.62711864407</v>
      </c>
      <c r="H135" s="38">
        <f t="shared" si="46"/>
        <v>2000000</v>
      </c>
      <c r="I135" s="39">
        <v>2</v>
      </c>
      <c r="J135" s="38">
        <f t="shared" si="47"/>
        <v>2000000</v>
      </c>
      <c r="K135" s="38">
        <f t="shared" si="48"/>
        <v>0</v>
      </c>
      <c r="L135" s="38">
        <f t="shared" si="49"/>
        <v>0</v>
      </c>
      <c r="M135" s="40"/>
      <c r="N135" s="99">
        <f t="shared" si="50"/>
        <v>0</v>
      </c>
      <c r="O135" s="42"/>
      <c r="P135" s="43">
        <f t="shared" si="51"/>
        <v>0</v>
      </c>
      <c r="Q135" s="43">
        <f t="shared" si="52"/>
        <v>0</v>
      </c>
      <c r="R135" s="43">
        <f t="shared" si="53"/>
        <v>0</v>
      </c>
      <c r="S135" s="44">
        <f t="shared" si="54"/>
        <v>2</v>
      </c>
      <c r="T135" s="98">
        <f t="shared" si="55"/>
        <v>2000000</v>
      </c>
      <c r="U135" s="45">
        <f t="shared" si="39"/>
        <v>2</v>
      </c>
      <c r="V135" s="46">
        <f t="shared" si="40"/>
        <v>2000000</v>
      </c>
      <c r="W135" s="46">
        <f t="shared" si="41"/>
        <v>0</v>
      </c>
      <c r="X135" s="47">
        <f t="shared" si="42"/>
        <v>0</v>
      </c>
      <c r="Y135" s="97">
        <v>4</v>
      </c>
      <c r="Z135" s="96">
        <f t="shared" si="43"/>
        <v>4000000</v>
      </c>
      <c r="AA135" s="96">
        <f t="shared" si="44"/>
        <v>2000000</v>
      </c>
      <c r="AB135" s="70">
        <f t="shared" si="45"/>
        <v>0</v>
      </c>
      <c r="AC135" s="157"/>
      <c r="AD135" s="162">
        <v>350000</v>
      </c>
      <c r="AE135" s="166">
        <f t="shared" si="56"/>
        <v>700000</v>
      </c>
      <c r="AF135" s="166">
        <f t="shared" si="57"/>
        <v>1400000</v>
      </c>
      <c r="AT135" s="136"/>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8"/>
      <c r="FX135" s="18"/>
      <c r="FY135" s="18"/>
      <c r="FZ135" s="18"/>
      <c r="GA135" s="18"/>
      <c r="GB135" s="18"/>
      <c r="GC135" s="18"/>
      <c r="GD135" s="18"/>
      <c r="GE135" s="18"/>
      <c r="GF135" s="18"/>
      <c r="GG135" s="18"/>
      <c r="GH135" s="18"/>
      <c r="GI135" s="18"/>
      <c r="GJ135" s="18"/>
      <c r="GK135" s="18"/>
      <c r="GL135" s="18"/>
      <c r="GM135" s="18"/>
      <c r="GN135" s="18"/>
      <c r="GO135" s="18"/>
      <c r="GP135" s="18"/>
      <c r="GQ135" s="18"/>
      <c r="GR135" s="18"/>
      <c r="GS135" s="18"/>
      <c r="GT135" s="18"/>
      <c r="GU135" s="18"/>
      <c r="GV135" s="18"/>
      <c r="GW135" s="18"/>
      <c r="GX135" s="18"/>
      <c r="GY135" s="18"/>
      <c r="GZ135" s="18"/>
      <c r="HA135" s="18"/>
      <c r="HB135" s="18"/>
      <c r="HC135" s="18"/>
      <c r="HD135" s="18"/>
      <c r="HE135" s="18"/>
      <c r="HF135" s="18"/>
      <c r="HG135" s="18"/>
      <c r="HH135" s="18"/>
      <c r="HI135" s="18"/>
      <c r="HJ135" s="18"/>
      <c r="HK135" s="18"/>
      <c r="HL135" s="18"/>
      <c r="HM135" s="18"/>
      <c r="HN135" s="18"/>
      <c r="HO135" s="18"/>
      <c r="HP135" s="18"/>
      <c r="HQ135" s="18"/>
      <c r="HR135" s="18"/>
      <c r="HS135" s="18"/>
      <c r="HT135" s="18"/>
      <c r="HU135" s="18"/>
      <c r="HV135" s="18"/>
      <c r="HW135" s="18"/>
      <c r="HX135" s="18"/>
      <c r="HY135" s="18"/>
      <c r="HZ135" s="18"/>
      <c r="IA135" s="18"/>
      <c r="IB135" s="18"/>
      <c r="IC135" s="18"/>
      <c r="ID135" s="18"/>
      <c r="IE135" s="18"/>
      <c r="IF135" s="18"/>
      <c r="IG135" s="18"/>
      <c r="IH135" s="18"/>
      <c r="II135" s="18"/>
      <c r="IJ135" s="18"/>
      <c r="IK135" s="18"/>
      <c r="IL135" s="18"/>
      <c r="IM135" s="18"/>
      <c r="IN135" s="18"/>
      <c r="IO135" s="18"/>
      <c r="IP135" s="18"/>
      <c r="IQ135" s="18"/>
      <c r="IR135" s="18"/>
      <c r="IS135" s="18"/>
      <c r="IT135" s="18"/>
      <c r="IU135" s="18"/>
      <c r="IV135" s="18"/>
      <c r="IW135" s="18"/>
      <c r="IX135" s="18"/>
      <c r="IY135" s="18"/>
      <c r="IZ135" s="18"/>
      <c r="JA135" s="18"/>
      <c r="JB135" s="18"/>
      <c r="JC135" s="18"/>
      <c r="JD135" s="18"/>
      <c r="JE135" s="18"/>
      <c r="JF135" s="18"/>
      <c r="JG135" s="18"/>
      <c r="JH135" s="18"/>
      <c r="JI135" s="18"/>
      <c r="JJ135" s="18"/>
      <c r="JK135" s="18"/>
      <c r="JL135" s="18"/>
      <c r="JM135" s="18"/>
      <c r="JN135" s="18"/>
      <c r="JO135" s="18"/>
      <c r="JP135" s="18"/>
      <c r="JQ135" s="18"/>
      <c r="JR135" s="18"/>
      <c r="JS135" s="18"/>
      <c r="JT135" s="18"/>
      <c r="JU135" s="18"/>
      <c r="JV135" s="18"/>
      <c r="JW135" s="18"/>
      <c r="JX135" s="18"/>
      <c r="JY135" s="18"/>
      <c r="JZ135" s="18"/>
      <c r="KA135" s="18"/>
      <c r="KB135" s="18"/>
      <c r="KC135" s="18"/>
      <c r="KD135" s="18"/>
      <c r="KE135" s="18"/>
      <c r="KF135" s="18"/>
      <c r="KG135" s="18"/>
      <c r="KH135" s="18"/>
      <c r="KI135" s="18"/>
      <c r="KJ135" s="18"/>
      <c r="KK135" s="18"/>
      <c r="KL135" s="18"/>
      <c r="KM135" s="18"/>
      <c r="KN135" s="18"/>
      <c r="KO135" s="18"/>
      <c r="KP135" s="18"/>
      <c r="KQ135" s="18"/>
      <c r="KR135" s="18"/>
      <c r="KS135" s="18"/>
      <c r="KT135" s="18"/>
      <c r="KU135" s="18"/>
      <c r="KV135" s="18"/>
      <c r="KW135" s="18"/>
      <c r="KX135" s="18"/>
      <c r="KY135" s="18"/>
      <c r="KZ135" s="18"/>
      <c r="LA135" s="18"/>
      <c r="LB135" s="18"/>
      <c r="LC135" s="18"/>
      <c r="LD135" s="18"/>
      <c r="LE135" s="18"/>
      <c r="LF135" s="18"/>
      <c r="LG135" s="18"/>
      <c r="LH135" s="18"/>
      <c r="LI135" s="18"/>
      <c r="LJ135" s="18"/>
      <c r="LK135" s="18"/>
      <c r="LL135" s="18"/>
      <c r="LM135" s="18"/>
      <c r="LN135" s="18"/>
      <c r="LO135" s="18"/>
      <c r="LP135" s="18"/>
      <c r="LQ135" s="18"/>
      <c r="LR135" s="18"/>
      <c r="LS135" s="18"/>
      <c r="LT135" s="18"/>
      <c r="LU135" s="18"/>
      <c r="LV135" s="18"/>
      <c r="LW135" s="18"/>
      <c r="LX135" s="18"/>
      <c r="LY135" s="18"/>
      <c r="LZ135" s="18"/>
      <c r="MA135" s="18"/>
      <c r="MB135" s="18"/>
      <c r="MC135" s="18"/>
      <c r="MD135" s="18"/>
      <c r="ME135" s="18"/>
      <c r="MF135" s="18"/>
      <c r="MG135" s="18"/>
      <c r="MH135" s="18"/>
      <c r="MI135" s="18"/>
      <c r="MJ135" s="18"/>
      <c r="MK135" s="18"/>
      <c r="ML135" s="18"/>
      <c r="MM135" s="18"/>
      <c r="MN135" s="18"/>
      <c r="MO135" s="18"/>
      <c r="MP135" s="18"/>
      <c r="MQ135" s="18"/>
      <c r="MR135" s="18"/>
      <c r="MS135" s="18"/>
      <c r="MT135" s="18"/>
      <c r="MU135" s="18"/>
      <c r="MV135" s="18"/>
      <c r="MW135" s="18"/>
      <c r="MX135" s="18"/>
      <c r="MY135" s="18"/>
      <c r="MZ135" s="18"/>
      <c r="NA135" s="18"/>
      <c r="NB135" s="18"/>
      <c r="NC135" s="18"/>
      <c r="ND135" s="18"/>
      <c r="NE135" s="18"/>
      <c r="NF135" s="18"/>
      <c r="NG135" s="18"/>
      <c r="NH135" s="18"/>
      <c r="NI135" s="18"/>
      <c r="NJ135" s="18"/>
      <c r="NK135" s="18"/>
      <c r="NL135" s="18"/>
      <c r="NM135" s="18"/>
      <c r="NN135" s="18"/>
      <c r="NO135" s="18"/>
      <c r="NP135" s="18"/>
      <c r="NQ135" s="18"/>
      <c r="NR135" s="18"/>
      <c r="NS135" s="18"/>
      <c r="NT135" s="18"/>
      <c r="NU135" s="18"/>
      <c r="NV135" s="18"/>
      <c r="NW135" s="18"/>
      <c r="NX135" s="18"/>
      <c r="NY135" s="18"/>
      <c r="NZ135" s="18"/>
      <c r="OA135" s="18"/>
      <c r="OB135" s="18"/>
      <c r="OC135" s="18"/>
      <c r="OD135" s="18"/>
      <c r="OE135" s="18"/>
      <c r="OF135" s="18"/>
      <c r="OG135" s="18"/>
      <c r="OH135" s="18"/>
      <c r="OI135" s="18"/>
      <c r="OJ135" s="18"/>
      <c r="OK135" s="18"/>
      <c r="OL135" s="18"/>
      <c r="OM135" s="18"/>
      <c r="ON135" s="18"/>
      <c r="OO135" s="18"/>
      <c r="OP135" s="18"/>
      <c r="OQ135" s="18"/>
      <c r="OR135" s="18"/>
      <c r="OS135" s="18"/>
      <c r="OT135" s="18"/>
      <c r="OU135" s="18"/>
      <c r="OV135" s="18"/>
      <c r="OW135" s="18"/>
      <c r="OX135" s="18"/>
      <c r="OY135" s="18"/>
      <c r="OZ135" s="18"/>
      <c r="PA135" s="18"/>
      <c r="PB135" s="18"/>
      <c r="PC135" s="18"/>
      <c r="PD135" s="18"/>
      <c r="PE135" s="18"/>
      <c r="PF135" s="18"/>
      <c r="PG135" s="18"/>
      <c r="PH135" s="18"/>
      <c r="PI135" s="18"/>
      <c r="PJ135" s="18"/>
      <c r="PK135" s="18"/>
      <c r="PL135" s="18"/>
      <c r="PM135" s="18"/>
      <c r="PN135" s="18"/>
      <c r="PO135" s="18"/>
      <c r="PP135" s="18"/>
      <c r="PQ135" s="18"/>
      <c r="PR135" s="18"/>
      <c r="PS135" s="18"/>
      <c r="PT135" s="18"/>
      <c r="PU135" s="18"/>
      <c r="PV135" s="18"/>
      <c r="PW135" s="18"/>
      <c r="PX135" s="18"/>
      <c r="PY135" s="18"/>
      <c r="PZ135" s="18"/>
      <c r="QA135" s="18"/>
      <c r="QB135" s="18"/>
      <c r="QC135" s="18"/>
      <c r="QD135" s="18"/>
      <c r="QE135" s="18"/>
      <c r="QF135" s="18"/>
      <c r="QG135" s="18"/>
      <c r="QH135" s="18"/>
      <c r="QI135" s="18"/>
      <c r="QJ135" s="18"/>
      <c r="QK135" s="18"/>
      <c r="QL135" s="18"/>
      <c r="QM135" s="18"/>
      <c r="QN135" s="18"/>
      <c r="QO135" s="18"/>
      <c r="QP135" s="18"/>
      <c r="QQ135" s="18"/>
      <c r="QR135" s="18"/>
      <c r="QS135" s="18"/>
      <c r="QT135" s="18"/>
      <c r="QU135" s="18"/>
      <c r="QV135" s="18"/>
      <c r="QW135" s="18"/>
      <c r="QX135" s="18"/>
      <c r="QY135" s="18"/>
      <c r="QZ135" s="18"/>
      <c r="RA135" s="18"/>
      <c r="RB135" s="18"/>
      <c r="RC135" s="18"/>
      <c r="RD135" s="18"/>
      <c r="RE135" s="18"/>
      <c r="RF135" s="18"/>
      <c r="RG135" s="18"/>
      <c r="RH135" s="18"/>
      <c r="RI135" s="18"/>
      <c r="RJ135" s="18"/>
      <c r="RK135" s="18"/>
      <c r="RL135" s="18"/>
      <c r="RM135" s="18"/>
      <c r="RN135" s="18"/>
      <c r="RO135" s="18"/>
      <c r="RP135" s="18"/>
      <c r="RQ135" s="18"/>
      <c r="RR135" s="18"/>
      <c r="RS135" s="18"/>
      <c r="RT135" s="18"/>
      <c r="RU135" s="18"/>
      <c r="RV135" s="18"/>
      <c r="RW135" s="18"/>
      <c r="RX135" s="18"/>
      <c r="RY135" s="18"/>
      <c r="RZ135" s="18"/>
      <c r="SA135" s="18"/>
      <c r="SB135" s="18"/>
      <c r="SC135" s="18"/>
      <c r="SD135" s="18"/>
      <c r="SE135" s="18"/>
      <c r="SF135" s="18"/>
      <c r="SG135" s="18"/>
      <c r="SH135" s="18"/>
      <c r="SI135" s="18"/>
      <c r="SJ135" s="18"/>
      <c r="SK135" s="18"/>
      <c r="SL135" s="18"/>
      <c r="SM135" s="18"/>
      <c r="SN135" s="18"/>
      <c r="SO135" s="18"/>
      <c r="SP135" s="18"/>
      <c r="SQ135" s="18"/>
      <c r="SR135" s="18"/>
      <c r="SS135" s="18"/>
      <c r="ST135" s="18"/>
      <c r="SU135" s="18"/>
      <c r="SV135" s="18"/>
      <c r="SW135" s="18"/>
      <c r="SX135" s="18"/>
      <c r="SY135" s="18"/>
      <c r="SZ135" s="18"/>
      <c r="TA135" s="18"/>
      <c r="TB135" s="18"/>
      <c r="TC135" s="18"/>
      <c r="TD135" s="18"/>
      <c r="TE135" s="18"/>
      <c r="TF135" s="18"/>
      <c r="TG135" s="18"/>
      <c r="TH135" s="18"/>
      <c r="TI135" s="18"/>
      <c r="TJ135" s="18"/>
      <c r="TK135" s="18"/>
      <c r="TL135" s="18"/>
      <c r="TM135" s="18"/>
      <c r="TN135" s="18"/>
      <c r="TO135" s="18"/>
      <c r="TP135" s="18"/>
      <c r="TQ135" s="18"/>
      <c r="TR135" s="18"/>
      <c r="TS135" s="18"/>
      <c r="TT135" s="18"/>
      <c r="TU135" s="18"/>
      <c r="TV135" s="18"/>
      <c r="TW135" s="18"/>
      <c r="TX135" s="18"/>
      <c r="TY135" s="18"/>
      <c r="TZ135" s="18"/>
      <c r="UA135" s="18"/>
      <c r="UB135" s="18"/>
      <c r="UC135" s="18"/>
      <c r="UD135" s="18"/>
      <c r="UE135" s="18"/>
      <c r="UF135" s="18"/>
      <c r="UG135" s="18"/>
      <c r="UH135" s="18"/>
      <c r="UI135" s="18"/>
      <c r="UJ135" s="18"/>
      <c r="UK135" s="18"/>
      <c r="UL135" s="18"/>
      <c r="UM135" s="18"/>
      <c r="UN135" s="18"/>
      <c r="UO135" s="18"/>
      <c r="UP135" s="18"/>
      <c r="UQ135" s="18"/>
      <c r="UR135" s="18"/>
      <c r="US135" s="18"/>
      <c r="UT135" s="18"/>
      <c r="UU135" s="18"/>
      <c r="UV135" s="18"/>
      <c r="UW135" s="18"/>
      <c r="UX135" s="18"/>
      <c r="UY135" s="18"/>
      <c r="UZ135" s="18"/>
      <c r="VA135" s="18"/>
      <c r="VB135" s="18"/>
      <c r="VC135" s="18"/>
      <c r="VD135" s="18"/>
      <c r="VE135" s="18"/>
      <c r="VF135" s="18"/>
      <c r="VG135" s="18"/>
      <c r="VH135" s="18"/>
      <c r="VI135" s="18"/>
      <c r="VJ135" s="18"/>
      <c r="VK135" s="18"/>
      <c r="VL135" s="18"/>
      <c r="VM135" s="18"/>
      <c r="VN135" s="18"/>
      <c r="VO135" s="18"/>
      <c r="VP135" s="18"/>
      <c r="VQ135" s="18"/>
      <c r="VR135" s="18"/>
      <c r="VS135" s="18"/>
      <c r="VT135" s="18"/>
      <c r="VU135" s="18"/>
      <c r="VV135" s="18"/>
      <c r="VW135" s="18"/>
      <c r="VX135" s="18"/>
      <c r="VY135" s="18"/>
      <c r="VZ135" s="18"/>
      <c r="WA135" s="18"/>
      <c r="WB135" s="18"/>
      <c r="WC135" s="18"/>
      <c r="WD135" s="18"/>
      <c r="WE135" s="18"/>
      <c r="WF135" s="18"/>
      <c r="WG135" s="18"/>
      <c r="WH135" s="18"/>
      <c r="WI135" s="18"/>
      <c r="WJ135" s="18"/>
      <c r="WK135" s="18"/>
      <c r="WL135" s="18"/>
      <c r="WM135" s="18"/>
      <c r="WN135" s="18"/>
      <c r="WO135" s="18"/>
      <c r="WP135" s="18"/>
      <c r="WQ135" s="18"/>
      <c r="WR135" s="18"/>
      <c r="WS135" s="18"/>
      <c r="WT135" s="18"/>
      <c r="WU135" s="18"/>
      <c r="WV135" s="18"/>
      <c r="WW135" s="18"/>
      <c r="WX135" s="18"/>
      <c r="WY135" s="18"/>
      <c r="WZ135" s="18"/>
      <c r="XA135" s="18"/>
      <c r="XB135" s="18"/>
      <c r="XC135" s="18"/>
      <c r="XD135" s="18"/>
      <c r="XE135" s="18"/>
      <c r="XF135" s="18"/>
      <c r="XG135" s="18"/>
      <c r="XH135" s="18"/>
      <c r="XI135" s="18"/>
      <c r="XJ135" s="18"/>
      <c r="XK135" s="18"/>
      <c r="XL135" s="18"/>
      <c r="XM135" s="18"/>
      <c r="XN135" s="18"/>
      <c r="XO135" s="18"/>
      <c r="XP135" s="18"/>
      <c r="XQ135" s="18"/>
      <c r="XR135" s="18"/>
      <c r="XS135" s="18"/>
      <c r="XT135" s="18"/>
      <c r="XU135" s="18"/>
      <c r="XV135" s="18"/>
      <c r="XW135" s="18"/>
      <c r="XX135" s="18"/>
      <c r="XY135" s="18"/>
      <c r="XZ135" s="18"/>
      <c r="YA135" s="18"/>
      <c r="YB135" s="18"/>
      <c r="YC135" s="18"/>
      <c r="YD135" s="18"/>
      <c r="YE135" s="18"/>
      <c r="YF135" s="18"/>
      <c r="YG135" s="18"/>
      <c r="YH135" s="18"/>
      <c r="YI135" s="18"/>
      <c r="YJ135" s="18"/>
      <c r="YK135" s="18"/>
      <c r="YL135" s="18"/>
      <c r="YM135" s="18"/>
      <c r="YN135" s="18"/>
      <c r="YO135" s="18"/>
      <c r="YP135" s="18"/>
      <c r="YQ135" s="18"/>
      <c r="YR135" s="18"/>
      <c r="YS135" s="18"/>
      <c r="YT135" s="18"/>
      <c r="YU135" s="18"/>
      <c r="YV135" s="18"/>
      <c r="YW135" s="18"/>
      <c r="YX135" s="18"/>
      <c r="YY135" s="18"/>
      <c r="YZ135" s="18"/>
      <c r="ZA135" s="18"/>
      <c r="ZB135" s="18"/>
      <c r="ZC135" s="18"/>
      <c r="ZD135" s="18"/>
      <c r="ZE135" s="18"/>
      <c r="ZF135" s="18"/>
      <c r="ZG135" s="18"/>
      <c r="ZH135" s="18"/>
      <c r="ZI135" s="18"/>
      <c r="ZJ135" s="18"/>
      <c r="ZK135" s="18"/>
      <c r="ZL135" s="18"/>
      <c r="ZM135" s="18"/>
      <c r="ZN135" s="18"/>
      <c r="ZO135" s="18"/>
      <c r="ZP135" s="18"/>
      <c r="ZQ135" s="18"/>
      <c r="ZR135" s="18"/>
      <c r="ZS135" s="18"/>
      <c r="ZT135" s="18"/>
      <c r="ZU135" s="18"/>
      <c r="ZV135" s="18"/>
      <c r="ZW135" s="18"/>
      <c r="ZX135" s="18"/>
      <c r="ZY135" s="18"/>
      <c r="ZZ135" s="18"/>
      <c r="AAA135" s="18"/>
      <c r="AAB135" s="18"/>
      <c r="AAC135" s="18"/>
      <c r="AAD135" s="18"/>
      <c r="AAE135" s="18"/>
      <c r="AAF135" s="18"/>
      <c r="AAG135" s="18"/>
      <c r="AAH135" s="18"/>
      <c r="AAI135" s="18"/>
      <c r="AAJ135" s="18"/>
      <c r="AAK135" s="18"/>
      <c r="AAL135" s="18"/>
      <c r="AAM135" s="18"/>
      <c r="AAN135" s="18"/>
      <c r="AAO135" s="18"/>
      <c r="AAP135" s="18"/>
      <c r="AAQ135" s="18"/>
      <c r="AAR135" s="18"/>
      <c r="AAS135" s="18"/>
      <c r="AAT135" s="18"/>
      <c r="AAU135" s="18"/>
      <c r="AAV135" s="18"/>
      <c r="AAW135" s="18"/>
      <c r="AAX135" s="18"/>
      <c r="AAY135" s="18"/>
      <c r="AAZ135" s="18"/>
      <c r="ABA135" s="18"/>
      <c r="ABB135" s="18"/>
      <c r="ABC135" s="18"/>
      <c r="ABD135" s="18"/>
      <c r="ABE135" s="18"/>
      <c r="ABF135" s="18"/>
      <c r="ABG135" s="18"/>
      <c r="ABH135" s="18"/>
      <c r="ABI135" s="18"/>
      <c r="ABJ135" s="18"/>
      <c r="ABK135" s="18"/>
      <c r="ABL135" s="18"/>
      <c r="ABM135" s="18"/>
      <c r="ABN135" s="18"/>
      <c r="ABO135" s="18"/>
      <c r="ABP135" s="18"/>
      <c r="ABQ135" s="18"/>
      <c r="ABR135" s="18"/>
      <c r="ABS135" s="18"/>
      <c r="ABT135" s="18"/>
      <c r="ABU135" s="18"/>
      <c r="ABV135" s="18"/>
      <c r="ABW135" s="18"/>
      <c r="ABX135" s="18"/>
      <c r="ABY135" s="18"/>
      <c r="ABZ135" s="18"/>
      <c r="ACA135" s="18"/>
      <c r="ACB135" s="18"/>
      <c r="ACC135" s="18"/>
      <c r="ACD135" s="18"/>
      <c r="ACE135" s="18"/>
      <c r="ACF135" s="18"/>
      <c r="ACG135" s="18"/>
      <c r="ACH135" s="18"/>
      <c r="ACI135" s="18"/>
      <c r="ACJ135" s="18"/>
      <c r="ACK135" s="18"/>
      <c r="ACL135" s="18"/>
      <c r="ACM135" s="18"/>
      <c r="ACN135" s="18"/>
      <c r="ACO135" s="18"/>
      <c r="ACP135" s="18"/>
      <c r="ACQ135" s="18"/>
      <c r="ACR135" s="18"/>
      <c r="ACS135" s="18"/>
      <c r="ACT135" s="18"/>
      <c r="ACU135" s="18"/>
      <c r="ACV135" s="18"/>
      <c r="ACW135" s="18"/>
      <c r="ACX135" s="18"/>
      <c r="ACY135" s="18"/>
      <c r="ACZ135" s="18"/>
      <c r="ADA135" s="18"/>
      <c r="ADB135" s="18"/>
      <c r="ADC135" s="18"/>
      <c r="ADD135" s="18"/>
      <c r="ADE135" s="18"/>
      <c r="ADF135" s="18"/>
      <c r="ADG135" s="18"/>
      <c r="ADH135" s="18"/>
      <c r="ADI135" s="18"/>
      <c r="ADJ135" s="18"/>
      <c r="ADK135" s="18"/>
      <c r="ADL135" s="18"/>
      <c r="ADM135" s="18"/>
      <c r="ADN135" s="18"/>
      <c r="ADO135" s="18"/>
      <c r="ADP135" s="18"/>
      <c r="ADQ135" s="18"/>
      <c r="ADR135" s="18"/>
      <c r="ADS135" s="18"/>
      <c r="ADT135" s="18"/>
      <c r="ADU135" s="18"/>
      <c r="ADV135" s="18"/>
      <c r="ADW135" s="18"/>
      <c r="ADX135" s="18"/>
      <c r="ADY135" s="18"/>
      <c r="ADZ135" s="18"/>
      <c r="AEA135" s="18"/>
      <c r="AEB135" s="18"/>
      <c r="AEC135" s="18"/>
      <c r="AED135" s="18"/>
      <c r="AEE135" s="18"/>
      <c r="AEF135" s="18"/>
      <c r="AEG135" s="18"/>
      <c r="AEH135" s="18"/>
      <c r="AEI135" s="18"/>
      <c r="AEJ135" s="18"/>
      <c r="AEK135" s="18"/>
      <c r="AEL135" s="18"/>
      <c r="AEM135" s="18"/>
      <c r="AEN135" s="18"/>
      <c r="AEO135" s="18"/>
      <c r="AEP135" s="18"/>
      <c r="AEQ135" s="18"/>
      <c r="AER135" s="18"/>
      <c r="AES135" s="18"/>
      <c r="AET135" s="18"/>
      <c r="AEU135" s="18"/>
      <c r="AEV135" s="18"/>
      <c r="AEW135" s="18"/>
      <c r="AEX135" s="18"/>
    </row>
    <row r="136" spans="1:830" s="33" customFormat="1">
      <c r="A136" s="34">
        <v>132</v>
      </c>
      <c r="B136" s="34" t="s">
        <v>273</v>
      </c>
      <c r="C136" s="8" t="s">
        <v>274</v>
      </c>
      <c r="D136" s="35" t="s">
        <v>20</v>
      </c>
      <c r="E136" s="36">
        <v>900000.00000000012</v>
      </c>
      <c r="F136" s="51">
        <v>1</v>
      </c>
      <c r="G136" s="38">
        <v>762711.86440677976</v>
      </c>
      <c r="H136" s="38">
        <f t="shared" si="46"/>
        <v>900000.00000000012</v>
      </c>
      <c r="I136" s="39">
        <v>3</v>
      </c>
      <c r="J136" s="38">
        <f t="shared" si="47"/>
        <v>2700000.0000000005</v>
      </c>
      <c r="K136" s="38">
        <f t="shared" si="48"/>
        <v>1800000.0000000005</v>
      </c>
      <c r="L136" s="38">
        <f t="shared" si="49"/>
        <v>0</v>
      </c>
      <c r="M136" s="40"/>
      <c r="N136" s="99">
        <f t="shared" si="50"/>
        <v>0</v>
      </c>
      <c r="O136" s="42"/>
      <c r="P136" s="43">
        <f t="shared" si="51"/>
        <v>0</v>
      </c>
      <c r="Q136" s="43">
        <f t="shared" si="52"/>
        <v>0</v>
      </c>
      <c r="R136" s="43">
        <f t="shared" si="53"/>
        <v>0</v>
      </c>
      <c r="S136" s="44">
        <f t="shared" si="54"/>
        <v>1</v>
      </c>
      <c r="T136" s="98">
        <f t="shared" si="55"/>
        <v>900000.00000000012</v>
      </c>
      <c r="U136" s="45">
        <f t="shared" si="39"/>
        <v>3</v>
      </c>
      <c r="V136" s="46">
        <f t="shared" si="40"/>
        <v>2700000.0000000005</v>
      </c>
      <c r="W136" s="46">
        <f t="shared" si="41"/>
        <v>1800000.0000000005</v>
      </c>
      <c r="X136" s="47">
        <f t="shared" si="42"/>
        <v>0</v>
      </c>
      <c r="Y136" s="97">
        <v>3</v>
      </c>
      <c r="Z136" s="96">
        <f t="shared" si="43"/>
        <v>2700000.0000000005</v>
      </c>
      <c r="AA136" s="96">
        <f t="shared" si="44"/>
        <v>1800000.0000000005</v>
      </c>
      <c r="AB136" s="70">
        <f t="shared" si="45"/>
        <v>0</v>
      </c>
      <c r="AC136" s="157"/>
      <c r="AD136" s="162">
        <v>315000</v>
      </c>
      <c r="AE136" s="166">
        <f t="shared" si="56"/>
        <v>315000</v>
      </c>
      <c r="AF136" s="166">
        <f t="shared" si="57"/>
        <v>945000</v>
      </c>
      <c r="AT136" s="136"/>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18"/>
      <c r="FM136" s="18"/>
      <c r="FN136" s="18"/>
      <c r="FO136" s="18"/>
      <c r="FP136" s="18"/>
      <c r="FQ136" s="18"/>
      <c r="FR136" s="18"/>
      <c r="FS136" s="18"/>
      <c r="FT136" s="18"/>
      <c r="FU136" s="18"/>
      <c r="FV136" s="18"/>
      <c r="FW136" s="18"/>
      <c r="FX136" s="18"/>
      <c r="FY136" s="18"/>
      <c r="FZ136" s="18"/>
      <c r="GA136" s="18"/>
      <c r="GB136" s="18"/>
      <c r="GC136" s="18"/>
      <c r="GD136" s="18"/>
      <c r="GE136" s="18"/>
      <c r="GF136" s="18"/>
      <c r="GG136" s="18"/>
      <c r="GH136" s="18"/>
      <c r="GI136" s="18"/>
      <c r="GJ136" s="18"/>
      <c r="GK136" s="18"/>
      <c r="GL136" s="18"/>
      <c r="GM136" s="18"/>
      <c r="GN136" s="18"/>
      <c r="GO136" s="18"/>
      <c r="GP136" s="18"/>
      <c r="GQ136" s="18"/>
      <c r="GR136" s="18"/>
      <c r="GS136" s="18"/>
      <c r="GT136" s="18"/>
      <c r="GU136" s="18"/>
      <c r="GV136" s="18"/>
      <c r="GW136" s="18"/>
      <c r="GX136" s="18"/>
      <c r="GY136" s="18"/>
      <c r="GZ136" s="18"/>
      <c r="HA136" s="18"/>
      <c r="HB136" s="18"/>
      <c r="HC136" s="18"/>
      <c r="HD136" s="18"/>
      <c r="HE136" s="18"/>
      <c r="HF136" s="18"/>
      <c r="HG136" s="18"/>
      <c r="HH136" s="18"/>
      <c r="HI136" s="18"/>
      <c r="HJ136" s="18"/>
      <c r="HK136" s="18"/>
      <c r="HL136" s="18"/>
      <c r="HM136" s="18"/>
      <c r="HN136" s="18"/>
      <c r="HO136" s="18"/>
      <c r="HP136" s="18"/>
      <c r="HQ136" s="18"/>
      <c r="HR136" s="18"/>
      <c r="HS136" s="18"/>
      <c r="HT136" s="18"/>
      <c r="HU136" s="18"/>
      <c r="HV136" s="18"/>
      <c r="HW136" s="18"/>
      <c r="HX136" s="18"/>
      <c r="HY136" s="18"/>
      <c r="HZ136" s="18"/>
      <c r="IA136" s="18"/>
      <c r="IB136" s="18"/>
      <c r="IC136" s="18"/>
      <c r="ID136" s="18"/>
      <c r="IE136" s="18"/>
      <c r="IF136" s="18"/>
      <c r="IG136" s="18"/>
      <c r="IH136" s="18"/>
      <c r="II136" s="18"/>
      <c r="IJ136" s="18"/>
      <c r="IK136" s="18"/>
      <c r="IL136" s="18"/>
      <c r="IM136" s="18"/>
      <c r="IN136" s="18"/>
      <c r="IO136" s="18"/>
      <c r="IP136" s="18"/>
      <c r="IQ136" s="18"/>
      <c r="IR136" s="18"/>
      <c r="IS136" s="18"/>
      <c r="IT136" s="18"/>
      <c r="IU136" s="18"/>
      <c r="IV136" s="18"/>
      <c r="IW136" s="18"/>
      <c r="IX136" s="18"/>
      <c r="IY136" s="18"/>
      <c r="IZ136" s="18"/>
      <c r="JA136" s="18"/>
      <c r="JB136" s="18"/>
      <c r="JC136" s="18"/>
      <c r="JD136" s="18"/>
      <c r="JE136" s="18"/>
      <c r="JF136" s="18"/>
      <c r="JG136" s="18"/>
      <c r="JH136" s="18"/>
      <c r="JI136" s="18"/>
      <c r="JJ136" s="18"/>
      <c r="JK136" s="18"/>
      <c r="JL136" s="18"/>
      <c r="JM136" s="18"/>
      <c r="JN136" s="18"/>
      <c r="JO136" s="18"/>
      <c r="JP136" s="18"/>
      <c r="JQ136" s="18"/>
      <c r="JR136" s="18"/>
      <c r="JS136" s="18"/>
      <c r="JT136" s="18"/>
      <c r="JU136" s="18"/>
      <c r="JV136" s="18"/>
      <c r="JW136" s="18"/>
      <c r="JX136" s="18"/>
      <c r="JY136" s="18"/>
      <c r="JZ136" s="18"/>
      <c r="KA136" s="18"/>
      <c r="KB136" s="18"/>
      <c r="KC136" s="18"/>
      <c r="KD136" s="18"/>
      <c r="KE136" s="18"/>
      <c r="KF136" s="18"/>
      <c r="KG136" s="18"/>
      <c r="KH136" s="18"/>
      <c r="KI136" s="18"/>
      <c r="KJ136" s="18"/>
      <c r="KK136" s="18"/>
      <c r="KL136" s="18"/>
      <c r="KM136" s="18"/>
      <c r="KN136" s="18"/>
      <c r="KO136" s="18"/>
      <c r="KP136" s="18"/>
      <c r="KQ136" s="18"/>
      <c r="KR136" s="18"/>
      <c r="KS136" s="18"/>
      <c r="KT136" s="18"/>
      <c r="KU136" s="18"/>
      <c r="KV136" s="18"/>
      <c r="KW136" s="18"/>
      <c r="KX136" s="18"/>
      <c r="KY136" s="18"/>
      <c r="KZ136" s="18"/>
      <c r="LA136" s="18"/>
      <c r="LB136" s="18"/>
      <c r="LC136" s="18"/>
      <c r="LD136" s="18"/>
      <c r="LE136" s="18"/>
      <c r="LF136" s="18"/>
      <c r="LG136" s="18"/>
      <c r="LH136" s="18"/>
      <c r="LI136" s="18"/>
      <c r="LJ136" s="18"/>
      <c r="LK136" s="18"/>
      <c r="LL136" s="18"/>
      <c r="LM136" s="18"/>
      <c r="LN136" s="18"/>
      <c r="LO136" s="18"/>
      <c r="LP136" s="18"/>
      <c r="LQ136" s="18"/>
      <c r="LR136" s="18"/>
      <c r="LS136" s="18"/>
      <c r="LT136" s="18"/>
      <c r="LU136" s="18"/>
      <c r="LV136" s="18"/>
      <c r="LW136" s="18"/>
      <c r="LX136" s="18"/>
      <c r="LY136" s="18"/>
      <c r="LZ136" s="18"/>
      <c r="MA136" s="18"/>
      <c r="MB136" s="18"/>
      <c r="MC136" s="18"/>
      <c r="MD136" s="18"/>
      <c r="ME136" s="18"/>
      <c r="MF136" s="18"/>
      <c r="MG136" s="18"/>
      <c r="MH136" s="18"/>
      <c r="MI136" s="18"/>
      <c r="MJ136" s="18"/>
      <c r="MK136" s="18"/>
      <c r="ML136" s="18"/>
      <c r="MM136" s="18"/>
      <c r="MN136" s="18"/>
      <c r="MO136" s="18"/>
      <c r="MP136" s="18"/>
      <c r="MQ136" s="18"/>
      <c r="MR136" s="18"/>
      <c r="MS136" s="18"/>
      <c r="MT136" s="18"/>
      <c r="MU136" s="18"/>
      <c r="MV136" s="18"/>
      <c r="MW136" s="18"/>
      <c r="MX136" s="18"/>
      <c r="MY136" s="18"/>
      <c r="MZ136" s="18"/>
      <c r="NA136" s="18"/>
      <c r="NB136" s="18"/>
      <c r="NC136" s="18"/>
      <c r="ND136" s="18"/>
      <c r="NE136" s="18"/>
      <c r="NF136" s="18"/>
      <c r="NG136" s="18"/>
      <c r="NH136" s="18"/>
      <c r="NI136" s="18"/>
      <c r="NJ136" s="18"/>
      <c r="NK136" s="18"/>
      <c r="NL136" s="18"/>
      <c r="NM136" s="18"/>
      <c r="NN136" s="18"/>
      <c r="NO136" s="18"/>
      <c r="NP136" s="18"/>
      <c r="NQ136" s="18"/>
      <c r="NR136" s="18"/>
      <c r="NS136" s="18"/>
      <c r="NT136" s="18"/>
      <c r="NU136" s="18"/>
      <c r="NV136" s="18"/>
      <c r="NW136" s="18"/>
      <c r="NX136" s="18"/>
      <c r="NY136" s="18"/>
      <c r="NZ136" s="18"/>
      <c r="OA136" s="18"/>
      <c r="OB136" s="18"/>
      <c r="OC136" s="18"/>
      <c r="OD136" s="18"/>
      <c r="OE136" s="18"/>
      <c r="OF136" s="18"/>
      <c r="OG136" s="18"/>
      <c r="OH136" s="18"/>
      <c r="OI136" s="18"/>
      <c r="OJ136" s="18"/>
      <c r="OK136" s="18"/>
      <c r="OL136" s="18"/>
      <c r="OM136" s="18"/>
      <c r="ON136" s="18"/>
      <c r="OO136" s="18"/>
      <c r="OP136" s="18"/>
      <c r="OQ136" s="18"/>
      <c r="OR136" s="18"/>
      <c r="OS136" s="18"/>
      <c r="OT136" s="18"/>
      <c r="OU136" s="18"/>
      <c r="OV136" s="18"/>
      <c r="OW136" s="18"/>
      <c r="OX136" s="18"/>
      <c r="OY136" s="18"/>
      <c r="OZ136" s="18"/>
      <c r="PA136" s="18"/>
      <c r="PB136" s="18"/>
      <c r="PC136" s="18"/>
      <c r="PD136" s="18"/>
      <c r="PE136" s="18"/>
      <c r="PF136" s="18"/>
      <c r="PG136" s="18"/>
      <c r="PH136" s="18"/>
      <c r="PI136" s="18"/>
      <c r="PJ136" s="18"/>
      <c r="PK136" s="18"/>
      <c r="PL136" s="18"/>
      <c r="PM136" s="18"/>
      <c r="PN136" s="18"/>
      <c r="PO136" s="18"/>
      <c r="PP136" s="18"/>
      <c r="PQ136" s="18"/>
      <c r="PR136" s="18"/>
      <c r="PS136" s="18"/>
      <c r="PT136" s="18"/>
      <c r="PU136" s="18"/>
      <c r="PV136" s="18"/>
      <c r="PW136" s="18"/>
      <c r="PX136" s="18"/>
      <c r="PY136" s="18"/>
      <c r="PZ136" s="18"/>
      <c r="QA136" s="18"/>
      <c r="QB136" s="18"/>
      <c r="QC136" s="18"/>
      <c r="QD136" s="18"/>
      <c r="QE136" s="18"/>
      <c r="QF136" s="18"/>
      <c r="QG136" s="18"/>
      <c r="QH136" s="18"/>
      <c r="QI136" s="18"/>
      <c r="QJ136" s="18"/>
      <c r="QK136" s="18"/>
      <c r="QL136" s="18"/>
      <c r="QM136" s="18"/>
      <c r="QN136" s="18"/>
      <c r="QO136" s="18"/>
      <c r="QP136" s="18"/>
      <c r="QQ136" s="18"/>
      <c r="QR136" s="18"/>
      <c r="QS136" s="18"/>
      <c r="QT136" s="18"/>
      <c r="QU136" s="18"/>
      <c r="QV136" s="18"/>
      <c r="QW136" s="18"/>
      <c r="QX136" s="18"/>
      <c r="QY136" s="18"/>
      <c r="QZ136" s="18"/>
      <c r="RA136" s="18"/>
      <c r="RB136" s="18"/>
      <c r="RC136" s="18"/>
      <c r="RD136" s="18"/>
      <c r="RE136" s="18"/>
      <c r="RF136" s="18"/>
      <c r="RG136" s="18"/>
      <c r="RH136" s="18"/>
      <c r="RI136" s="18"/>
      <c r="RJ136" s="18"/>
      <c r="RK136" s="18"/>
      <c r="RL136" s="18"/>
      <c r="RM136" s="18"/>
      <c r="RN136" s="18"/>
      <c r="RO136" s="18"/>
      <c r="RP136" s="18"/>
      <c r="RQ136" s="18"/>
      <c r="RR136" s="18"/>
      <c r="RS136" s="18"/>
      <c r="RT136" s="18"/>
      <c r="RU136" s="18"/>
      <c r="RV136" s="18"/>
      <c r="RW136" s="18"/>
      <c r="RX136" s="18"/>
      <c r="RY136" s="18"/>
      <c r="RZ136" s="18"/>
      <c r="SA136" s="18"/>
      <c r="SB136" s="18"/>
      <c r="SC136" s="18"/>
      <c r="SD136" s="18"/>
      <c r="SE136" s="18"/>
      <c r="SF136" s="18"/>
      <c r="SG136" s="18"/>
      <c r="SH136" s="18"/>
      <c r="SI136" s="18"/>
      <c r="SJ136" s="18"/>
      <c r="SK136" s="18"/>
      <c r="SL136" s="18"/>
      <c r="SM136" s="18"/>
      <c r="SN136" s="18"/>
      <c r="SO136" s="18"/>
      <c r="SP136" s="18"/>
      <c r="SQ136" s="18"/>
      <c r="SR136" s="18"/>
      <c r="SS136" s="18"/>
      <c r="ST136" s="18"/>
      <c r="SU136" s="18"/>
      <c r="SV136" s="18"/>
      <c r="SW136" s="18"/>
      <c r="SX136" s="18"/>
      <c r="SY136" s="18"/>
      <c r="SZ136" s="18"/>
      <c r="TA136" s="18"/>
      <c r="TB136" s="18"/>
      <c r="TC136" s="18"/>
      <c r="TD136" s="18"/>
      <c r="TE136" s="18"/>
      <c r="TF136" s="18"/>
      <c r="TG136" s="18"/>
      <c r="TH136" s="18"/>
      <c r="TI136" s="18"/>
      <c r="TJ136" s="18"/>
      <c r="TK136" s="18"/>
      <c r="TL136" s="18"/>
      <c r="TM136" s="18"/>
      <c r="TN136" s="18"/>
      <c r="TO136" s="18"/>
      <c r="TP136" s="18"/>
      <c r="TQ136" s="18"/>
      <c r="TR136" s="18"/>
      <c r="TS136" s="18"/>
      <c r="TT136" s="18"/>
      <c r="TU136" s="18"/>
      <c r="TV136" s="18"/>
      <c r="TW136" s="18"/>
      <c r="TX136" s="18"/>
      <c r="TY136" s="18"/>
      <c r="TZ136" s="18"/>
      <c r="UA136" s="18"/>
      <c r="UB136" s="18"/>
      <c r="UC136" s="18"/>
      <c r="UD136" s="18"/>
      <c r="UE136" s="18"/>
      <c r="UF136" s="18"/>
      <c r="UG136" s="18"/>
      <c r="UH136" s="18"/>
      <c r="UI136" s="18"/>
      <c r="UJ136" s="18"/>
      <c r="UK136" s="18"/>
      <c r="UL136" s="18"/>
      <c r="UM136" s="18"/>
      <c r="UN136" s="18"/>
      <c r="UO136" s="18"/>
      <c r="UP136" s="18"/>
      <c r="UQ136" s="18"/>
      <c r="UR136" s="18"/>
      <c r="US136" s="18"/>
      <c r="UT136" s="18"/>
      <c r="UU136" s="18"/>
      <c r="UV136" s="18"/>
      <c r="UW136" s="18"/>
      <c r="UX136" s="18"/>
      <c r="UY136" s="18"/>
      <c r="UZ136" s="18"/>
      <c r="VA136" s="18"/>
      <c r="VB136" s="18"/>
      <c r="VC136" s="18"/>
      <c r="VD136" s="18"/>
      <c r="VE136" s="18"/>
      <c r="VF136" s="18"/>
      <c r="VG136" s="18"/>
      <c r="VH136" s="18"/>
      <c r="VI136" s="18"/>
      <c r="VJ136" s="18"/>
      <c r="VK136" s="18"/>
      <c r="VL136" s="18"/>
      <c r="VM136" s="18"/>
      <c r="VN136" s="18"/>
      <c r="VO136" s="18"/>
      <c r="VP136" s="18"/>
      <c r="VQ136" s="18"/>
      <c r="VR136" s="18"/>
      <c r="VS136" s="18"/>
      <c r="VT136" s="18"/>
      <c r="VU136" s="18"/>
      <c r="VV136" s="18"/>
      <c r="VW136" s="18"/>
      <c r="VX136" s="18"/>
      <c r="VY136" s="18"/>
      <c r="VZ136" s="18"/>
      <c r="WA136" s="18"/>
      <c r="WB136" s="18"/>
      <c r="WC136" s="18"/>
      <c r="WD136" s="18"/>
      <c r="WE136" s="18"/>
      <c r="WF136" s="18"/>
      <c r="WG136" s="18"/>
      <c r="WH136" s="18"/>
      <c r="WI136" s="18"/>
      <c r="WJ136" s="18"/>
      <c r="WK136" s="18"/>
      <c r="WL136" s="18"/>
      <c r="WM136" s="18"/>
      <c r="WN136" s="18"/>
      <c r="WO136" s="18"/>
      <c r="WP136" s="18"/>
      <c r="WQ136" s="18"/>
      <c r="WR136" s="18"/>
      <c r="WS136" s="18"/>
      <c r="WT136" s="18"/>
      <c r="WU136" s="18"/>
      <c r="WV136" s="18"/>
      <c r="WW136" s="18"/>
      <c r="WX136" s="18"/>
      <c r="WY136" s="18"/>
      <c r="WZ136" s="18"/>
      <c r="XA136" s="18"/>
      <c r="XB136" s="18"/>
      <c r="XC136" s="18"/>
      <c r="XD136" s="18"/>
      <c r="XE136" s="18"/>
      <c r="XF136" s="18"/>
      <c r="XG136" s="18"/>
      <c r="XH136" s="18"/>
      <c r="XI136" s="18"/>
      <c r="XJ136" s="18"/>
      <c r="XK136" s="18"/>
      <c r="XL136" s="18"/>
      <c r="XM136" s="18"/>
      <c r="XN136" s="18"/>
      <c r="XO136" s="18"/>
      <c r="XP136" s="18"/>
      <c r="XQ136" s="18"/>
      <c r="XR136" s="18"/>
      <c r="XS136" s="18"/>
      <c r="XT136" s="18"/>
      <c r="XU136" s="18"/>
      <c r="XV136" s="18"/>
      <c r="XW136" s="18"/>
      <c r="XX136" s="18"/>
      <c r="XY136" s="18"/>
      <c r="XZ136" s="18"/>
      <c r="YA136" s="18"/>
      <c r="YB136" s="18"/>
      <c r="YC136" s="18"/>
      <c r="YD136" s="18"/>
      <c r="YE136" s="18"/>
      <c r="YF136" s="18"/>
      <c r="YG136" s="18"/>
      <c r="YH136" s="18"/>
      <c r="YI136" s="18"/>
      <c r="YJ136" s="18"/>
      <c r="YK136" s="18"/>
      <c r="YL136" s="18"/>
      <c r="YM136" s="18"/>
      <c r="YN136" s="18"/>
      <c r="YO136" s="18"/>
      <c r="YP136" s="18"/>
      <c r="YQ136" s="18"/>
      <c r="YR136" s="18"/>
      <c r="YS136" s="18"/>
      <c r="YT136" s="18"/>
      <c r="YU136" s="18"/>
      <c r="YV136" s="18"/>
      <c r="YW136" s="18"/>
      <c r="YX136" s="18"/>
      <c r="YY136" s="18"/>
      <c r="YZ136" s="18"/>
      <c r="ZA136" s="18"/>
      <c r="ZB136" s="18"/>
      <c r="ZC136" s="18"/>
      <c r="ZD136" s="18"/>
      <c r="ZE136" s="18"/>
      <c r="ZF136" s="18"/>
      <c r="ZG136" s="18"/>
      <c r="ZH136" s="18"/>
      <c r="ZI136" s="18"/>
      <c r="ZJ136" s="18"/>
      <c r="ZK136" s="18"/>
      <c r="ZL136" s="18"/>
      <c r="ZM136" s="18"/>
      <c r="ZN136" s="18"/>
      <c r="ZO136" s="18"/>
      <c r="ZP136" s="18"/>
      <c r="ZQ136" s="18"/>
      <c r="ZR136" s="18"/>
      <c r="ZS136" s="18"/>
      <c r="ZT136" s="18"/>
      <c r="ZU136" s="18"/>
      <c r="ZV136" s="18"/>
      <c r="ZW136" s="18"/>
      <c r="ZX136" s="18"/>
      <c r="ZY136" s="18"/>
      <c r="ZZ136" s="18"/>
      <c r="AAA136" s="18"/>
      <c r="AAB136" s="18"/>
      <c r="AAC136" s="18"/>
      <c r="AAD136" s="18"/>
      <c r="AAE136" s="18"/>
      <c r="AAF136" s="18"/>
      <c r="AAG136" s="18"/>
      <c r="AAH136" s="18"/>
      <c r="AAI136" s="18"/>
      <c r="AAJ136" s="18"/>
      <c r="AAK136" s="18"/>
      <c r="AAL136" s="18"/>
      <c r="AAM136" s="18"/>
      <c r="AAN136" s="18"/>
      <c r="AAO136" s="18"/>
      <c r="AAP136" s="18"/>
      <c r="AAQ136" s="18"/>
      <c r="AAR136" s="18"/>
      <c r="AAS136" s="18"/>
      <c r="AAT136" s="18"/>
      <c r="AAU136" s="18"/>
      <c r="AAV136" s="18"/>
      <c r="AAW136" s="18"/>
      <c r="AAX136" s="18"/>
      <c r="AAY136" s="18"/>
      <c r="AAZ136" s="18"/>
      <c r="ABA136" s="18"/>
      <c r="ABB136" s="18"/>
      <c r="ABC136" s="18"/>
      <c r="ABD136" s="18"/>
      <c r="ABE136" s="18"/>
      <c r="ABF136" s="18"/>
      <c r="ABG136" s="18"/>
      <c r="ABH136" s="18"/>
      <c r="ABI136" s="18"/>
      <c r="ABJ136" s="18"/>
      <c r="ABK136" s="18"/>
      <c r="ABL136" s="18"/>
      <c r="ABM136" s="18"/>
      <c r="ABN136" s="18"/>
      <c r="ABO136" s="18"/>
      <c r="ABP136" s="18"/>
      <c r="ABQ136" s="18"/>
      <c r="ABR136" s="18"/>
      <c r="ABS136" s="18"/>
      <c r="ABT136" s="18"/>
      <c r="ABU136" s="18"/>
      <c r="ABV136" s="18"/>
      <c r="ABW136" s="18"/>
      <c r="ABX136" s="18"/>
      <c r="ABY136" s="18"/>
      <c r="ABZ136" s="18"/>
      <c r="ACA136" s="18"/>
      <c r="ACB136" s="18"/>
      <c r="ACC136" s="18"/>
      <c r="ACD136" s="18"/>
      <c r="ACE136" s="18"/>
      <c r="ACF136" s="18"/>
      <c r="ACG136" s="18"/>
      <c r="ACH136" s="18"/>
      <c r="ACI136" s="18"/>
      <c r="ACJ136" s="18"/>
      <c r="ACK136" s="18"/>
      <c r="ACL136" s="18"/>
      <c r="ACM136" s="18"/>
      <c r="ACN136" s="18"/>
      <c r="ACO136" s="18"/>
      <c r="ACP136" s="18"/>
      <c r="ACQ136" s="18"/>
      <c r="ACR136" s="18"/>
      <c r="ACS136" s="18"/>
      <c r="ACT136" s="18"/>
      <c r="ACU136" s="18"/>
      <c r="ACV136" s="18"/>
      <c r="ACW136" s="18"/>
      <c r="ACX136" s="18"/>
      <c r="ACY136" s="18"/>
      <c r="ACZ136" s="18"/>
      <c r="ADA136" s="18"/>
      <c r="ADB136" s="18"/>
      <c r="ADC136" s="18"/>
      <c r="ADD136" s="18"/>
      <c r="ADE136" s="18"/>
      <c r="ADF136" s="18"/>
      <c r="ADG136" s="18"/>
      <c r="ADH136" s="18"/>
      <c r="ADI136" s="18"/>
      <c r="ADJ136" s="18"/>
      <c r="ADK136" s="18"/>
      <c r="ADL136" s="18"/>
      <c r="ADM136" s="18"/>
      <c r="ADN136" s="18"/>
      <c r="ADO136" s="18"/>
      <c r="ADP136" s="18"/>
      <c r="ADQ136" s="18"/>
      <c r="ADR136" s="18"/>
      <c r="ADS136" s="18"/>
      <c r="ADT136" s="18"/>
      <c r="ADU136" s="18"/>
      <c r="ADV136" s="18"/>
      <c r="ADW136" s="18"/>
      <c r="ADX136" s="18"/>
      <c r="ADY136" s="18"/>
      <c r="ADZ136" s="18"/>
      <c r="AEA136" s="18"/>
      <c r="AEB136" s="18"/>
      <c r="AEC136" s="18"/>
      <c r="AED136" s="18"/>
      <c r="AEE136" s="18"/>
      <c r="AEF136" s="18"/>
      <c r="AEG136" s="18"/>
      <c r="AEH136" s="18"/>
      <c r="AEI136" s="18"/>
      <c r="AEJ136" s="18"/>
      <c r="AEK136" s="18"/>
      <c r="AEL136" s="18"/>
      <c r="AEM136" s="18"/>
      <c r="AEN136" s="18"/>
      <c r="AEO136" s="18"/>
      <c r="AEP136" s="18"/>
      <c r="AEQ136" s="18"/>
      <c r="AER136" s="18"/>
      <c r="AES136" s="18"/>
      <c r="AET136" s="18"/>
      <c r="AEU136" s="18"/>
      <c r="AEV136" s="18"/>
      <c r="AEW136" s="18"/>
      <c r="AEX136" s="18"/>
    </row>
    <row r="137" spans="1:830">
      <c r="A137" s="34">
        <v>133</v>
      </c>
      <c r="B137" s="34" t="s">
        <v>275</v>
      </c>
      <c r="C137" s="6" t="s">
        <v>276</v>
      </c>
      <c r="D137" s="35" t="s">
        <v>68</v>
      </c>
      <c r="E137" s="36">
        <v>1425000</v>
      </c>
      <c r="F137" s="37">
        <v>1</v>
      </c>
      <c r="G137" s="38">
        <v>1207627.1186440678</v>
      </c>
      <c r="H137" s="38">
        <f t="shared" si="46"/>
        <v>1425000</v>
      </c>
      <c r="I137" s="39">
        <v>1</v>
      </c>
      <c r="J137" s="38">
        <f t="shared" si="47"/>
        <v>1425000</v>
      </c>
      <c r="K137" s="38">
        <f t="shared" si="48"/>
        <v>0</v>
      </c>
      <c r="L137" s="38">
        <f t="shared" si="49"/>
        <v>0</v>
      </c>
      <c r="M137" s="40"/>
      <c r="N137" s="99">
        <f t="shared" si="50"/>
        <v>0</v>
      </c>
      <c r="O137" s="42"/>
      <c r="P137" s="43">
        <f t="shared" si="51"/>
        <v>0</v>
      </c>
      <c r="Q137" s="43">
        <f t="shared" si="52"/>
        <v>0</v>
      </c>
      <c r="R137" s="43">
        <f t="shared" si="53"/>
        <v>0</v>
      </c>
      <c r="S137" s="44">
        <f t="shared" si="54"/>
        <v>1</v>
      </c>
      <c r="T137" s="98">
        <f t="shared" si="55"/>
        <v>1425000</v>
      </c>
      <c r="U137" s="45">
        <f t="shared" si="39"/>
        <v>1</v>
      </c>
      <c r="V137" s="46">
        <f t="shared" si="40"/>
        <v>1425000</v>
      </c>
      <c r="W137" s="46">
        <f t="shared" si="41"/>
        <v>0</v>
      </c>
      <c r="X137" s="47">
        <f t="shared" si="42"/>
        <v>0</v>
      </c>
      <c r="Y137" s="97">
        <v>1</v>
      </c>
      <c r="Z137" s="96">
        <f t="shared" si="43"/>
        <v>1425000</v>
      </c>
      <c r="AA137" s="96">
        <f t="shared" si="44"/>
        <v>0</v>
      </c>
      <c r="AB137" s="70">
        <f t="shared" si="45"/>
        <v>0</v>
      </c>
      <c r="AC137" s="157"/>
      <c r="AD137" s="162">
        <v>498750</v>
      </c>
      <c r="AE137" s="166">
        <f t="shared" si="56"/>
        <v>498750</v>
      </c>
      <c r="AF137" s="166">
        <f t="shared" si="57"/>
        <v>498750</v>
      </c>
    </row>
    <row r="138" spans="1:830">
      <c r="A138" s="34">
        <v>134</v>
      </c>
      <c r="B138" s="34" t="s">
        <v>277</v>
      </c>
      <c r="C138" s="6" t="s">
        <v>278</v>
      </c>
      <c r="D138" s="35" t="s">
        <v>68</v>
      </c>
      <c r="E138" s="36">
        <v>1400000</v>
      </c>
      <c r="F138" s="37">
        <v>1</v>
      </c>
      <c r="G138" s="38">
        <v>1186440.6779661018</v>
      </c>
      <c r="H138" s="38">
        <f t="shared" si="46"/>
        <v>1400000</v>
      </c>
      <c r="I138" s="39">
        <v>1</v>
      </c>
      <c r="J138" s="38">
        <f t="shared" si="47"/>
        <v>1400000</v>
      </c>
      <c r="K138" s="38">
        <f t="shared" si="48"/>
        <v>0</v>
      </c>
      <c r="L138" s="38">
        <f t="shared" si="49"/>
        <v>0</v>
      </c>
      <c r="M138" s="40"/>
      <c r="N138" s="99">
        <f t="shared" si="50"/>
        <v>0</v>
      </c>
      <c r="O138" s="42"/>
      <c r="P138" s="43">
        <f t="shared" si="51"/>
        <v>0</v>
      </c>
      <c r="Q138" s="43">
        <f t="shared" si="52"/>
        <v>0</v>
      </c>
      <c r="R138" s="43">
        <f t="shared" si="53"/>
        <v>0</v>
      </c>
      <c r="S138" s="44">
        <f t="shared" si="54"/>
        <v>1</v>
      </c>
      <c r="T138" s="98">
        <f t="shared" si="55"/>
        <v>1400000</v>
      </c>
      <c r="U138" s="45">
        <f t="shared" si="39"/>
        <v>1</v>
      </c>
      <c r="V138" s="46">
        <f t="shared" si="40"/>
        <v>1400000</v>
      </c>
      <c r="W138" s="46">
        <f t="shared" si="41"/>
        <v>0</v>
      </c>
      <c r="X138" s="47">
        <f t="shared" si="42"/>
        <v>0</v>
      </c>
      <c r="Y138" s="97">
        <v>1</v>
      </c>
      <c r="Z138" s="96">
        <f t="shared" si="43"/>
        <v>1400000</v>
      </c>
      <c r="AA138" s="96">
        <f t="shared" si="44"/>
        <v>0</v>
      </c>
      <c r="AB138" s="70">
        <f t="shared" si="45"/>
        <v>0</v>
      </c>
      <c r="AC138" s="157"/>
      <c r="AD138" s="162">
        <v>490000</v>
      </c>
      <c r="AE138" s="166">
        <f t="shared" si="56"/>
        <v>490000</v>
      </c>
      <c r="AF138" s="166">
        <f t="shared" si="57"/>
        <v>490000</v>
      </c>
    </row>
    <row r="139" spans="1:830" s="33" customFormat="1" ht="33" customHeight="1">
      <c r="A139" s="34">
        <v>135</v>
      </c>
      <c r="B139" s="34" t="s">
        <v>279</v>
      </c>
      <c r="C139" s="8" t="s">
        <v>280</v>
      </c>
      <c r="D139" s="35" t="s">
        <v>20</v>
      </c>
      <c r="E139" s="36">
        <v>27000</v>
      </c>
      <c r="F139" s="51">
        <v>6</v>
      </c>
      <c r="G139" s="38">
        <v>22881.355932203391</v>
      </c>
      <c r="H139" s="38">
        <f t="shared" si="46"/>
        <v>162000</v>
      </c>
      <c r="I139" s="39">
        <v>6</v>
      </c>
      <c r="J139" s="38">
        <f t="shared" si="47"/>
        <v>162000</v>
      </c>
      <c r="K139" s="38">
        <f t="shared" si="48"/>
        <v>0</v>
      </c>
      <c r="L139" s="38">
        <f t="shared" si="49"/>
        <v>0</v>
      </c>
      <c r="M139" s="40"/>
      <c r="N139" s="99">
        <f t="shared" si="50"/>
        <v>0</v>
      </c>
      <c r="O139" s="42"/>
      <c r="P139" s="43">
        <f t="shared" si="51"/>
        <v>0</v>
      </c>
      <c r="Q139" s="43">
        <f t="shared" si="52"/>
        <v>0</v>
      </c>
      <c r="R139" s="43">
        <f t="shared" si="53"/>
        <v>0</v>
      </c>
      <c r="S139" s="44">
        <f t="shared" si="54"/>
        <v>6</v>
      </c>
      <c r="T139" s="98">
        <f t="shared" si="55"/>
        <v>162000</v>
      </c>
      <c r="U139" s="45">
        <f t="shared" si="39"/>
        <v>6</v>
      </c>
      <c r="V139" s="46">
        <f t="shared" si="40"/>
        <v>162000</v>
      </c>
      <c r="W139" s="46">
        <f t="shared" si="41"/>
        <v>0</v>
      </c>
      <c r="X139" s="47">
        <f t="shared" si="42"/>
        <v>0</v>
      </c>
      <c r="Y139" s="97">
        <v>6</v>
      </c>
      <c r="Z139" s="96">
        <f t="shared" si="43"/>
        <v>162000</v>
      </c>
      <c r="AA139" s="96">
        <f t="shared" si="44"/>
        <v>0</v>
      </c>
      <c r="AB139" s="70">
        <f t="shared" si="45"/>
        <v>0</v>
      </c>
      <c r="AC139" s="157"/>
      <c r="AD139" s="162">
        <v>9450</v>
      </c>
      <c r="AE139" s="166">
        <f t="shared" si="56"/>
        <v>56700</v>
      </c>
      <c r="AF139" s="166">
        <f t="shared" si="57"/>
        <v>56700</v>
      </c>
      <c r="AT139" s="136"/>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18"/>
      <c r="FM139" s="18"/>
      <c r="FN139" s="18"/>
      <c r="FO139" s="18"/>
      <c r="FP139" s="18"/>
      <c r="FQ139" s="18"/>
      <c r="FR139" s="18"/>
      <c r="FS139" s="18"/>
      <c r="FT139" s="18"/>
      <c r="FU139" s="18"/>
      <c r="FV139" s="18"/>
      <c r="FW139" s="18"/>
      <c r="FX139" s="18"/>
      <c r="FY139" s="18"/>
      <c r="FZ139" s="18"/>
      <c r="GA139" s="18"/>
      <c r="GB139" s="18"/>
      <c r="GC139" s="18"/>
      <c r="GD139" s="18"/>
      <c r="GE139" s="18"/>
      <c r="GF139" s="18"/>
      <c r="GG139" s="18"/>
      <c r="GH139" s="18"/>
      <c r="GI139" s="18"/>
      <c r="GJ139" s="18"/>
      <c r="GK139" s="18"/>
      <c r="GL139" s="18"/>
      <c r="GM139" s="18"/>
      <c r="GN139" s="18"/>
      <c r="GO139" s="18"/>
      <c r="GP139" s="18"/>
      <c r="GQ139" s="18"/>
      <c r="GR139" s="18"/>
      <c r="GS139" s="18"/>
      <c r="GT139" s="18"/>
      <c r="GU139" s="18"/>
      <c r="GV139" s="18"/>
      <c r="GW139" s="18"/>
      <c r="GX139" s="18"/>
      <c r="GY139" s="18"/>
      <c r="GZ139" s="18"/>
      <c r="HA139" s="18"/>
      <c r="HB139" s="18"/>
      <c r="HC139" s="18"/>
      <c r="HD139" s="18"/>
      <c r="HE139" s="18"/>
      <c r="HF139" s="18"/>
      <c r="HG139" s="18"/>
      <c r="HH139" s="18"/>
      <c r="HI139" s="18"/>
      <c r="HJ139" s="18"/>
      <c r="HK139" s="18"/>
      <c r="HL139" s="18"/>
      <c r="HM139" s="18"/>
      <c r="HN139" s="18"/>
      <c r="HO139" s="18"/>
      <c r="HP139" s="18"/>
      <c r="HQ139" s="18"/>
      <c r="HR139" s="18"/>
      <c r="HS139" s="18"/>
      <c r="HT139" s="18"/>
      <c r="HU139" s="18"/>
      <c r="HV139" s="18"/>
      <c r="HW139" s="18"/>
      <c r="HX139" s="18"/>
      <c r="HY139" s="18"/>
      <c r="HZ139" s="18"/>
      <c r="IA139" s="18"/>
      <c r="IB139" s="18"/>
      <c r="IC139" s="18"/>
      <c r="ID139" s="18"/>
      <c r="IE139" s="18"/>
      <c r="IF139" s="18"/>
      <c r="IG139" s="18"/>
      <c r="IH139" s="18"/>
      <c r="II139" s="18"/>
      <c r="IJ139" s="18"/>
      <c r="IK139" s="18"/>
      <c r="IL139" s="18"/>
      <c r="IM139" s="18"/>
      <c r="IN139" s="18"/>
      <c r="IO139" s="18"/>
      <c r="IP139" s="18"/>
      <c r="IQ139" s="18"/>
      <c r="IR139" s="18"/>
      <c r="IS139" s="18"/>
      <c r="IT139" s="18"/>
      <c r="IU139" s="18"/>
      <c r="IV139" s="18"/>
      <c r="IW139" s="18"/>
      <c r="IX139" s="18"/>
      <c r="IY139" s="18"/>
      <c r="IZ139" s="18"/>
      <c r="JA139" s="18"/>
      <c r="JB139" s="18"/>
      <c r="JC139" s="18"/>
      <c r="JD139" s="18"/>
      <c r="JE139" s="18"/>
      <c r="JF139" s="18"/>
      <c r="JG139" s="18"/>
      <c r="JH139" s="18"/>
      <c r="JI139" s="18"/>
      <c r="JJ139" s="18"/>
      <c r="JK139" s="18"/>
      <c r="JL139" s="18"/>
      <c r="JM139" s="18"/>
      <c r="JN139" s="18"/>
      <c r="JO139" s="18"/>
      <c r="JP139" s="18"/>
      <c r="JQ139" s="18"/>
      <c r="JR139" s="18"/>
      <c r="JS139" s="18"/>
      <c r="JT139" s="18"/>
      <c r="JU139" s="18"/>
      <c r="JV139" s="18"/>
      <c r="JW139" s="18"/>
      <c r="JX139" s="18"/>
      <c r="JY139" s="18"/>
      <c r="JZ139" s="18"/>
      <c r="KA139" s="18"/>
      <c r="KB139" s="18"/>
      <c r="KC139" s="18"/>
      <c r="KD139" s="18"/>
      <c r="KE139" s="18"/>
      <c r="KF139" s="18"/>
      <c r="KG139" s="18"/>
      <c r="KH139" s="18"/>
      <c r="KI139" s="18"/>
      <c r="KJ139" s="18"/>
      <c r="KK139" s="18"/>
      <c r="KL139" s="18"/>
      <c r="KM139" s="18"/>
      <c r="KN139" s="18"/>
      <c r="KO139" s="18"/>
      <c r="KP139" s="18"/>
      <c r="KQ139" s="18"/>
      <c r="KR139" s="18"/>
      <c r="KS139" s="18"/>
      <c r="KT139" s="18"/>
      <c r="KU139" s="18"/>
      <c r="KV139" s="18"/>
      <c r="KW139" s="18"/>
      <c r="KX139" s="18"/>
      <c r="KY139" s="18"/>
      <c r="KZ139" s="18"/>
      <c r="LA139" s="18"/>
      <c r="LB139" s="18"/>
      <c r="LC139" s="18"/>
      <c r="LD139" s="18"/>
      <c r="LE139" s="18"/>
      <c r="LF139" s="18"/>
      <c r="LG139" s="18"/>
      <c r="LH139" s="18"/>
      <c r="LI139" s="18"/>
      <c r="LJ139" s="18"/>
      <c r="LK139" s="18"/>
      <c r="LL139" s="18"/>
      <c r="LM139" s="18"/>
      <c r="LN139" s="18"/>
      <c r="LO139" s="18"/>
      <c r="LP139" s="18"/>
      <c r="LQ139" s="18"/>
      <c r="LR139" s="18"/>
      <c r="LS139" s="18"/>
      <c r="LT139" s="18"/>
      <c r="LU139" s="18"/>
      <c r="LV139" s="18"/>
      <c r="LW139" s="18"/>
      <c r="LX139" s="18"/>
      <c r="LY139" s="18"/>
      <c r="LZ139" s="18"/>
      <c r="MA139" s="18"/>
      <c r="MB139" s="18"/>
      <c r="MC139" s="18"/>
      <c r="MD139" s="18"/>
      <c r="ME139" s="18"/>
      <c r="MF139" s="18"/>
      <c r="MG139" s="18"/>
      <c r="MH139" s="18"/>
      <c r="MI139" s="18"/>
      <c r="MJ139" s="18"/>
      <c r="MK139" s="18"/>
      <c r="ML139" s="18"/>
      <c r="MM139" s="18"/>
      <c r="MN139" s="18"/>
      <c r="MO139" s="18"/>
      <c r="MP139" s="18"/>
      <c r="MQ139" s="18"/>
      <c r="MR139" s="18"/>
      <c r="MS139" s="18"/>
      <c r="MT139" s="18"/>
      <c r="MU139" s="18"/>
      <c r="MV139" s="18"/>
      <c r="MW139" s="18"/>
      <c r="MX139" s="18"/>
      <c r="MY139" s="18"/>
      <c r="MZ139" s="18"/>
      <c r="NA139" s="18"/>
      <c r="NB139" s="18"/>
      <c r="NC139" s="18"/>
      <c r="ND139" s="18"/>
      <c r="NE139" s="18"/>
      <c r="NF139" s="18"/>
      <c r="NG139" s="18"/>
      <c r="NH139" s="18"/>
      <c r="NI139" s="18"/>
      <c r="NJ139" s="18"/>
      <c r="NK139" s="18"/>
      <c r="NL139" s="18"/>
      <c r="NM139" s="18"/>
      <c r="NN139" s="18"/>
      <c r="NO139" s="18"/>
      <c r="NP139" s="18"/>
      <c r="NQ139" s="18"/>
      <c r="NR139" s="18"/>
      <c r="NS139" s="18"/>
      <c r="NT139" s="18"/>
      <c r="NU139" s="18"/>
      <c r="NV139" s="18"/>
      <c r="NW139" s="18"/>
      <c r="NX139" s="18"/>
      <c r="NY139" s="18"/>
      <c r="NZ139" s="18"/>
      <c r="OA139" s="18"/>
      <c r="OB139" s="18"/>
      <c r="OC139" s="18"/>
      <c r="OD139" s="18"/>
      <c r="OE139" s="18"/>
      <c r="OF139" s="18"/>
      <c r="OG139" s="18"/>
      <c r="OH139" s="18"/>
      <c r="OI139" s="18"/>
      <c r="OJ139" s="18"/>
      <c r="OK139" s="18"/>
      <c r="OL139" s="18"/>
      <c r="OM139" s="18"/>
      <c r="ON139" s="18"/>
      <c r="OO139" s="18"/>
      <c r="OP139" s="18"/>
      <c r="OQ139" s="18"/>
      <c r="OR139" s="18"/>
      <c r="OS139" s="18"/>
      <c r="OT139" s="18"/>
      <c r="OU139" s="18"/>
      <c r="OV139" s="18"/>
      <c r="OW139" s="18"/>
      <c r="OX139" s="18"/>
      <c r="OY139" s="18"/>
      <c r="OZ139" s="18"/>
      <c r="PA139" s="18"/>
      <c r="PB139" s="18"/>
      <c r="PC139" s="18"/>
      <c r="PD139" s="18"/>
      <c r="PE139" s="18"/>
      <c r="PF139" s="18"/>
      <c r="PG139" s="18"/>
      <c r="PH139" s="18"/>
      <c r="PI139" s="18"/>
      <c r="PJ139" s="18"/>
      <c r="PK139" s="18"/>
      <c r="PL139" s="18"/>
      <c r="PM139" s="18"/>
      <c r="PN139" s="18"/>
      <c r="PO139" s="18"/>
      <c r="PP139" s="18"/>
      <c r="PQ139" s="18"/>
      <c r="PR139" s="18"/>
      <c r="PS139" s="18"/>
      <c r="PT139" s="18"/>
      <c r="PU139" s="18"/>
      <c r="PV139" s="18"/>
      <c r="PW139" s="18"/>
      <c r="PX139" s="18"/>
      <c r="PY139" s="18"/>
      <c r="PZ139" s="18"/>
      <c r="QA139" s="18"/>
      <c r="QB139" s="18"/>
      <c r="QC139" s="18"/>
      <c r="QD139" s="18"/>
      <c r="QE139" s="18"/>
      <c r="QF139" s="18"/>
      <c r="QG139" s="18"/>
      <c r="QH139" s="18"/>
      <c r="QI139" s="18"/>
      <c r="QJ139" s="18"/>
      <c r="QK139" s="18"/>
      <c r="QL139" s="18"/>
      <c r="QM139" s="18"/>
      <c r="QN139" s="18"/>
      <c r="QO139" s="18"/>
      <c r="QP139" s="18"/>
      <c r="QQ139" s="18"/>
      <c r="QR139" s="18"/>
      <c r="QS139" s="18"/>
      <c r="QT139" s="18"/>
      <c r="QU139" s="18"/>
      <c r="QV139" s="18"/>
      <c r="QW139" s="18"/>
      <c r="QX139" s="18"/>
      <c r="QY139" s="18"/>
      <c r="QZ139" s="18"/>
      <c r="RA139" s="18"/>
      <c r="RB139" s="18"/>
      <c r="RC139" s="18"/>
      <c r="RD139" s="18"/>
      <c r="RE139" s="18"/>
      <c r="RF139" s="18"/>
      <c r="RG139" s="18"/>
      <c r="RH139" s="18"/>
      <c r="RI139" s="18"/>
      <c r="RJ139" s="18"/>
      <c r="RK139" s="18"/>
      <c r="RL139" s="18"/>
      <c r="RM139" s="18"/>
      <c r="RN139" s="18"/>
      <c r="RO139" s="18"/>
      <c r="RP139" s="18"/>
      <c r="RQ139" s="18"/>
      <c r="RR139" s="18"/>
      <c r="RS139" s="18"/>
      <c r="RT139" s="18"/>
      <c r="RU139" s="18"/>
      <c r="RV139" s="18"/>
      <c r="RW139" s="18"/>
      <c r="RX139" s="18"/>
      <c r="RY139" s="18"/>
      <c r="RZ139" s="18"/>
      <c r="SA139" s="18"/>
      <c r="SB139" s="18"/>
      <c r="SC139" s="18"/>
      <c r="SD139" s="18"/>
      <c r="SE139" s="18"/>
      <c r="SF139" s="18"/>
      <c r="SG139" s="18"/>
      <c r="SH139" s="18"/>
      <c r="SI139" s="18"/>
      <c r="SJ139" s="18"/>
      <c r="SK139" s="18"/>
      <c r="SL139" s="18"/>
      <c r="SM139" s="18"/>
      <c r="SN139" s="18"/>
      <c r="SO139" s="18"/>
      <c r="SP139" s="18"/>
      <c r="SQ139" s="18"/>
      <c r="SR139" s="18"/>
      <c r="SS139" s="18"/>
      <c r="ST139" s="18"/>
      <c r="SU139" s="18"/>
      <c r="SV139" s="18"/>
      <c r="SW139" s="18"/>
      <c r="SX139" s="18"/>
      <c r="SY139" s="18"/>
      <c r="SZ139" s="18"/>
      <c r="TA139" s="18"/>
      <c r="TB139" s="18"/>
      <c r="TC139" s="18"/>
      <c r="TD139" s="18"/>
      <c r="TE139" s="18"/>
      <c r="TF139" s="18"/>
      <c r="TG139" s="18"/>
      <c r="TH139" s="18"/>
      <c r="TI139" s="18"/>
      <c r="TJ139" s="18"/>
      <c r="TK139" s="18"/>
      <c r="TL139" s="18"/>
      <c r="TM139" s="18"/>
      <c r="TN139" s="18"/>
      <c r="TO139" s="18"/>
      <c r="TP139" s="18"/>
      <c r="TQ139" s="18"/>
      <c r="TR139" s="18"/>
      <c r="TS139" s="18"/>
      <c r="TT139" s="18"/>
      <c r="TU139" s="18"/>
      <c r="TV139" s="18"/>
      <c r="TW139" s="18"/>
      <c r="TX139" s="18"/>
      <c r="TY139" s="18"/>
      <c r="TZ139" s="18"/>
      <c r="UA139" s="18"/>
      <c r="UB139" s="18"/>
      <c r="UC139" s="18"/>
      <c r="UD139" s="18"/>
      <c r="UE139" s="18"/>
      <c r="UF139" s="18"/>
      <c r="UG139" s="18"/>
      <c r="UH139" s="18"/>
      <c r="UI139" s="18"/>
      <c r="UJ139" s="18"/>
      <c r="UK139" s="18"/>
      <c r="UL139" s="18"/>
      <c r="UM139" s="18"/>
      <c r="UN139" s="18"/>
      <c r="UO139" s="18"/>
      <c r="UP139" s="18"/>
      <c r="UQ139" s="18"/>
      <c r="UR139" s="18"/>
      <c r="US139" s="18"/>
      <c r="UT139" s="18"/>
      <c r="UU139" s="18"/>
      <c r="UV139" s="18"/>
      <c r="UW139" s="18"/>
      <c r="UX139" s="18"/>
      <c r="UY139" s="18"/>
      <c r="UZ139" s="18"/>
      <c r="VA139" s="18"/>
      <c r="VB139" s="18"/>
      <c r="VC139" s="18"/>
      <c r="VD139" s="18"/>
      <c r="VE139" s="18"/>
      <c r="VF139" s="18"/>
      <c r="VG139" s="18"/>
      <c r="VH139" s="18"/>
      <c r="VI139" s="18"/>
      <c r="VJ139" s="18"/>
      <c r="VK139" s="18"/>
      <c r="VL139" s="18"/>
      <c r="VM139" s="18"/>
      <c r="VN139" s="18"/>
      <c r="VO139" s="18"/>
      <c r="VP139" s="18"/>
      <c r="VQ139" s="18"/>
      <c r="VR139" s="18"/>
      <c r="VS139" s="18"/>
      <c r="VT139" s="18"/>
      <c r="VU139" s="18"/>
      <c r="VV139" s="18"/>
      <c r="VW139" s="18"/>
      <c r="VX139" s="18"/>
      <c r="VY139" s="18"/>
      <c r="VZ139" s="18"/>
      <c r="WA139" s="18"/>
      <c r="WB139" s="18"/>
      <c r="WC139" s="18"/>
      <c r="WD139" s="18"/>
      <c r="WE139" s="18"/>
      <c r="WF139" s="18"/>
      <c r="WG139" s="18"/>
      <c r="WH139" s="18"/>
      <c r="WI139" s="18"/>
      <c r="WJ139" s="18"/>
      <c r="WK139" s="18"/>
      <c r="WL139" s="18"/>
      <c r="WM139" s="18"/>
      <c r="WN139" s="18"/>
      <c r="WO139" s="18"/>
      <c r="WP139" s="18"/>
      <c r="WQ139" s="18"/>
      <c r="WR139" s="18"/>
      <c r="WS139" s="18"/>
      <c r="WT139" s="18"/>
      <c r="WU139" s="18"/>
      <c r="WV139" s="18"/>
      <c r="WW139" s="18"/>
      <c r="WX139" s="18"/>
      <c r="WY139" s="18"/>
      <c r="WZ139" s="18"/>
      <c r="XA139" s="18"/>
      <c r="XB139" s="18"/>
      <c r="XC139" s="18"/>
      <c r="XD139" s="18"/>
      <c r="XE139" s="18"/>
      <c r="XF139" s="18"/>
      <c r="XG139" s="18"/>
      <c r="XH139" s="18"/>
      <c r="XI139" s="18"/>
      <c r="XJ139" s="18"/>
      <c r="XK139" s="18"/>
      <c r="XL139" s="18"/>
      <c r="XM139" s="18"/>
      <c r="XN139" s="18"/>
      <c r="XO139" s="18"/>
      <c r="XP139" s="18"/>
      <c r="XQ139" s="18"/>
      <c r="XR139" s="18"/>
      <c r="XS139" s="18"/>
      <c r="XT139" s="18"/>
      <c r="XU139" s="18"/>
      <c r="XV139" s="18"/>
      <c r="XW139" s="18"/>
      <c r="XX139" s="18"/>
      <c r="XY139" s="18"/>
      <c r="XZ139" s="18"/>
      <c r="YA139" s="18"/>
      <c r="YB139" s="18"/>
      <c r="YC139" s="18"/>
      <c r="YD139" s="18"/>
      <c r="YE139" s="18"/>
      <c r="YF139" s="18"/>
      <c r="YG139" s="18"/>
      <c r="YH139" s="18"/>
      <c r="YI139" s="18"/>
      <c r="YJ139" s="18"/>
      <c r="YK139" s="18"/>
      <c r="YL139" s="18"/>
      <c r="YM139" s="18"/>
      <c r="YN139" s="18"/>
      <c r="YO139" s="18"/>
      <c r="YP139" s="18"/>
      <c r="YQ139" s="18"/>
      <c r="YR139" s="18"/>
      <c r="YS139" s="18"/>
      <c r="YT139" s="18"/>
      <c r="YU139" s="18"/>
      <c r="YV139" s="18"/>
      <c r="YW139" s="18"/>
      <c r="YX139" s="18"/>
      <c r="YY139" s="18"/>
      <c r="YZ139" s="18"/>
      <c r="ZA139" s="18"/>
      <c r="ZB139" s="18"/>
      <c r="ZC139" s="18"/>
      <c r="ZD139" s="18"/>
      <c r="ZE139" s="18"/>
      <c r="ZF139" s="18"/>
      <c r="ZG139" s="18"/>
      <c r="ZH139" s="18"/>
      <c r="ZI139" s="18"/>
      <c r="ZJ139" s="18"/>
      <c r="ZK139" s="18"/>
      <c r="ZL139" s="18"/>
      <c r="ZM139" s="18"/>
      <c r="ZN139" s="18"/>
      <c r="ZO139" s="18"/>
      <c r="ZP139" s="18"/>
      <c r="ZQ139" s="18"/>
      <c r="ZR139" s="18"/>
      <c r="ZS139" s="18"/>
      <c r="ZT139" s="18"/>
      <c r="ZU139" s="18"/>
      <c r="ZV139" s="18"/>
      <c r="ZW139" s="18"/>
      <c r="ZX139" s="18"/>
      <c r="ZY139" s="18"/>
      <c r="ZZ139" s="18"/>
      <c r="AAA139" s="18"/>
      <c r="AAB139" s="18"/>
      <c r="AAC139" s="18"/>
      <c r="AAD139" s="18"/>
      <c r="AAE139" s="18"/>
      <c r="AAF139" s="18"/>
      <c r="AAG139" s="18"/>
      <c r="AAH139" s="18"/>
      <c r="AAI139" s="18"/>
      <c r="AAJ139" s="18"/>
      <c r="AAK139" s="18"/>
      <c r="AAL139" s="18"/>
      <c r="AAM139" s="18"/>
      <c r="AAN139" s="18"/>
      <c r="AAO139" s="18"/>
      <c r="AAP139" s="18"/>
      <c r="AAQ139" s="18"/>
      <c r="AAR139" s="18"/>
      <c r="AAS139" s="18"/>
      <c r="AAT139" s="18"/>
      <c r="AAU139" s="18"/>
      <c r="AAV139" s="18"/>
      <c r="AAW139" s="18"/>
      <c r="AAX139" s="18"/>
      <c r="AAY139" s="18"/>
      <c r="AAZ139" s="18"/>
      <c r="ABA139" s="18"/>
      <c r="ABB139" s="18"/>
      <c r="ABC139" s="18"/>
      <c r="ABD139" s="18"/>
      <c r="ABE139" s="18"/>
      <c r="ABF139" s="18"/>
      <c r="ABG139" s="18"/>
      <c r="ABH139" s="18"/>
      <c r="ABI139" s="18"/>
      <c r="ABJ139" s="18"/>
      <c r="ABK139" s="18"/>
      <c r="ABL139" s="18"/>
      <c r="ABM139" s="18"/>
      <c r="ABN139" s="18"/>
      <c r="ABO139" s="18"/>
      <c r="ABP139" s="18"/>
      <c r="ABQ139" s="18"/>
      <c r="ABR139" s="18"/>
      <c r="ABS139" s="18"/>
      <c r="ABT139" s="18"/>
      <c r="ABU139" s="18"/>
      <c r="ABV139" s="18"/>
      <c r="ABW139" s="18"/>
      <c r="ABX139" s="18"/>
      <c r="ABY139" s="18"/>
      <c r="ABZ139" s="18"/>
      <c r="ACA139" s="18"/>
      <c r="ACB139" s="18"/>
      <c r="ACC139" s="18"/>
      <c r="ACD139" s="18"/>
      <c r="ACE139" s="18"/>
      <c r="ACF139" s="18"/>
      <c r="ACG139" s="18"/>
      <c r="ACH139" s="18"/>
      <c r="ACI139" s="18"/>
      <c r="ACJ139" s="18"/>
      <c r="ACK139" s="18"/>
      <c r="ACL139" s="18"/>
      <c r="ACM139" s="18"/>
      <c r="ACN139" s="18"/>
      <c r="ACO139" s="18"/>
      <c r="ACP139" s="18"/>
      <c r="ACQ139" s="18"/>
      <c r="ACR139" s="18"/>
      <c r="ACS139" s="18"/>
      <c r="ACT139" s="18"/>
      <c r="ACU139" s="18"/>
      <c r="ACV139" s="18"/>
      <c r="ACW139" s="18"/>
      <c r="ACX139" s="18"/>
      <c r="ACY139" s="18"/>
      <c r="ACZ139" s="18"/>
      <c r="ADA139" s="18"/>
      <c r="ADB139" s="18"/>
      <c r="ADC139" s="18"/>
      <c r="ADD139" s="18"/>
      <c r="ADE139" s="18"/>
      <c r="ADF139" s="18"/>
      <c r="ADG139" s="18"/>
      <c r="ADH139" s="18"/>
      <c r="ADI139" s="18"/>
      <c r="ADJ139" s="18"/>
      <c r="ADK139" s="18"/>
      <c r="ADL139" s="18"/>
      <c r="ADM139" s="18"/>
      <c r="ADN139" s="18"/>
      <c r="ADO139" s="18"/>
      <c r="ADP139" s="18"/>
      <c r="ADQ139" s="18"/>
      <c r="ADR139" s="18"/>
      <c r="ADS139" s="18"/>
      <c r="ADT139" s="18"/>
      <c r="ADU139" s="18"/>
      <c r="ADV139" s="18"/>
      <c r="ADW139" s="18"/>
      <c r="ADX139" s="18"/>
      <c r="ADY139" s="18"/>
      <c r="ADZ139" s="18"/>
      <c r="AEA139" s="18"/>
      <c r="AEB139" s="18"/>
      <c r="AEC139" s="18"/>
      <c r="AED139" s="18"/>
      <c r="AEE139" s="18"/>
      <c r="AEF139" s="18"/>
      <c r="AEG139" s="18"/>
      <c r="AEH139" s="18"/>
      <c r="AEI139" s="18"/>
      <c r="AEJ139" s="18"/>
      <c r="AEK139" s="18"/>
      <c r="AEL139" s="18"/>
      <c r="AEM139" s="18"/>
      <c r="AEN139" s="18"/>
      <c r="AEO139" s="18"/>
      <c r="AEP139" s="18"/>
      <c r="AEQ139" s="18"/>
      <c r="AER139" s="18"/>
      <c r="AES139" s="18"/>
      <c r="AET139" s="18"/>
      <c r="AEU139" s="18"/>
      <c r="AEV139" s="18"/>
      <c r="AEW139" s="18"/>
      <c r="AEX139" s="18"/>
    </row>
    <row r="140" spans="1:830" ht="33.75" customHeight="1">
      <c r="A140" s="34">
        <v>136</v>
      </c>
      <c r="B140" s="34" t="s">
        <v>281</v>
      </c>
      <c r="C140" s="6" t="s">
        <v>282</v>
      </c>
      <c r="D140" s="35" t="s">
        <v>20</v>
      </c>
      <c r="E140" s="36">
        <v>16000</v>
      </c>
      <c r="F140" s="37">
        <v>6</v>
      </c>
      <c r="G140" s="38">
        <v>13559.322033898306</v>
      </c>
      <c r="H140" s="38">
        <f t="shared" si="46"/>
        <v>96000</v>
      </c>
      <c r="I140" s="39">
        <v>6</v>
      </c>
      <c r="J140" s="38">
        <f t="shared" si="47"/>
        <v>96000</v>
      </c>
      <c r="K140" s="38">
        <f t="shared" si="48"/>
        <v>0</v>
      </c>
      <c r="L140" s="38">
        <f t="shared" si="49"/>
        <v>0</v>
      </c>
      <c r="M140" s="40"/>
      <c r="N140" s="99">
        <f t="shared" si="50"/>
        <v>0</v>
      </c>
      <c r="O140" s="42"/>
      <c r="P140" s="43">
        <f t="shared" si="51"/>
        <v>0</v>
      </c>
      <c r="Q140" s="43">
        <f t="shared" si="52"/>
        <v>0</v>
      </c>
      <c r="R140" s="43">
        <f t="shared" si="53"/>
        <v>0</v>
      </c>
      <c r="S140" s="44">
        <f t="shared" si="54"/>
        <v>6</v>
      </c>
      <c r="T140" s="98">
        <f t="shared" si="55"/>
        <v>96000</v>
      </c>
      <c r="U140" s="45">
        <f t="shared" si="39"/>
        <v>6</v>
      </c>
      <c r="V140" s="46">
        <f t="shared" si="40"/>
        <v>96000</v>
      </c>
      <c r="W140" s="46">
        <f t="shared" si="41"/>
        <v>0</v>
      </c>
      <c r="X140" s="47">
        <f t="shared" si="42"/>
        <v>0</v>
      </c>
      <c r="Y140" s="97">
        <v>6</v>
      </c>
      <c r="Z140" s="96">
        <f t="shared" si="43"/>
        <v>96000</v>
      </c>
      <c r="AA140" s="96">
        <f t="shared" si="44"/>
        <v>0</v>
      </c>
      <c r="AB140" s="70">
        <f t="shared" si="45"/>
        <v>0</v>
      </c>
      <c r="AC140" s="157"/>
      <c r="AD140" s="162">
        <v>5600</v>
      </c>
      <c r="AE140" s="166">
        <f t="shared" si="56"/>
        <v>33600</v>
      </c>
      <c r="AF140" s="166">
        <f t="shared" si="57"/>
        <v>33600</v>
      </c>
    </row>
    <row r="141" spans="1:830" ht="30.75" customHeight="1">
      <c r="A141" s="34">
        <v>137</v>
      </c>
      <c r="B141" s="34" t="s">
        <v>283</v>
      </c>
      <c r="C141" s="6" t="s">
        <v>284</v>
      </c>
      <c r="D141" s="35" t="s">
        <v>20</v>
      </c>
      <c r="E141" s="36">
        <v>11000.000000000002</v>
      </c>
      <c r="F141" s="37">
        <v>10</v>
      </c>
      <c r="G141" s="38">
        <v>9322.033898305086</v>
      </c>
      <c r="H141" s="38">
        <f t="shared" si="46"/>
        <v>110000.00000000001</v>
      </c>
      <c r="I141" s="39">
        <v>10</v>
      </c>
      <c r="J141" s="38">
        <f t="shared" si="47"/>
        <v>110000.00000000001</v>
      </c>
      <c r="K141" s="38">
        <f t="shared" si="48"/>
        <v>0</v>
      </c>
      <c r="L141" s="38">
        <f t="shared" si="49"/>
        <v>0</v>
      </c>
      <c r="M141" s="40"/>
      <c r="N141" s="99">
        <f t="shared" si="50"/>
        <v>0</v>
      </c>
      <c r="O141" s="42"/>
      <c r="P141" s="43">
        <f t="shared" si="51"/>
        <v>0</v>
      </c>
      <c r="Q141" s="43">
        <f t="shared" si="52"/>
        <v>0</v>
      </c>
      <c r="R141" s="43">
        <f t="shared" si="53"/>
        <v>0</v>
      </c>
      <c r="S141" s="44">
        <f t="shared" si="54"/>
        <v>10</v>
      </c>
      <c r="T141" s="98">
        <f t="shared" si="55"/>
        <v>110000.00000000001</v>
      </c>
      <c r="U141" s="45">
        <f t="shared" si="39"/>
        <v>10</v>
      </c>
      <c r="V141" s="46">
        <f t="shared" si="40"/>
        <v>110000.00000000001</v>
      </c>
      <c r="W141" s="46">
        <f t="shared" si="41"/>
        <v>0</v>
      </c>
      <c r="X141" s="47">
        <f t="shared" si="42"/>
        <v>0</v>
      </c>
      <c r="Y141" s="97">
        <v>10</v>
      </c>
      <c r="Z141" s="96">
        <f t="shared" si="43"/>
        <v>110000.00000000001</v>
      </c>
      <c r="AA141" s="96">
        <f t="shared" si="44"/>
        <v>0</v>
      </c>
      <c r="AB141" s="70">
        <f t="shared" si="45"/>
        <v>0</v>
      </c>
      <c r="AC141" s="157"/>
      <c r="AD141" s="162">
        <v>3850</v>
      </c>
      <c r="AE141" s="166">
        <f t="shared" si="56"/>
        <v>38500</v>
      </c>
      <c r="AF141" s="166">
        <f t="shared" si="57"/>
        <v>38500</v>
      </c>
    </row>
    <row r="142" spans="1:830">
      <c r="A142" s="34">
        <v>138</v>
      </c>
      <c r="B142" s="34" t="s">
        <v>285</v>
      </c>
      <c r="C142" s="6" t="s">
        <v>286</v>
      </c>
      <c r="D142" s="35" t="s">
        <v>20</v>
      </c>
      <c r="E142" s="36">
        <v>22500</v>
      </c>
      <c r="F142" s="37">
        <v>10</v>
      </c>
      <c r="G142" s="38">
        <v>19067.796610169491</v>
      </c>
      <c r="H142" s="38">
        <f t="shared" si="46"/>
        <v>225000</v>
      </c>
      <c r="I142" s="39">
        <v>10</v>
      </c>
      <c r="J142" s="38">
        <f t="shared" si="47"/>
        <v>225000</v>
      </c>
      <c r="K142" s="38">
        <f t="shared" si="48"/>
        <v>0</v>
      </c>
      <c r="L142" s="38">
        <f t="shared" si="49"/>
        <v>0</v>
      </c>
      <c r="M142" s="40"/>
      <c r="N142" s="99">
        <f t="shared" si="50"/>
        <v>0</v>
      </c>
      <c r="O142" s="42"/>
      <c r="P142" s="43">
        <f t="shared" si="51"/>
        <v>0</v>
      </c>
      <c r="Q142" s="43">
        <f t="shared" si="52"/>
        <v>0</v>
      </c>
      <c r="R142" s="43">
        <f t="shared" si="53"/>
        <v>0</v>
      </c>
      <c r="S142" s="44">
        <f t="shared" si="54"/>
        <v>10</v>
      </c>
      <c r="T142" s="98">
        <f t="shared" si="55"/>
        <v>225000</v>
      </c>
      <c r="U142" s="45">
        <f t="shared" si="39"/>
        <v>10</v>
      </c>
      <c r="V142" s="46">
        <f t="shared" si="40"/>
        <v>225000</v>
      </c>
      <c r="W142" s="46">
        <f t="shared" si="41"/>
        <v>0</v>
      </c>
      <c r="X142" s="47">
        <f t="shared" si="42"/>
        <v>0</v>
      </c>
      <c r="Y142" s="97">
        <v>10</v>
      </c>
      <c r="Z142" s="96">
        <f t="shared" si="43"/>
        <v>225000</v>
      </c>
      <c r="AA142" s="96">
        <f t="shared" si="44"/>
        <v>0</v>
      </c>
      <c r="AB142" s="70">
        <f t="shared" si="45"/>
        <v>0</v>
      </c>
      <c r="AC142" s="157"/>
      <c r="AD142" s="162">
        <v>7875</v>
      </c>
      <c r="AE142" s="166">
        <f t="shared" si="56"/>
        <v>78750</v>
      </c>
      <c r="AF142" s="166">
        <f t="shared" si="57"/>
        <v>78750</v>
      </c>
    </row>
    <row r="143" spans="1:830" ht="30">
      <c r="A143" s="34">
        <v>139</v>
      </c>
      <c r="B143" s="34" t="s">
        <v>287</v>
      </c>
      <c r="C143" s="6" t="s">
        <v>288</v>
      </c>
      <c r="D143" s="35" t="s">
        <v>20</v>
      </c>
      <c r="E143" s="36">
        <v>2000</v>
      </c>
      <c r="F143" s="37">
        <v>150</v>
      </c>
      <c r="G143" s="38">
        <v>1694.9152542372883</v>
      </c>
      <c r="H143" s="38">
        <f t="shared" si="46"/>
        <v>300000</v>
      </c>
      <c r="I143" s="39">
        <v>150</v>
      </c>
      <c r="J143" s="38">
        <f t="shared" si="47"/>
        <v>300000</v>
      </c>
      <c r="K143" s="38">
        <f t="shared" si="48"/>
        <v>0</v>
      </c>
      <c r="L143" s="38">
        <f t="shared" si="49"/>
        <v>0</v>
      </c>
      <c r="M143" s="40"/>
      <c r="N143" s="99">
        <f t="shared" si="50"/>
        <v>0</v>
      </c>
      <c r="O143" s="42"/>
      <c r="P143" s="43">
        <f t="shared" si="51"/>
        <v>0</v>
      </c>
      <c r="Q143" s="43">
        <f t="shared" si="52"/>
        <v>0</v>
      </c>
      <c r="R143" s="43">
        <f t="shared" si="53"/>
        <v>0</v>
      </c>
      <c r="S143" s="44">
        <f t="shared" si="54"/>
        <v>150</v>
      </c>
      <c r="T143" s="98">
        <f t="shared" si="55"/>
        <v>300000</v>
      </c>
      <c r="U143" s="45">
        <f t="shared" si="39"/>
        <v>150</v>
      </c>
      <c r="V143" s="46">
        <f t="shared" si="40"/>
        <v>300000</v>
      </c>
      <c r="W143" s="46">
        <f t="shared" si="41"/>
        <v>0</v>
      </c>
      <c r="X143" s="47">
        <f t="shared" si="42"/>
        <v>0</v>
      </c>
      <c r="Y143" s="97">
        <v>150</v>
      </c>
      <c r="Z143" s="96">
        <f t="shared" si="43"/>
        <v>300000</v>
      </c>
      <c r="AA143" s="96">
        <f t="shared" si="44"/>
        <v>0</v>
      </c>
      <c r="AB143" s="70">
        <f t="shared" si="45"/>
        <v>0</v>
      </c>
      <c r="AC143" s="157"/>
      <c r="AD143" s="162">
        <v>700</v>
      </c>
      <c r="AE143" s="166">
        <f t="shared" si="56"/>
        <v>105000</v>
      </c>
      <c r="AF143" s="166">
        <f t="shared" si="57"/>
        <v>105000</v>
      </c>
    </row>
    <row r="144" spans="1:830" s="33" customFormat="1">
      <c r="A144" s="34">
        <v>140</v>
      </c>
      <c r="B144" s="34" t="s">
        <v>289</v>
      </c>
      <c r="C144" s="8" t="s">
        <v>290</v>
      </c>
      <c r="D144" s="35" t="s">
        <v>15</v>
      </c>
      <c r="E144" s="36">
        <v>29000.000000000004</v>
      </c>
      <c r="F144" s="51">
        <v>6</v>
      </c>
      <c r="G144" s="38">
        <v>24576.271186440681</v>
      </c>
      <c r="H144" s="38">
        <f t="shared" si="46"/>
        <v>174000.00000000003</v>
      </c>
      <c r="I144" s="39">
        <v>3</v>
      </c>
      <c r="J144" s="38">
        <f t="shared" si="47"/>
        <v>87000.000000000015</v>
      </c>
      <c r="K144" s="38">
        <f t="shared" si="48"/>
        <v>0</v>
      </c>
      <c r="L144" s="38">
        <f t="shared" si="49"/>
        <v>87000.000000000015</v>
      </c>
      <c r="M144" s="40"/>
      <c r="N144" s="99">
        <f t="shared" si="50"/>
        <v>0</v>
      </c>
      <c r="O144" s="42"/>
      <c r="P144" s="43">
        <f t="shared" si="51"/>
        <v>0</v>
      </c>
      <c r="Q144" s="43">
        <f t="shared" si="52"/>
        <v>0</v>
      </c>
      <c r="R144" s="43">
        <f t="shared" si="53"/>
        <v>0</v>
      </c>
      <c r="S144" s="44">
        <f t="shared" si="54"/>
        <v>6</v>
      </c>
      <c r="T144" s="98">
        <f t="shared" si="55"/>
        <v>174000.00000000003</v>
      </c>
      <c r="U144" s="45">
        <f t="shared" si="39"/>
        <v>3</v>
      </c>
      <c r="V144" s="46">
        <f t="shared" si="40"/>
        <v>87000.000000000015</v>
      </c>
      <c r="W144" s="46">
        <f t="shared" si="41"/>
        <v>0</v>
      </c>
      <c r="X144" s="47">
        <f t="shared" si="42"/>
        <v>87000.000000000015</v>
      </c>
      <c r="Y144" s="97">
        <v>13.8</v>
      </c>
      <c r="Z144" s="96">
        <f t="shared" si="43"/>
        <v>400200.00000000006</v>
      </c>
      <c r="AA144" s="96">
        <f t="shared" si="44"/>
        <v>226200.00000000003</v>
      </c>
      <c r="AB144" s="70">
        <f t="shared" si="45"/>
        <v>0</v>
      </c>
      <c r="AC144" s="157"/>
      <c r="AD144" s="162">
        <v>10150</v>
      </c>
      <c r="AE144" s="166">
        <f t="shared" si="56"/>
        <v>60900</v>
      </c>
      <c r="AF144" s="166">
        <f t="shared" si="57"/>
        <v>140070</v>
      </c>
      <c r="AT144" s="136"/>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c r="FI144" s="18"/>
      <c r="FJ144" s="18"/>
      <c r="FK144" s="18"/>
      <c r="FL144" s="18"/>
      <c r="FM144" s="18"/>
      <c r="FN144" s="18"/>
      <c r="FO144" s="18"/>
      <c r="FP144" s="18"/>
      <c r="FQ144" s="18"/>
      <c r="FR144" s="18"/>
      <c r="FS144" s="18"/>
      <c r="FT144" s="18"/>
      <c r="FU144" s="18"/>
      <c r="FV144" s="18"/>
      <c r="FW144" s="18"/>
      <c r="FX144" s="18"/>
      <c r="FY144" s="18"/>
      <c r="FZ144" s="18"/>
      <c r="GA144" s="18"/>
      <c r="GB144" s="18"/>
      <c r="GC144" s="18"/>
      <c r="GD144" s="18"/>
      <c r="GE144" s="18"/>
      <c r="GF144" s="18"/>
      <c r="GG144" s="18"/>
      <c r="GH144" s="18"/>
      <c r="GI144" s="18"/>
      <c r="GJ144" s="18"/>
      <c r="GK144" s="18"/>
      <c r="GL144" s="18"/>
      <c r="GM144" s="18"/>
      <c r="GN144" s="18"/>
      <c r="GO144" s="18"/>
      <c r="GP144" s="18"/>
      <c r="GQ144" s="18"/>
      <c r="GR144" s="18"/>
      <c r="GS144" s="18"/>
      <c r="GT144" s="18"/>
      <c r="GU144" s="18"/>
      <c r="GV144" s="18"/>
      <c r="GW144" s="18"/>
      <c r="GX144" s="18"/>
      <c r="GY144" s="18"/>
      <c r="GZ144" s="18"/>
      <c r="HA144" s="18"/>
      <c r="HB144" s="18"/>
      <c r="HC144" s="18"/>
      <c r="HD144" s="18"/>
      <c r="HE144" s="18"/>
      <c r="HF144" s="18"/>
      <c r="HG144" s="18"/>
      <c r="HH144" s="18"/>
      <c r="HI144" s="18"/>
      <c r="HJ144" s="18"/>
      <c r="HK144" s="18"/>
      <c r="HL144" s="18"/>
      <c r="HM144" s="18"/>
      <c r="HN144" s="18"/>
      <c r="HO144" s="18"/>
      <c r="HP144" s="18"/>
      <c r="HQ144" s="18"/>
      <c r="HR144" s="18"/>
      <c r="HS144" s="18"/>
      <c r="HT144" s="18"/>
      <c r="HU144" s="18"/>
      <c r="HV144" s="18"/>
      <c r="HW144" s="18"/>
      <c r="HX144" s="18"/>
      <c r="HY144" s="18"/>
      <c r="HZ144" s="18"/>
      <c r="IA144" s="18"/>
      <c r="IB144" s="18"/>
      <c r="IC144" s="18"/>
      <c r="ID144" s="18"/>
      <c r="IE144" s="18"/>
      <c r="IF144" s="18"/>
      <c r="IG144" s="18"/>
      <c r="IH144" s="18"/>
      <c r="II144" s="18"/>
      <c r="IJ144" s="18"/>
      <c r="IK144" s="18"/>
      <c r="IL144" s="18"/>
      <c r="IM144" s="18"/>
      <c r="IN144" s="18"/>
      <c r="IO144" s="18"/>
      <c r="IP144" s="18"/>
      <c r="IQ144" s="18"/>
      <c r="IR144" s="18"/>
      <c r="IS144" s="18"/>
      <c r="IT144" s="18"/>
      <c r="IU144" s="18"/>
      <c r="IV144" s="18"/>
      <c r="IW144" s="18"/>
      <c r="IX144" s="18"/>
      <c r="IY144" s="18"/>
      <c r="IZ144" s="18"/>
      <c r="JA144" s="18"/>
      <c r="JB144" s="18"/>
      <c r="JC144" s="18"/>
      <c r="JD144" s="18"/>
      <c r="JE144" s="18"/>
      <c r="JF144" s="18"/>
      <c r="JG144" s="18"/>
      <c r="JH144" s="18"/>
      <c r="JI144" s="18"/>
      <c r="JJ144" s="18"/>
      <c r="JK144" s="18"/>
      <c r="JL144" s="18"/>
      <c r="JM144" s="18"/>
      <c r="JN144" s="18"/>
      <c r="JO144" s="18"/>
      <c r="JP144" s="18"/>
      <c r="JQ144" s="18"/>
      <c r="JR144" s="18"/>
      <c r="JS144" s="18"/>
      <c r="JT144" s="18"/>
      <c r="JU144" s="18"/>
      <c r="JV144" s="18"/>
      <c r="JW144" s="18"/>
      <c r="JX144" s="18"/>
      <c r="JY144" s="18"/>
      <c r="JZ144" s="18"/>
      <c r="KA144" s="18"/>
      <c r="KB144" s="18"/>
      <c r="KC144" s="18"/>
      <c r="KD144" s="18"/>
      <c r="KE144" s="18"/>
      <c r="KF144" s="18"/>
      <c r="KG144" s="18"/>
      <c r="KH144" s="18"/>
      <c r="KI144" s="18"/>
      <c r="KJ144" s="18"/>
      <c r="KK144" s="18"/>
      <c r="KL144" s="18"/>
      <c r="KM144" s="18"/>
      <c r="KN144" s="18"/>
      <c r="KO144" s="18"/>
      <c r="KP144" s="18"/>
      <c r="KQ144" s="18"/>
      <c r="KR144" s="18"/>
      <c r="KS144" s="18"/>
      <c r="KT144" s="18"/>
      <c r="KU144" s="18"/>
      <c r="KV144" s="18"/>
      <c r="KW144" s="18"/>
      <c r="KX144" s="18"/>
      <c r="KY144" s="18"/>
      <c r="KZ144" s="18"/>
      <c r="LA144" s="18"/>
      <c r="LB144" s="18"/>
      <c r="LC144" s="18"/>
      <c r="LD144" s="18"/>
      <c r="LE144" s="18"/>
      <c r="LF144" s="18"/>
      <c r="LG144" s="18"/>
      <c r="LH144" s="18"/>
      <c r="LI144" s="18"/>
      <c r="LJ144" s="18"/>
      <c r="LK144" s="18"/>
      <c r="LL144" s="18"/>
      <c r="LM144" s="18"/>
      <c r="LN144" s="18"/>
      <c r="LO144" s="18"/>
      <c r="LP144" s="18"/>
      <c r="LQ144" s="18"/>
      <c r="LR144" s="18"/>
      <c r="LS144" s="18"/>
      <c r="LT144" s="18"/>
      <c r="LU144" s="18"/>
      <c r="LV144" s="18"/>
      <c r="LW144" s="18"/>
      <c r="LX144" s="18"/>
      <c r="LY144" s="18"/>
      <c r="LZ144" s="18"/>
      <c r="MA144" s="18"/>
      <c r="MB144" s="18"/>
      <c r="MC144" s="18"/>
      <c r="MD144" s="18"/>
      <c r="ME144" s="18"/>
      <c r="MF144" s="18"/>
      <c r="MG144" s="18"/>
      <c r="MH144" s="18"/>
      <c r="MI144" s="18"/>
      <c r="MJ144" s="18"/>
      <c r="MK144" s="18"/>
      <c r="ML144" s="18"/>
      <c r="MM144" s="18"/>
      <c r="MN144" s="18"/>
      <c r="MO144" s="18"/>
      <c r="MP144" s="18"/>
      <c r="MQ144" s="18"/>
      <c r="MR144" s="18"/>
      <c r="MS144" s="18"/>
      <c r="MT144" s="18"/>
      <c r="MU144" s="18"/>
      <c r="MV144" s="18"/>
      <c r="MW144" s="18"/>
      <c r="MX144" s="18"/>
      <c r="MY144" s="18"/>
      <c r="MZ144" s="18"/>
      <c r="NA144" s="18"/>
      <c r="NB144" s="18"/>
      <c r="NC144" s="18"/>
      <c r="ND144" s="18"/>
      <c r="NE144" s="18"/>
      <c r="NF144" s="18"/>
      <c r="NG144" s="18"/>
      <c r="NH144" s="18"/>
      <c r="NI144" s="18"/>
      <c r="NJ144" s="18"/>
      <c r="NK144" s="18"/>
      <c r="NL144" s="18"/>
      <c r="NM144" s="18"/>
      <c r="NN144" s="18"/>
      <c r="NO144" s="18"/>
      <c r="NP144" s="18"/>
      <c r="NQ144" s="18"/>
      <c r="NR144" s="18"/>
      <c r="NS144" s="18"/>
      <c r="NT144" s="18"/>
      <c r="NU144" s="18"/>
      <c r="NV144" s="18"/>
      <c r="NW144" s="18"/>
      <c r="NX144" s="18"/>
      <c r="NY144" s="18"/>
      <c r="NZ144" s="18"/>
      <c r="OA144" s="18"/>
      <c r="OB144" s="18"/>
      <c r="OC144" s="18"/>
      <c r="OD144" s="18"/>
      <c r="OE144" s="18"/>
      <c r="OF144" s="18"/>
      <c r="OG144" s="18"/>
      <c r="OH144" s="18"/>
      <c r="OI144" s="18"/>
      <c r="OJ144" s="18"/>
      <c r="OK144" s="18"/>
      <c r="OL144" s="18"/>
      <c r="OM144" s="18"/>
      <c r="ON144" s="18"/>
      <c r="OO144" s="18"/>
      <c r="OP144" s="18"/>
      <c r="OQ144" s="18"/>
      <c r="OR144" s="18"/>
      <c r="OS144" s="18"/>
      <c r="OT144" s="18"/>
      <c r="OU144" s="18"/>
      <c r="OV144" s="18"/>
      <c r="OW144" s="18"/>
      <c r="OX144" s="18"/>
      <c r="OY144" s="18"/>
      <c r="OZ144" s="18"/>
      <c r="PA144" s="18"/>
      <c r="PB144" s="18"/>
      <c r="PC144" s="18"/>
      <c r="PD144" s="18"/>
      <c r="PE144" s="18"/>
      <c r="PF144" s="18"/>
      <c r="PG144" s="18"/>
      <c r="PH144" s="18"/>
      <c r="PI144" s="18"/>
      <c r="PJ144" s="18"/>
      <c r="PK144" s="18"/>
      <c r="PL144" s="18"/>
      <c r="PM144" s="18"/>
      <c r="PN144" s="18"/>
      <c r="PO144" s="18"/>
      <c r="PP144" s="18"/>
      <c r="PQ144" s="18"/>
      <c r="PR144" s="18"/>
      <c r="PS144" s="18"/>
      <c r="PT144" s="18"/>
      <c r="PU144" s="18"/>
      <c r="PV144" s="18"/>
      <c r="PW144" s="18"/>
      <c r="PX144" s="18"/>
      <c r="PY144" s="18"/>
      <c r="PZ144" s="18"/>
      <c r="QA144" s="18"/>
      <c r="QB144" s="18"/>
      <c r="QC144" s="18"/>
      <c r="QD144" s="18"/>
      <c r="QE144" s="18"/>
      <c r="QF144" s="18"/>
      <c r="QG144" s="18"/>
      <c r="QH144" s="18"/>
      <c r="QI144" s="18"/>
      <c r="QJ144" s="18"/>
      <c r="QK144" s="18"/>
      <c r="QL144" s="18"/>
      <c r="QM144" s="18"/>
      <c r="QN144" s="18"/>
      <c r="QO144" s="18"/>
      <c r="QP144" s="18"/>
      <c r="QQ144" s="18"/>
      <c r="QR144" s="18"/>
      <c r="QS144" s="18"/>
      <c r="QT144" s="18"/>
      <c r="QU144" s="18"/>
      <c r="QV144" s="18"/>
      <c r="QW144" s="18"/>
      <c r="QX144" s="18"/>
      <c r="QY144" s="18"/>
      <c r="QZ144" s="18"/>
      <c r="RA144" s="18"/>
      <c r="RB144" s="18"/>
      <c r="RC144" s="18"/>
      <c r="RD144" s="18"/>
      <c r="RE144" s="18"/>
      <c r="RF144" s="18"/>
      <c r="RG144" s="18"/>
      <c r="RH144" s="18"/>
      <c r="RI144" s="18"/>
      <c r="RJ144" s="18"/>
      <c r="RK144" s="18"/>
      <c r="RL144" s="18"/>
      <c r="RM144" s="18"/>
      <c r="RN144" s="18"/>
      <c r="RO144" s="18"/>
      <c r="RP144" s="18"/>
      <c r="RQ144" s="18"/>
      <c r="RR144" s="18"/>
      <c r="RS144" s="18"/>
      <c r="RT144" s="18"/>
      <c r="RU144" s="18"/>
      <c r="RV144" s="18"/>
      <c r="RW144" s="18"/>
      <c r="RX144" s="18"/>
      <c r="RY144" s="18"/>
      <c r="RZ144" s="18"/>
      <c r="SA144" s="18"/>
      <c r="SB144" s="18"/>
      <c r="SC144" s="18"/>
      <c r="SD144" s="18"/>
      <c r="SE144" s="18"/>
      <c r="SF144" s="18"/>
      <c r="SG144" s="18"/>
      <c r="SH144" s="18"/>
      <c r="SI144" s="18"/>
      <c r="SJ144" s="18"/>
      <c r="SK144" s="18"/>
      <c r="SL144" s="18"/>
      <c r="SM144" s="18"/>
      <c r="SN144" s="18"/>
      <c r="SO144" s="18"/>
      <c r="SP144" s="18"/>
      <c r="SQ144" s="18"/>
      <c r="SR144" s="18"/>
      <c r="SS144" s="18"/>
      <c r="ST144" s="18"/>
      <c r="SU144" s="18"/>
      <c r="SV144" s="18"/>
      <c r="SW144" s="18"/>
      <c r="SX144" s="18"/>
      <c r="SY144" s="18"/>
      <c r="SZ144" s="18"/>
      <c r="TA144" s="18"/>
      <c r="TB144" s="18"/>
      <c r="TC144" s="18"/>
      <c r="TD144" s="18"/>
      <c r="TE144" s="18"/>
      <c r="TF144" s="18"/>
      <c r="TG144" s="18"/>
      <c r="TH144" s="18"/>
      <c r="TI144" s="18"/>
      <c r="TJ144" s="18"/>
      <c r="TK144" s="18"/>
      <c r="TL144" s="18"/>
      <c r="TM144" s="18"/>
      <c r="TN144" s="18"/>
      <c r="TO144" s="18"/>
      <c r="TP144" s="18"/>
      <c r="TQ144" s="18"/>
      <c r="TR144" s="18"/>
      <c r="TS144" s="18"/>
      <c r="TT144" s="18"/>
      <c r="TU144" s="18"/>
      <c r="TV144" s="18"/>
      <c r="TW144" s="18"/>
      <c r="TX144" s="18"/>
      <c r="TY144" s="18"/>
      <c r="TZ144" s="18"/>
      <c r="UA144" s="18"/>
      <c r="UB144" s="18"/>
      <c r="UC144" s="18"/>
      <c r="UD144" s="18"/>
      <c r="UE144" s="18"/>
      <c r="UF144" s="18"/>
      <c r="UG144" s="18"/>
      <c r="UH144" s="18"/>
      <c r="UI144" s="18"/>
      <c r="UJ144" s="18"/>
      <c r="UK144" s="18"/>
      <c r="UL144" s="18"/>
      <c r="UM144" s="18"/>
      <c r="UN144" s="18"/>
      <c r="UO144" s="18"/>
      <c r="UP144" s="18"/>
      <c r="UQ144" s="18"/>
      <c r="UR144" s="18"/>
      <c r="US144" s="18"/>
      <c r="UT144" s="18"/>
      <c r="UU144" s="18"/>
      <c r="UV144" s="18"/>
      <c r="UW144" s="18"/>
      <c r="UX144" s="18"/>
      <c r="UY144" s="18"/>
      <c r="UZ144" s="18"/>
      <c r="VA144" s="18"/>
      <c r="VB144" s="18"/>
      <c r="VC144" s="18"/>
      <c r="VD144" s="18"/>
      <c r="VE144" s="18"/>
      <c r="VF144" s="18"/>
      <c r="VG144" s="18"/>
      <c r="VH144" s="18"/>
      <c r="VI144" s="18"/>
      <c r="VJ144" s="18"/>
      <c r="VK144" s="18"/>
      <c r="VL144" s="18"/>
      <c r="VM144" s="18"/>
      <c r="VN144" s="18"/>
      <c r="VO144" s="18"/>
      <c r="VP144" s="18"/>
      <c r="VQ144" s="18"/>
      <c r="VR144" s="18"/>
      <c r="VS144" s="18"/>
      <c r="VT144" s="18"/>
      <c r="VU144" s="18"/>
      <c r="VV144" s="18"/>
      <c r="VW144" s="18"/>
      <c r="VX144" s="18"/>
      <c r="VY144" s="18"/>
      <c r="VZ144" s="18"/>
      <c r="WA144" s="18"/>
      <c r="WB144" s="18"/>
      <c r="WC144" s="18"/>
      <c r="WD144" s="18"/>
      <c r="WE144" s="18"/>
      <c r="WF144" s="18"/>
      <c r="WG144" s="18"/>
      <c r="WH144" s="18"/>
      <c r="WI144" s="18"/>
      <c r="WJ144" s="18"/>
      <c r="WK144" s="18"/>
      <c r="WL144" s="18"/>
      <c r="WM144" s="18"/>
      <c r="WN144" s="18"/>
      <c r="WO144" s="18"/>
      <c r="WP144" s="18"/>
      <c r="WQ144" s="18"/>
      <c r="WR144" s="18"/>
      <c r="WS144" s="18"/>
      <c r="WT144" s="18"/>
      <c r="WU144" s="18"/>
      <c r="WV144" s="18"/>
      <c r="WW144" s="18"/>
      <c r="WX144" s="18"/>
      <c r="WY144" s="18"/>
      <c r="WZ144" s="18"/>
      <c r="XA144" s="18"/>
      <c r="XB144" s="18"/>
      <c r="XC144" s="18"/>
      <c r="XD144" s="18"/>
      <c r="XE144" s="18"/>
      <c r="XF144" s="18"/>
      <c r="XG144" s="18"/>
      <c r="XH144" s="18"/>
      <c r="XI144" s="18"/>
      <c r="XJ144" s="18"/>
      <c r="XK144" s="18"/>
      <c r="XL144" s="18"/>
      <c r="XM144" s="18"/>
      <c r="XN144" s="18"/>
      <c r="XO144" s="18"/>
      <c r="XP144" s="18"/>
      <c r="XQ144" s="18"/>
      <c r="XR144" s="18"/>
      <c r="XS144" s="18"/>
      <c r="XT144" s="18"/>
      <c r="XU144" s="18"/>
      <c r="XV144" s="18"/>
      <c r="XW144" s="18"/>
      <c r="XX144" s="18"/>
      <c r="XY144" s="18"/>
      <c r="XZ144" s="18"/>
      <c r="YA144" s="18"/>
      <c r="YB144" s="18"/>
      <c r="YC144" s="18"/>
      <c r="YD144" s="18"/>
      <c r="YE144" s="18"/>
      <c r="YF144" s="18"/>
      <c r="YG144" s="18"/>
      <c r="YH144" s="18"/>
      <c r="YI144" s="18"/>
      <c r="YJ144" s="18"/>
      <c r="YK144" s="18"/>
      <c r="YL144" s="18"/>
      <c r="YM144" s="18"/>
      <c r="YN144" s="18"/>
      <c r="YO144" s="18"/>
      <c r="YP144" s="18"/>
      <c r="YQ144" s="18"/>
      <c r="YR144" s="18"/>
      <c r="YS144" s="18"/>
      <c r="YT144" s="18"/>
      <c r="YU144" s="18"/>
      <c r="YV144" s="18"/>
      <c r="YW144" s="18"/>
      <c r="YX144" s="18"/>
      <c r="YY144" s="18"/>
      <c r="YZ144" s="18"/>
      <c r="ZA144" s="18"/>
      <c r="ZB144" s="18"/>
      <c r="ZC144" s="18"/>
      <c r="ZD144" s="18"/>
      <c r="ZE144" s="18"/>
      <c r="ZF144" s="18"/>
      <c r="ZG144" s="18"/>
      <c r="ZH144" s="18"/>
      <c r="ZI144" s="18"/>
      <c r="ZJ144" s="18"/>
      <c r="ZK144" s="18"/>
      <c r="ZL144" s="18"/>
      <c r="ZM144" s="18"/>
      <c r="ZN144" s="18"/>
      <c r="ZO144" s="18"/>
      <c r="ZP144" s="18"/>
      <c r="ZQ144" s="18"/>
      <c r="ZR144" s="18"/>
      <c r="ZS144" s="18"/>
      <c r="ZT144" s="18"/>
      <c r="ZU144" s="18"/>
      <c r="ZV144" s="18"/>
      <c r="ZW144" s="18"/>
      <c r="ZX144" s="18"/>
      <c r="ZY144" s="18"/>
      <c r="ZZ144" s="18"/>
      <c r="AAA144" s="18"/>
      <c r="AAB144" s="18"/>
      <c r="AAC144" s="18"/>
      <c r="AAD144" s="18"/>
      <c r="AAE144" s="18"/>
      <c r="AAF144" s="18"/>
      <c r="AAG144" s="18"/>
      <c r="AAH144" s="18"/>
      <c r="AAI144" s="18"/>
      <c r="AAJ144" s="18"/>
      <c r="AAK144" s="18"/>
      <c r="AAL144" s="18"/>
      <c r="AAM144" s="18"/>
      <c r="AAN144" s="18"/>
      <c r="AAO144" s="18"/>
      <c r="AAP144" s="18"/>
      <c r="AAQ144" s="18"/>
      <c r="AAR144" s="18"/>
      <c r="AAS144" s="18"/>
      <c r="AAT144" s="18"/>
      <c r="AAU144" s="18"/>
      <c r="AAV144" s="18"/>
      <c r="AAW144" s="18"/>
      <c r="AAX144" s="18"/>
      <c r="AAY144" s="18"/>
      <c r="AAZ144" s="18"/>
      <c r="ABA144" s="18"/>
      <c r="ABB144" s="18"/>
      <c r="ABC144" s="18"/>
      <c r="ABD144" s="18"/>
      <c r="ABE144" s="18"/>
      <c r="ABF144" s="18"/>
      <c r="ABG144" s="18"/>
      <c r="ABH144" s="18"/>
      <c r="ABI144" s="18"/>
      <c r="ABJ144" s="18"/>
      <c r="ABK144" s="18"/>
      <c r="ABL144" s="18"/>
      <c r="ABM144" s="18"/>
      <c r="ABN144" s="18"/>
      <c r="ABO144" s="18"/>
      <c r="ABP144" s="18"/>
      <c r="ABQ144" s="18"/>
      <c r="ABR144" s="18"/>
      <c r="ABS144" s="18"/>
      <c r="ABT144" s="18"/>
      <c r="ABU144" s="18"/>
      <c r="ABV144" s="18"/>
      <c r="ABW144" s="18"/>
      <c r="ABX144" s="18"/>
      <c r="ABY144" s="18"/>
      <c r="ABZ144" s="18"/>
      <c r="ACA144" s="18"/>
      <c r="ACB144" s="18"/>
      <c r="ACC144" s="18"/>
      <c r="ACD144" s="18"/>
      <c r="ACE144" s="18"/>
      <c r="ACF144" s="18"/>
      <c r="ACG144" s="18"/>
      <c r="ACH144" s="18"/>
      <c r="ACI144" s="18"/>
      <c r="ACJ144" s="18"/>
      <c r="ACK144" s="18"/>
      <c r="ACL144" s="18"/>
      <c r="ACM144" s="18"/>
      <c r="ACN144" s="18"/>
      <c r="ACO144" s="18"/>
      <c r="ACP144" s="18"/>
      <c r="ACQ144" s="18"/>
      <c r="ACR144" s="18"/>
      <c r="ACS144" s="18"/>
      <c r="ACT144" s="18"/>
      <c r="ACU144" s="18"/>
      <c r="ACV144" s="18"/>
      <c r="ACW144" s="18"/>
      <c r="ACX144" s="18"/>
      <c r="ACY144" s="18"/>
      <c r="ACZ144" s="18"/>
      <c r="ADA144" s="18"/>
      <c r="ADB144" s="18"/>
      <c r="ADC144" s="18"/>
      <c r="ADD144" s="18"/>
      <c r="ADE144" s="18"/>
      <c r="ADF144" s="18"/>
      <c r="ADG144" s="18"/>
      <c r="ADH144" s="18"/>
      <c r="ADI144" s="18"/>
      <c r="ADJ144" s="18"/>
      <c r="ADK144" s="18"/>
      <c r="ADL144" s="18"/>
      <c r="ADM144" s="18"/>
      <c r="ADN144" s="18"/>
      <c r="ADO144" s="18"/>
      <c r="ADP144" s="18"/>
      <c r="ADQ144" s="18"/>
      <c r="ADR144" s="18"/>
      <c r="ADS144" s="18"/>
      <c r="ADT144" s="18"/>
      <c r="ADU144" s="18"/>
      <c r="ADV144" s="18"/>
      <c r="ADW144" s="18"/>
      <c r="ADX144" s="18"/>
      <c r="ADY144" s="18"/>
      <c r="ADZ144" s="18"/>
      <c r="AEA144" s="18"/>
      <c r="AEB144" s="18"/>
      <c r="AEC144" s="18"/>
      <c r="AED144" s="18"/>
      <c r="AEE144" s="18"/>
      <c r="AEF144" s="18"/>
      <c r="AEG144" s="18"/>
      <c r="AEH144" s="18"/>
      <c r="AEI144" s="18"/>
      <c r="AEJ144" s="18"/>
      <c r="AEK144" s="18"/>
      <c r="AEL144" s="18"/>
      <c r="AEM144" s="18"/>
      <c r="AEN144" s="18"/>
      <c r="AEO144" s="18"/>
      <c r="AEP144" s="18"/>
      <c r="AEQ144" s="18"/>
      <c r="AER144" s="18"/>
      <c r="AES144" s="18"/>
      <c r="AET144" s="18"/>
      <c r="AEU144" s="18"/>
      <c r="AEV144" s="18"/>
      <c r="AEW144" s="18"/>
      <c r="AEX144" s="18"/>
    </row>
    <row r="145" spans="1:830" s="33" customFormat="1">
      <c r="A145" s="34">
        <v>141</v>
      </c>
      <c r="B145" s="34" t="s">
        <v>291</v>
      </c>
      <c r="C145" s="8" t="s">
        <v>292</v>
      </c>
      <c r="D145" s="35" t="s">
        <v>68</v>
      </c>
      <c r="E145" s="36">
        <v>1000000</v>
      </c>
      <c r="F145" s="51">
        <v>1</v>
      </c>
      <c r="G145" s="38">
        <v>847457.62711864407</v>
      </c>
      <c r="H145" s="38">
        <f t="shared" si="46"/>
        <v>1000000</v>
      </c>
      <c r="I145" s="39">
        <v>1</v>
      </c>
      <c r="J145" s="38">
        <f t="shared" si="47"/>
        <v>1000000</v>
      </c>
      <c r="K145" s="38">
        <f t="shared" si="48"/>
        <v>0</v>
      </c>
      <c r="L145" s="38">
        <f t="shared" si="49"/>
        <v>0</v>
      </c>
      <c r="M145" s="40"/>
      <c r="N145" s="99">
        <f t="shared" si="50"/>
        <v>0</v>
      </c>
      <c r="O145" s="42"/>
      <c r="P145" s="43">
        <f t="shared" si="51"/>
        <v>0</v>
      </c>
      <c r="Q145" s="43">
        <f t="shared" si="52"/>
        <v>0</v>
      </c>
      <c r="R145" s="43">
        <f t="shared" si="53"/>
        <v>0</v>
      </c>
      <c r="S145" s="44">
        <f t="shared" si="54"/>
        <v>1</v>
      </c>
      <c r="T145" s="98">
        <f t="shared" si="55"/>
        <v>1000000</v>
      </c>
      <c r="U145" s="45">
        <f t="shared" si="39"/>
        <v>1</v>
      </c>
      <c r="V145" s="46">
        <f t="shared" si="40"/>
        <v>1000000</v>
      </c>
      <c r="W145" s="46">
        <f t="shared" si="41"/>
        <v>0</v>
      </c>
      <c r="X145" s="47">
        <f t="shared" si="42"/>
        <v>0</v>
      </c>
      <c r="Y145" s="97">
        <v>1</v>
      </c>
      <c r="Z145" s="96">
        <f t="shared" si="43"/>
        <v>1000000</v>
      </c>
      <c r="AA145" s="96">
        <f t="shared" si="44"/>
        <v>0</v>
      </c>
      <c r="AB145" s="70">
        <f t="shared" si="45"/>
        <v>0</v>
      </c>
      <c r="AC145" s="157"/>
      <c r="AD145" s="162">
        <v>350000</v>
      </c>
      <c r="AE145" s="166">
        <f t="shared" si="56"/>
        <v>350000</v>
      </c>
      <c r="AF145" s="166">
        <f t="shared" si="57"/>
        <v>350000</v>
      </c>
      <c r="AT145" s="136"/>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18"/>
      <c r="GZ145" s="18"/>
      <c r="HA145" s="18"/>
      <c r="HB145" s="18"/>
      <c r="HC145" s="18"/>
      <c r="HD145" s="18"/>
      <c r="HE145" s="18"/>
      <c r="HF145" s="18"/>
      <c r="HG145" s="18"/>
      <c r="HH145" s="18"/>
      <c r="HI145" s="18"/>
      <c r="HJ145" s="18"/>
      <c r="HK145" s="18"/>
      <c r="HL145" s="18"/>
      <c r="HM145" s="18"/>
      <c r="HN145" s="18"/>
      <c r="HO145" s="18"/>
      <c r="HP145" s="18"/>
      <c r="HQ145" s="18"/>
      <c r="HR145" s="18"/>
      <c r="HS145" s="18"/>
      <c r="HT145" s="18"/>
      <c r="HU145" s="18"/>
      <c r="HV145" s="18"/>
      <c r="HW145" s="18"/>
      <c r="HX145" s="18"/>
      <c r="HY145" s="18"/>
      <c r="HZ145" s="18"/>
      <c r="IA145" s="18"/>
      <c r="IB145" s="18"/>
      <c r="IC145" s="18"/>
      <c r="ID145" s="18"/>
      <c r="IE145" s="18"/>
      <c r="IF145" s="18"/>
      <c r="IG145" s="18"/>
      <c r="IH145" s="18"/>
      <c r="II145" s="18"/>
      <c r="IJ145" s="18"/>
      <c r="IK145" s="18"/>
      <c r="IL145" s="18"/>
      <c r="IM145" s="18"/>
      <c r="IN145" s="18"/>
      <c r="IO145" s="18"/>
      <c r="IP145" s="18"/>
      <c r="IQ145" s="18"/>
      <c r="IR145" s="18"/>
      <c r="IS145" s="18"/>
      <c r="IT145" s="18"/>
      <c r="IU145" s="18"/>
      <c r="IV145" s="18"/>
      <c r="IW145" s="18"/>
      <c r="IX145" s="18"/>
      <c r="IY145" s="18"/>
      <c r="IZ145" s="18"/>
      <c r="JA145" s="18"/>
      <c r="JB145" s="18"/>
      <c r="JC145" s="18"/>
      <c r="JD145" s="18"/>
      <c r="JE145" s="18"/>
      <c r="JF145" s="18"/>
      <c r="JG145" s="18"/>
      <c r="JH145" s="18"/>
      <c r="JI145" s="18"/>
      <c r="JJ145" s="18"/>
      <c r="JK145" s="18"/>
      <c r="JL145" s="18"/>
      <c r="JM145" s="18"/>
      <c r="JN145" s="18"/>
      <c r="JO145" s="18"/>
      <c r="JP145" s="18"/>
      <c r="JQ145" s="18"/>
      <c r="JR145" s="18"/>
      <c r="JS145" s="18"/>
      <c r="JT145" s="18"/>
      <c r="JU145" s="18"/>
      <c r="JV145" s="18"/>
      <c r="JW145" s="18"/>
      <c r="JX145" s="18"/>
      <c r="JY145" s="18"/>
      <c r="JZ145" s="18"/>
      <c r="KA145" s="18"/>
      <c r="KB145" s="18"/>
      <c r="KC145" s="18"/>
      <c r="KD145" s="18"/>
      <c r="KE145" s="18"/>
      <c r="KF145" s="18"/>
      <c r="KG145" s="18"/>
      <c r="KH145" s="18"/>
      <c r="KI145" s="18"/>
      <c r="KJ145" s="18"/>
      <c r="KK145" s="18"/>
      <c r="KL145" s="18"/>
      <c r="KM145" s="18"/>
      <c r="KN145" s="18"/>
      <c r="KO145" s="18"/>
      <c r="KP145" s="18"/>
      <c r="KQ145" s="18"/>
      <c r="KR145" s="18"/>
      <c r="KS145" s="18"/>
      <c r="KT145" s="18"/>
      <c r="KU145" s="18"/>
      <c r="KV145" s="18"/>
      <c r="KW145" s="18"/>
      <c r="KX145" s="18"/>
      <c r="KY145" s="18"/>
      <c r="KZ145" s="18"/>
      <c r="LA145" s="18"/>
      <c r="LB145" s="18"/>
      <c r="LC145" s="18"/>
      <c r="LD145" s="18"/>
      <c r="LE145" s="18"/>
      <c r="LF145" s="18"/>
      <c r="LG145" s="18"/>
      <c r="LH145" s="18"/>
      <c r="LI145" s="18"/>
      <c r="LJ145" s="18"/>
      <c r="LK145" s="18"/>
      <c r="LL145" s="18"/>
      <c r="LM145" s="18"/>
      <c r="LN145" s="18"/>
      <c r="LO145" s="18"/>
      <c r="LP145" s="18"/>
      <c r="LQ145" s="18"/>
      <c r="LR145" s="18"/>
      <c r="LS145" s="18"/>
      <c r="LT145" s="18"/>
      <c r="LU145" s="18"/>
      <c r="LV145" s="18"/>
      <c r="LW145" s="18"/>
      <c r="LX145" s="18"/>
      <c r="LY145" s="18"/>
      <c r="LZ145" s="18"/>
      <c r="MA145" s="18"/>
      <c r="MB145" s="18"/>
      <c r="MC145" s="18"/>
      <c r="MD145" s="18"/>
      <c r="ME145" s="18"/>
      <c r="MF145" s="18"/>
      <c r="MG145" s="18"/>
      <c r="MH145" s="18"/>
      <c r="MI145" s="18"/>
      <c r="MJ145" s="18"/>
      <c r="MK145" s="18"/>
      <c r="ML145" s="18"/>
      <c r="MM145" s="18"/>
      <c r="MN145" s="18"/>
      <c r="MO145" s="18"/>
      <c r="MP145" s="18"/>
      <c r="MQ145" s="18"/>
      <c r="MR145" s="18"/>
      <c r="MS145" s="18"/>
      <c r="MT145" s="18"/>
      <c r="MU145" s="18"/>
      <c r="MV145" s="18"/>
      <c r="MW145" s="18"/>
      <c r="MX145" s="18"/>
      <c r="MY145" s="18"/>
      <c r="MZ145" s="18"/>
      <c r="NA145" s="18"/>
      <c r="NB145" s="18"/>
      <c r="NC145" s="18"/>
      <c r="ND145" s="18"/>
      <c r="NE145" s="18"/>
      <c r="NF145" s="18"/>
      <c r="NG145" s="18"/>
      <c r="NH145" s="18"/>
      <c r="NI145" s="18"/>
      <c r="NJ145" s="18"/>
      <c r="NK145" s="18"/>
      <c r="NL145" s="18"/>
      <c r="NM145" s="18"/>
      <c r="NN145" s="18"/>
      <c r="NO145" s="18"/>
      <c r="NP145" s="18"/>
      <c r="NQ145" s="18"/>
      <c r="NR145" s="18"/>
      <c r="NS145" s="18"/>
      <c r="NT145" s="18"/>
      <c r="NU145" s="18"/>
      <c r="NV145" s="18"/>
      <c r="NW145" s="18"/>
      <c r="NX145" s="18"/>
      <c r="NY145" s="18"/>
      <c r="NZ145" s="18"/>
      <c r="OA145" s="18"/>
      <c r="OB145" s="18"/>
      <c r="OC145" s="18"/>
      <c r="OD145" s="18"/>
      <c r="OE145" s="18"/>
      <c r="OF145" s="18"/>
      <c r="OG145" s="18"/>
      <c r="OH145" s="18"/>
      <c r="OI145" s="18"/>
      <c r="OJ145" s="18"/>
      <c r="OK145" s="18"/>
      <c r="OL145" s="18"/>
      <c r="OM145" s="18"/>
      <c r="ON145" s="18"/>
      <c r="OO145" s="18"/>
      <c r="OP145" s="18"/>
      <c r="OQ145" s="18"/>
      <c r="OR145" s="18"/>
      <c r="OS145" s="18"/>
      <c r="OT145" s="18"/>
      <c r="OU145" s="18"/>
      <c r="OV145" s="18"/>
      <c r="OW145" s="18"/>
      <c r="OX145" s="18"/>
      <c r="OY145" s="18"/>
      <c r="OZ145" s="18"/>
      <c r="PA145" s="18"/>
      <c r="PB145" s="18"/>
      <c r="PC145" s="18"/>
      <c r="PD145" s="18"/>
      <c r="PE145" s="18"/>
      <c r="PF145" s="18"/>
      <c r="PG145" s="18"/>
      <c r="PH145" s="18"/>
      <c r="PI145" s="18"/>
      <c r="PJ145" s="18"/>
      <c r="PK145" s="18"/>
      <c r="PL145" s="18"/>
      <c r="PM145" s="18"/>
      <c r="PN145" s="18"/>
      <c r="PO145" s="18"/>
      <c r="PP145" s="18"/>
      <c r="PQ145" s="18"/>
      <c r="PR145" s="18"/>
      <c r="PS145" s="18"/>
      <c r="PT145" s="18"/>
      <c r="PU145" s="18"/>
      <c r="PV145" s="18"/>
      <c r="PW145" s="18"/>
      <c r="PX145" s="18"/>
      <c r="PY145" s="18"/>
      <c r="PZ145" s="18"/>
      <c r="QA145" s="18"/>
      <c r="QB145" s="18"/>
      <c r="QC145" s="18"/>
      <c r="QD145" s="18"/>
      <c r="QE145" s="18"/>
      <c r="QF145" s="18"/>
      <c r="QG145" s="18"/>
      <c r="QH145" s="18"/>
      <c r="QI145" s="18"/>
      <c r="QJ145" s="18"/>
      <c r="QK145" s="18"/>
      <c r="QL145" s="18"/>
      <c r="QM145" s="18"/>
      <c r="QN145" s="18"/>
      <c r="QO145" s="18"/>
      <c r="QP145" s="18"/>
      <c r="QQ145" s="18"/>
      <c r="QR145" s="18"/>
      <c r="QS145" s="18"/>
      <c r="QT145" s="18"/>
      <c r="QU145" s="18"/>
      <c r="QV145" s="18"/>
      <c r="QW145" s="18"/>
      <c r="QX145" s="18"/>
      <c r="QY145" s="18"/>
      <c r="QZ145" s="18"/>
      <c r="RA145" s="18"/>
      <c r="RB145" s="18"/>
      <c r="RC145" s="18"/>
      <c r="RD145" s="18"/>
      <c r="RE145" s="18"/>
      <c r="RF145" s="18"/>
      <c r="RG145" s="18"/>
      <c r="RH145" s="18"/>
      <c r="RI145" s="18"/>
      <c r="RJ145" s="18"/>
      <c r="RK145" s="18"/>
      <c r="RL145" s="18"/>
      <c r="RM145" s="18"/>
      <c r="RN145" s="18"/>
      <c r="RO145" s="18"/>
      <c r="RP145" s="18"/>
      <c r="RQ145" s="18"/>
      <c r="RR145" s="18"/>
      <c r="RS145" s="18"/>
      <c r="RT145" s="18"/>
      <c r="RU145" s="18"/>
      <c r="RV145" s="18"/>
      <c r="RW145" s="18"/>
      <c r="RX145" s="18"/>
      <c r="RY145" s="18"/>
      <c r="RZ145" s="18"/>
      <c r="SA145" s="18"/>
      <c r="SB145" s="18"/>
      <c r="SC145" s="18"/>
      <c r="SD145" s="18"/>
      <c r="SE145" s="18"/>
      <c r="SF145" s="18"/>
      <c r="SG145" s="18"/>
      <c r="SH145" s="18"/>
      <c r="SI145" s="18"/>
      <c r="SJ145" s="18"/>
      <c r="SK145" s="18"/>
      <c r="SL145" s="18"/>
      <c r="SM145" s="18"/>
      <c r="SN145" s="18"/>
      <c r="SO145" s="18"/>
      <c r="SP145" s="18"/>
      <c r="SQ145" s="18"/>
      <c r="SR145" s="18"/>
      <c r="SS145" s="18"/>
      <c r="ST145" s="18"/>
      <c r="SU145" s="18"/>
      <c r="SV145" s="18"/>
      <c r="SW145" s="18"/>
      <c r="SX145" s="18"/>
      <c r="SY145" s="18"/>
      <c r="SZ145" s="18"/>
      <c r="TA145" s="18"/>
      <c r="TB145" s="18"/>
      <c r="TC145" s="18"/>
      <c r="TD145" s="18"/>
      <c r="TE145" s="18"/>
      <c r="TF145" s="18"/>
      <c r="TG145" s="18"/>
      <c r="TH145" s="18"/>
      <c r="TI145" s="18"/>
      <c r="TJ145" s="18"/>
      <c r="TK145" s="18"/>
      <c r="TL145" s="18"/>
      <c r="TM145" s="18"/>
      <c r="TN145" s="18"/>
      <c r="TO145" s="18"/>
      <c r="TP145" s="18"/>
      <c r="TQ145" s="18"/>
      <c r="TR145" s="18"/>
      <c r="TS145" s="18"/>
      <c r="TT145" s="18"/>
      <c r="TU145" s="18"/>
      <c r="TV145" s="18"/>
      <c r="TW145" s="18"/>
      <c r="TX145" s="18"/>
      <c r="TY145" s="18"/>
      <c r="TZ145" s="18"/>
      <c r="UA145" s="18"/>
      <c r="UB145" s="18"/>
      <c r="UC145" s="18"/>
      <c r="UD145" s="18"/>
      <c r="UE145" s="18"/>
      <c r="UF145" s="18"/>
      <c r="UG145" s="18"/>
      <c r="UH145" s="18"/>
      <c r="UI145" s="18"/>
      <c r="UJ145" s="18"/>
      <c r="UK145" s="18"/>
      <c r="UL145" s="18"/>
      <c r="UM145" s="18"/>
      <c r="UN145" s="18"/>
      <c r="UO145" s="18"/>
      <c r="UP145" s="18"/>
      <c r="UQ145" s="18"/>
      <c r="UR145" s="18"/>
      <c r="US145" s="18"/>
      <c r="UT145" s="18"/>
      <c r="UU145" s="18"/>
      <c r="UV145" s="18"/>
      <c r="UW145" s="18"/>
      <c r="UX145" s="18"/>
      <c r="UY145" s="18"/>
      <c r="UZ145" s="18"/>
      <c r="VA145" s="18"/>
      <c r="VB145" s="18"/>
      <c r="VC145" s="18"/>
      <c r="VD145" s="18"/>
      <c r="VE145" s="18"/>
      <c r="VF145" s="18"/>
      <c r="VG145" s="18"/>
      <c r="VH145" s="18"/>
      <c r="VI145" s="18"/>
      <c r="VJ145" s="18"/>
      <c r="VK145" s="18"/>
      <c r="VL145" s="18"/>
      <c r="VM145" s="18"/>
      <c r="VN145" s="18"/>
      <c r="VO145" s="18"/>
      <c r="VP145" s="18"/>
      <c r="VQ145" s="18"/>
      <c r="VR145" s="18"/>
      <c r="VS145" s="18"/>
      <c r="VT145" s="18"/>
      <c r="VU145" s="18"/>
      <c r="VV145" s="18"/>
      <c r="VW145" s="18"/>
      <c r="VX145" s="18"/>
      <c r="VY145" s="18"/>
      <c r="VZ145" s="18"/>
      <c r="WA145" s="18"/>
      <c r="WB145" s="18"/>
      <c r="WC145" s="18"/>
      <c r="WD145" s="18"/>
      <c r="WE145" s="18"/>
      <c r="WF145" s="18"/>
      <c r="WG145" s="18"/>
      <c r="WH145" s="18"/>
      <c r="WI145" s="18"/>
      <c r="WJ145" s="18"/>
      <c r="WK145" s="18"/>
      <c r="WL145" s="18"/>
      <c r="WM145" s="18"/>
      <c r="WN145" s="18"/>
      <c r="WO145" s="18"/>
      <c r="WP145" s="18"/>
      <c r="WQ145" s="18"/>
      <c r="WR145" s="18"/>
      <c r="WS145" s="18"/>
      <c r="WT145" s="18"/>
      <c r="WU145" s="18"/>
      <c r="WV145" s="18"/>
      <c r="WW145" s="18"/>
      <c r="WX145" s="18"/>
      <c r="WY145" s="18"/>
      <c r="WZ145" s="18"/>
      <c r="XA145" s="18"/>
      <c r="XB145" s="18"/>
      <c r="XC145" s="18"/>
      <c r="XD145" s="18"/>
      <c r="XE145" s="18"/>
      <c r="XF145" s="18"/>
      <c r="XG145" s="18"/>
      <c r="XH145" s="18"/>
      <c r="XI145" s="18"/>
      <c r="XJ145" s="18"/>
      <c r="XK145" s="18"/>
      <c r="XL145" s="18"/>
      <c r="XM145" s="18"/>
      <c r="XN145" s="18"/>
      <c r="XO145" s="18"/>
      <c r="XP145" s="18"/>
      <c r="XQ145" s="18"/>
      <c r="XR145" s="18"/>
      <c r="XS145" s="18"/>
      <c r="XT145" s="18"/>
      <c r="XU145" s="18"/>
      <c r="XV145" s="18"/>
      <c r="XW145" s="18"/>
      <c r="XX145" s="18"/>
      <c r="XY145" s="18"/>
      <c r="XZ145" s="18"/>
      <c r="YA145" s="18"/>
      <c r="YB145" s="18"/>
      <c r="YC145" s="18"/>
      <c r="YD145" s="18"/>
      <c r="YE145" s="18"/>
      <c r="YF145" s="18"/>
      <c r="YG145" s="18"/>
      <c r="YH145" s="18"/>
      <c r="YI145" s="18"/>
      <c r="YJ145" s="18"/>
      <c r="YK145" s="18"/>
      <c r="YL145" s="18"/>
      <c r="YM145" s="18"/>
      <c r="YN145" s="18"/>
      <c r="YO145" s="18"/>
      <c r="YP145" s="18"/>
      <c r="YQ145" s="18"/>
      <c r="YR145" s="18"/>
      <c r="YS145" s="18"/>
      <c r="YT145" s="18"/>
      <c r="YU145" s="18"/>
      <c r="YV145" s="18"/>
      <c r="YW145" s="18"/>
      <c r="YX145" s="18"/>
      <c r="YY145" s="18"/>
      <c r="YZ145" s="18"/>
      <c r="ZA145" s="18"/>
      <c r="ZB145" s="18"/>
      <c r="ZC145" s="18"/>
      <c r="ZD145" s="18"/>
      <c r="ZE145" s="18"/>
      <c r="ZF145" s="18"/>
      <c r="ZG145" s="18"/>
      <c r="ZH145" s="18"/>
      <c r="ZI145" s="18"/>
      <c r="ZJ145" s="18"/>
      <c r="ZK145" s="18"/>
      <c r="ZL145" s="18"/>
      <c r="ZM145" s="18"/>
      <c r="ZN145" s="18"/>
      <c r="ZO145" s="18"/>
      <c r="ZP145" s="18"/>
      <c r="ZQ145" s="18"/>
      <c r="ZR145" s="18"/>
      <c r="ZS145" s="18"/>
      <c r="ZT145" s="18"/>
      <c r="ZU145" s="18"/>
      <c r="ZV145" s="18"/>
      <c r="ZW145" s="18"/>
      <c r="ZX145" s="18"/>
      <c r="ZY145" s="18"/>
      <c r="ZZ145" s="18"/>
      <c r="AAA145" s="18"/>
      <c r="AAB145" s="18"/>
      <c r="AAC145" s="18"/>
      <c r="AAD145" s="18"/>
      <c r="AAE145" s="18"/>
      <c r="AAF145" s="18"/>
      <c r="AAG145" s="18"/>
      <c r="AAH145" s="18"/>
      <c r="AAI145" s="18"/>
      <c r="AAJ145" s="18"/>
      <c r="AAK145" s="18"/>
      <c r="AAL145" s="18"/>
      <c r="AAM145" s="18"/>
      <c r="AAN145" s="18"/>
      <c r="AAO145" s="18"/>
      <c r="AAP145" s="18"/>
      <c r="AAQ145" s="18"/>
      <c r="AAR145" s="18"/>
      <c r="AAS145" s="18"/>
      <c r="AAT145" s="18"/>
      <c r="AAU145" s="18"/>
      <c r="AAV145" s="18"/>
      <c r="AAW145" s="18"/>
      <c r="AAX145" s="18"/>
      <c r="AAY145" s="18"/>
      <c r="AAZ145" s="18"/>
      <c r="ABA145" s="18"/>
      <c r="ABB145" s="18"/>
      <c r="ABC145" s="18"/>
      <c r="ABD145" s="18"/>
      <c r="ABE145" s="18"/>
      <c r="ABF145" s="18"/>
      <c r="ABG145" s="18"/>
      <c r="ABH145" s="18"/>
      <c r="ABI145" s="18"/>
      <c r="ABJ145" s="18"/>
      <c r="ABK145" s="18"/>
      <c r="ABL145" s="18"/>
      <c r="ABM145" s="18"/>
      <c r="ABN145" s="18"/>
      <c r="ABO145" s="18"/>
      <c r="ABP145" s="18"/>
      <c r="ABQ145" s="18"/>
      <c r="ABR145" s="18"/>
      <c r="ABS145" s="18"/>
      <c r="ABT145" s="18"/>
      <c r="ABU145" s="18"/>
      <c r="ABV145" s="18"/>
      <c r="ABW145" s="18"/>
      <c r="ABX145" s="18"/>
      <c r="ABY145" s="18"/>
      <c r="ABZ145" s="18"/>
      <c r="ACA145" s="18"/>
      <c r="ACB145" s="18"/>
      <c r="ACC145" s="18"/>
      <c r="ACD145" s="18"/>
      <c r="ACE145" s="18"/>
      <c r="ACF145" s="18"/>
      <c r="ACG145" s="18"/>
      <c r="ACH145" s="18"/>
      <c r="ACI145" s="18"/>
      <c r="ACJ145" s="18"/>
      <c r="ACK145" s="18"/>
      <c r="ACL145" s="18"/>
      <c r="ACM145" s="18"/>
      <c r="ACN145" s="18"/>
      <c r="ACO145" s="18"/>
      <c r="ACP145" s="18"/>
      <c r="ACQ145" s="18"/>
      <c r="ACR145" s="18"/>
      <c r="ACS145" s="18"/>
      <c r="ACT145" s="18"/>
      <c r="ACU145" s="18"/>
      <c r="ACV145" s="18"/>
      <c r="ACW145" s="18"/>
      <c r="ACX145" s="18"/>
      <c r="ACY145" s="18"/>
      <c r="ACZ145" s="18"/>
      <c r="ADA145" s="18"/>
      <c r="ADB145" s="18"/>
      <c r="ADC145" s="18"/>
      <c r="ADD145" s="18"/>
      <c r="ADE145" s="18"/>
      <c r="ADF145" s="18"/>
      <c r="ADG145" s="18"/>
      <c r="ADH145" s="18"/>
      <c r="ADI145" s="18"/>
      <c r="ADJ145" s="18"/>
      <c r="ADK145" s="18"/>
      <c r="ADL145" s="18"/>
      <c r="ADM145" s="18"/>
      <c r="ADN145" s="18"/>
      <c r="ADO145" s="18"/>
      <c r="ADP145" s="18"/>
      <c r="ADQ145" s="18"/>
      <c r="ADR145" s="18"/>
      <c r="ADS145" s="18"/>
      <c r="ADT145" s="18"/>
      <c r="ADU145" s="18"/>
      <c r="ADV145" s="18"/>
      <c r="ADW145" s="18"/>
      <c r="ADX145" s="18"/>
      <c r="ADY145" s="18"/>
      <c r="ADZ145" s="18"/>
      <c r="AEA145" s="18"/>
      <c r="AEB145" s="18"/>
      <c r="AEC145" s="18"/>
      <c r="AED145" s="18"/>
      <c r="AEE145" s="18"/>
      <c r="AEF145" s="18"/>
      <c r="AEG145" s="18"/>
      <c r="AEH145" s="18"/>
      <c r="AEI145" s="18"/>
      <c r="AEJ145" s="18"/>
      <c r="AEK145" s="18"/>
      <c r="AEL145" s="18"/>
      <c r="AEM145" s="18"/>
      <c r="AEN145" s="18"/>
      <c r="AEO145" s="18"/>
      <c r="AEP145" s="18"/>
      <c r="AEQ145" s="18"/>
      <c r="AER145" s="18"/>
      <c r="AES145" s="18"/>
      <c r="AET145" s="18"/>
      <c r="AEU145" s="18"/>
      <c r="AEV145" s="18"/>
      <c r="AEW145" s="18"/>
      <c r="AEX145" s="18"/>
    </row>
    <row r="146" spans="1:830">
      <c r="A146" s="34">
        <v>142</v>
      </c>
      <c r="B146" s="34" t="s">
        <v>293</v>
      </c>
      <c r="C146" s="6" t="s">
        <v>294</v>
      </c>
      <c r="D146" s="35" t="s">
        <v>68</v>
      </c>
      <c r="E146" s="36">
        <v>1250000</v>
      </c>
      <c r="F146" s="37">
        <v>1</v>
      </c>
      <c r="G146" s="38">
        <v>1059322.0338983051</v>
      </c>
      <c r="H146" s="38">
        <f t="shared" si="46"/>
        <v>1250000</v>
      </c>
      <c r="I146" s="39">
        <v>1</v>
      </c>
      <c r="J146" s="38">
        <f t="shared" si="47"/>
        <v>1250000</v>
      </c>
      <c r="K146" s="38">
        <f t="shared" si="48"/>
        <v>0</v>
      </c>
      <c r="L146" s="38">
        <f t="shared" si="49"/>
        <v>0</v>
      </c>
      <c r="M146" s="40"/>
      <c r="N146" s="99">
        <f t="shared" si="50"/>
        <v>0</v>
      </c>
      <c r="O146" s="42"/>
      <c r="P146" s="43">
        <f t="shared" si="51"/>
        <v>0</v>
      </c>
      <c r="Q146" s="43">
        <f t="shared" si="52"/>
        <v>0</v>
      </c>
      <c r="R146" s="43">
        <f t="shared" si="53"/>
        <v>0</v>
      </c>
      <c r="S146" s="44">
        <f t="shared" si="54"/>
        <v>1</v>
      </c>
      <c r="T146" s="98">
        <f t="shared" si="55"/>
        <v>1250000</v>
      </c>
      <c r="U146" s="45">
        <f t="shared" si="39"/>
        <v>1</v>
      </c>
      <c r="V146" s="46">
        <f t="shared" si="40"/>
        <v>1250000</v>
      </c>
      <c r="W146" s="46">
        <f t="shared" si="41"/>
        <v>0</v>
      </c>
      <c r="X146" s="47">
        <f t="shared" si="42"/>
        <v>0</v>
      </c>
      <c r="Y146" s="97">
        <v>1</v>
      </c>
      <c r="Z146" s="96">
        <f t="shared" si="43"/>
        <v>1250000</v>
      </c>
      <c r="AA146" s="96">
        <f t="shared" si="44"/>
        <v>0</v>
      </c>
      <c r="AB146" s="70">
        <f t="shared" si="45"/>
        <v>0</v>
      </c>
      <c r="AC146" s="157"/>
      <c r="AD146" s="162">
        <v>437500</v>
      </c>
      <c r="AE146" s="166">
        <f t="shared" si="56"/>
        <v>437500</v>
      </c>
      <c r="AF146" s="166">
        <f t="shared" si="57"/>
        <v>437500</v>
      </c>
    </row>
    <row r="147" spans="1:830">
      <c r="A147" s="34">
        <v>143</v>
      </c>
      <c r="B147" s="34" t="s">
        <v>295</v>
      </c>
      <c r="C147" s="6" t="s">
        <v>296</v>
      </c>
      <c r="D147" s="35" t="s">
        <v>20</v>
      </c>
      <c r="E147" s="36">
        <v>300000</v>
      </c>
      <c r="F147" s="37">
        <v>2</v>
      </c>
      <c r="G147" s="38">
        <v>254237.28813559323</v>
      </c>
      <c r="H147" s="38">
        <f t="shared" si="46"/>
        <v>600000</v>
      </c>
      <c r="I147" s="39">
        <v>3</v>
      </c>
      <c r="J147" s="38">
        <f t="shared" si="47"/>
        <v>900000</v>
      </c>
      <c r="K147" s="38">
        <f t="shared" si="48"/>
        <v>300000</v>
      </c>
      <c r="L147" s="38">
        <f t="shared" si="49"/>
        <v>0</v>
      </c>
      <c r="M147" s="40"/>
      <c r="N147" s="99">
        <f t="shared" si="50"/>
        <v>0</v>
      </c>
      <c r="O147" s="42"/>
      <c r="P147" s="43">
        <f t="shared" si="51"/>
        <v>0</v>
      </c>
      <c r="Q147" s="43">
        <f t="shared" si="52"/>
        <v>0</v>
      </c>
      <c r="R147" s="43">
        <f t="shared" si="53"/>
        <v>0</v>
      </c>
      <c r="S147" s="44">
        <f t="shared" si="54"/>
        <v>2</v>
      </c>
      <c r="T147" s="98">
        <f t="shared" si="55"/>
        <v>600000</v>
      </c>
      <c r="U147" s="45">
        <f t="shared" si="39"/>
        <v>3</v>
      </c>
      <c r="V147" s="46">
        <f t="shared" si="40"/>
        <v>900000</v>
      </c>
      <c r="W147" s="46">
        <f t="shared" si="41"/>
        <v>300000</v>
      </c>
      <c r="X147" s="47">
        <f t="shared" si="42"/>
        <v>0</v>
      </c>
      <c r="Y147" s="97">
        <v>3</v>
      </c>
      <c r="Z147" s="96">
        <f t="shared" si="43"/>
        <v>900000</v>
      </c>
      <c r="AA147" s="96">
        <f t="shared" si="44"/>
        <v>300000</v>
      </c>
      <c r="AB147" s="70">
        <f t="shared" si="45"/>
        <v>0</v>
      </c>
      <c r="AC147" s="157"/>
      <c r="AD147" s="162">
        <v>105000</v>
      </c>
      <c r="AE147" s="166">
        <f t="shared" si="56"/>
        <v>210000</v>
      </c>
      <c r="AF147" s="166">
        <f t="shared" si="57"/>
        <v>315000</v>
      </c>
    </row>
    <row r="148" spans="1:830" ht="90">
      <c r="A148" s="34">
        <v>144</v>
      </c>
      <c r="B148" s="34" t="s">
        <v>297</v>
      </c>
      <c r="C148" s="6" t="s">
        <v>298</v>
      </c>
      <c r="D148" s="35" t="s">
        <v>299</v>
      </c>
      <c r="E148" s="36">
        <v>5400</v>
      </c>
      <c r="F148" s="37">
        <v>10</v>
      </c>
      <c r="G148" s="38">
        <v>4576.2711864406783</v>
      </c>
      <c r="H148" s="38">
        <f t="shared" si="46"/>
        <v>54000</v>
      </c>
      <c r="I148" s="39">
        <v>5.95</v>
      </c>
      <c r="J148" s="38">
        <f t="shared" si="47"/>
        <v>32130</v>
      </c>
      <c r="K148" s="38">
        <f t="shared" si="48"/>
        <v>0</v>
      </c>
      <c r="L148" s="38">
        <f t="shared" si="49"/>
        <v>21870</v>
      </c>
      <c r="M148" s="40"/>
      <c r="N148" s="99">
        <f t="shared" si="50"/>
        <v>0</v>
      </c>
      <c r="O148" s="42"/>
      <c r="P148" s="43">
        <f t="shared" si="51"/>
        <v>0</v>
      </c>
      <c r="Q148" s="43">
        <f t="shared" si="52"/>
        <v>0</v>
      </c>
      <c r="R148" s="43">
        <f t="shared" si="53"/>
        <v>0</v>
      </c>
      <c r="S148" s="44">
        <f t="shared" si="54"/>
        <v>10</v>
      </c>
      <c r="T148" s="98">
        <f t="shared" si="55"/>
        <v>54000</v>
      </c>
      <c r="U148" s="45">
        <f t="shared" si="39"/>
        <v>5.95</v>
      </c>
      <c r="V148" s="46">
        <f t="shared" si="40"/>
        <v>32130</v>
      </c>
      <c r="W148" s="46">
        <f t="shared" si="41"/>
        <v>0</v>
      </c>
      <c r="X148" s="47">
        <f t="shared" si="42"/>
        <v>21870</v>
      </c>
      <c r="Y148" s="97">
        <v>10</v>
      </c>
      <c r="Z148" s="96">
        <f t="shared" si="43"/>
        <v>54000</v>
      </c>
      <c r="AA148" s="96">
        <f t="shared" si="44"/>
        <v>0</v>
      </c>
      <c r="AB148" s="70">
        <f t="shared" si="45"/>
        <v>0</v>
      </c>
      <c r="AC148" s="157"/>
      <c r="AD148" s="162">
        <v>1890</v>
      </c>
      <c r="AE148" s="166">
        <f t="shared" si="56"/>
        <v>18900</v>
      </c>
      <c r="AF148" s="166">
        <v>0</v>
      </c>
    </row>
    <row r="149" spans="1:830" ht="90">
      <c r="A149" s="34">
        <v>145</v>
      </c>
      <c r="B149" s="34" t="s">
        <v>300</v>
      </c>
      <c r="C149" s="6" t="s">
        <v>301</v>
      </c>
      <c r="D149" s="35" t="s">
        <v>299</v>
      </c>
      <c r="E149" s="36">
        <v>4500</v>
      </c>
      <c r="F149" s="37">
        <v>1.5</v>
      </c>
      <c r="G149" s="38">
        <v>3813.5593220338983</v>
      </c>
      <c r="H149" s="38">
        <f t="shared" si="46"/>
        <v>6750</v>
      </c>
      <c r="I149" s="39">
        <v>49.43</v>
      </c>
      <c r="J149" s="38">
        <f t="shared" si="47"/>
        <v>222435</v>
      </c>
      <c r="K149" s="38">
        <f t="shared" si="48"/>
        <v>215685</v>
      </c>
      <c r="L149" s="38">
        <f t="shared" si="49"/>
        <v>0</v>
      </c>
      <c r="M149" s="40"/>
      <c r="N149" s="99">
        <f t="shared" si="50"/>
        <v>0</v>
      </c>
      <c r="O149" s="42"/>
      <c r="P149" s="43">
        <f t="shared" si="51"/>
        <v>0</v>
      </c>
      <c r="Q149" s="43">
        <f t="shared" si="52"/>
        <v>0</v>
      </c>
      <c r="R149" s="43">
        <f t="shared" si="53"/>
        <v>0</v>
      </c>
      <c r="S149" s="44">
        <f t="shared" si="54"/>
        <v>1.5</v>
      </c>
      <c r="T149" s="98">
        <f t="shared" si="55"/>
        <v>6750</v>
      </c>
      <c r="U149" s="45">
        <f t="shared" si="39"/>
        <v>49.43</v>
      </c>
      <c r="V149" s="46">
        <f t="shared" si="40"/>
        <v>222435</v>
      </c>
      <c r="W149" s="46">
        <f t="shared" si="41"/>
        <v>215685</v>
      </c>
      <c r="X149" s="47">
        <f t="shared" si="42"/>
        <v>0</v>
      </c>
      <c r="Y149" s="97">
        <v>51.901499999999999</v>
      </c>
      <c r="Z149" s="96">
        <f t="shared" si="43"/>
        <v>233556.75</v>
      </c>
      <c r="AA149" s="96">
        <f t="shared" si="44"/>
        <v>226806.75</v>
      </c>
      <c r="AB149" s="70">
        <f t="shared" si="45"/>
        <v>0</v>
      </c>
      <c r="AC149" s="157"/>
      <c r="AD149" s="162">
        <v>1575</v>
      </c>
      <c r="AE149" s="166">
        <f t="shared" si="56"/>
        <v>2362.5</v>
      </c>
      <c r="AF149" s="166">
        <v>0</v>
      </c>
    </row>
    <row r="150" spans="1:830" ht="90">
      <c r="A150" s="34">
        <v>146</v>
      </c>
      <c r="B150" s="34" t="s">
        <v>302</v>
      </c>
      <c r="C150" s="6" t="s">
        <v>303</v>
      </c>
      <c r="D150" s="35" t="s">
        <v>299</v>
      </c>
      <c r="E150" s="36">
        <v>900</v>
      </c>
      <c r="F150" s="37">
        <v>118</v>
      </c>
      <c r="G150" s="38">
        <v>762.71186440677968</v>
      </c>
      <c r="H150" s="38">
        <f t="shared" si="46"/>
        <v>106200</v>
      </c>
      <c r="I150" s="39">
        <v>145.41999999999999</v>
      </c>
      <c r="J150" s="38">
        <f t="shared" si="47"/>
        <v>130877.99999999999</v>
      </c>
      <c r="K150" s="38">
        <f t="shared" si="48"/>
        <v>24677.999999999985</v>
      </c>
      <c r="L150" s="38">
        <f t="shared" si="49"/>
        <v>0</v>
      </c>
      <c r="M150" s="40"/>
      <c r="N150" s="99">
        <f t="shared" si="50"/>
        <v>0</v>
      </c>
      <c r="O150" s="42"/>
      <c r="P150" s="43">
        <f t="shared" si="51"/>
        <v>0</v>
      </c>
      <c r="Q150" s="43">
        <f t="shared" si="52"/>
        <v>0</v>
      </c>
      <c r="R150" s="43">
        <f t="shared" si="53"/>
        <v>0</v>
      </c>
      <c r="S150" s="44">
        <f t="shared" si="54"/>
        <v>118</v>
      </c>
      <c r="T150" s="98">
        <f t="shared" si="55"/>
        <v>106200</v>
      </c>
      <c r="U150" s="45">
        <f t="shared" si="39"/>
        <v>145.41999999999999</v>
      </c>
      <c r="V150" s="46">
        <f t="shared" si="40"/>
        <v>130877.99999999999</v>
      </c>
      <c r="W150" s="46">
        <f t="shared" si="41"/>
        <v>24677.999999999985</v>
      </c>
      <c r="X150" s="47">
        <f t="shared" si="42"/>
        <v>0</v>
      </c>
      <c r="Y150" s="97">
        <v>152.691</v>
      </c>
      <c r="Z150" s="96">
        <f t="shared" si="43"/>
        <v>137421.9</v>
      </c>
      <c r="AA150" s="96">
        <f t="shared" si="44"/>
        <v>31221.899999999994</v>
      </c>
      <c r="AB150" s="70">
        <f t="shared" si="45"/>
        <v>0</v>
      </c>
      <c r="AC150" s="157"/>
      <c r="AD150" s="162">
        <v>315</v>
      </c>
      <c r="AE150" s="166">
        <f t="shared" si="56"/>
        <v>37170</v>
      </c>
      <c r="AF150" s="166">
        <v>0</v>
      </c>
    </row>
    <row r="151" spans="1:830" ht="90">
      <c r="A151" s="34">
        <v>147</v>
      </c>
      <c r="B151" s="34" t="s">
        <v>304</v>
      </c>
      <c r="C151" s="6" t="s">
        <v>305</v>
      </c>
      <c r="D151" s="35" t="s">
        <v>15</v>
      </c>
      <c r="E151" s="36">
        <v>630</v>
      </c>
      <c r="F151" s="37">
        <v>25</v>
      </c>
      <c r="G151" s="38">
        <v>533.89830508474574</v>
      </c>
      <c r="H151" s="38">
        <f t="shared" si="46"/>
        <v>15750</v>
      </c>
      <c r="I151" s="39">
        <v>659.93</v>
      </c>
      <c r="J151" s="38">
        <f t="shared" si="47"/>
        <v>415755.89999999997</v>
      </c>
      <c r="K151" s="38">
        <f t="shared" si="48"/>
        <v>400005.89999999997</v>
      </c>
      <c r="L151" s="38">
        <f t="shared" si="49"/>
        <v>0</v>
      </c>
      <c r="M151" s="40"/>
      <c r="N151" s="99">
        <f t="shared" si="50"/>
        <v>0</v>
      </c>
      <c r="O151" s="42"/>
      <c r="P151" s="43">
        <f t="shared" si="51"/>
        <v>0</v>
      </c>
      <c r="Q151" s="43">
        <f t="shared" si="52"/>
        <v>0</v>
      </c>
      <c r="R151" s="43">
        <f t="shared" si="53"/>
        <v>0</v>
      </c>
      <c r="S151" s="44">
        <f t="shared" si="54"/>
        <v>25</v>
      </c>
      <c r="T151" s="98">
        <f t="shared" si="55"/>
        <v>15750</v>
      </c>
      <c r="U151" s="45">
        <f t="shared" si="39"/>
        <v>659.93</v>
      </c>
      <c r="V151" s="46">
        <f t="shared" si="40"/>
        <v>415755.89999999997</v>
      </c>
      <c r="W151" s="46">
        <f t="shared" si="41"/>
        <v>400005.89999999997</v>
      </c>
      <c r="X151" s="47">
        <f t="shared" si="42"/>
        <v>0</v>
      </c>
      <c r="Y151" s="97">
        <v>692.92650000000003</v>
      </c>
      <c r="Z151" s="96">
        <f t="shared" si="43"/>
        <v>436543.69500000001</v>
      </c>
      <c r="AA151" s="96">
        <f t="shared" si="44"/>
        <v>420793.69500000001</v>
      </c>
      <c r="AB151" s="70">
        <f t="shared" si="45"/>
        <v>0</v>
      </c>
      <c r="AC151" s="157"/>
      <c r="AD151" s="162">
        <v>220.5</v>
      </c>
      <c r="AE151" s="166">
        <f t="shared" si="56"/>
        <v>5512.5</v>
      </c>
      <c r="AF151" s="166">
        <v>0</v>
      </c>
    </row>
    <row r="152" spans="1:830" ht="90">
      <c r="A152" s="34">
        <v>148</v>
      </c>
      <c r="B152" s="34" t="s">
        <v>306</v>
      </c>
      <c r="C152" s="6" t="s">
        <v>307</v>
      </c>
      <c r="D152" s="35" t="s">
        <v>20</v>
      </c>
      <c r="E152" s="36">
        <v>1800</v>
      </c>
      <c r="F152" s="37">
        <v>57</v>
      </c>
      <c r="G152" s="38">
        <v>1525.4237288135594</v>
      </c>
      <c r="H152" s="38">
        <f t="shared" si="46"/>
        <v>102600</v>
      </c>
      <c r="I152" s="39">
        <v>203</v>
      </c>
      <c r="J152" s="38">
        <f t="shared" si="47"/>
        <v>365400</v>
      </c>
      <c r="K152" s="38">
        <f t="shared" si="48"/>
        <v>262800</v>
      </c>
      <c r="L152" s="38">
        <f t="shared" si="49"/>
        <v>0</v>
      </c>
      <c r="M152" s="40"/>
      <c r="N152" s="99">
        <f t="shared" si="50"/>
        <v>0</v>
      </c>
      <c r="O152" s="42"/>
      <c r="P152" s="43">
        <f t="shared" si="51"/>
        <v>0</v>
      </c>
      <c r="Q152" s="43">
        <f t="shared" si="52"/>
        <v>0</v>
      </c>
      <c r="R152" s="43">
        <f t="shared" si="53"/>
        <v>0</v>
      </c>
      <c r="S152" s="44">
        <f t="shared" si="54"/>
        <v>57</v>
      </c>
      <c r="T152" s="98">
        <f t="shared" si="55"/>
        <v>102600</v>
      </c>
      <c r="U152" s="45">
        <f t="shared" si="39"/>
        <v>203</v>
      </c>
      <c r="V152" s="46">
        <f t="shared" si="40"/>
        <v>365400</v>
      </c>
      <c r="W152" s="46">
        <f t="shared" si="41"/>
        <v>262800</v>
      </c>
      <c r="X152" s="47">
        <f t="shared" si="42"/>
        <v>0</v>
      </c>
      <c r="Y152" s="97">
        <v>203</v>
      </c>
      <c r="Z152" s="96">
        <f t="shared" si="43"/>
        <v>365400</v>
      </c>
      <c r="AA152" s="96">
        <f t="shared" si="44"/>
        <v>262800</v>
      </c>
      <c r="AB152" s="70">
        <f t="shared" si="45"/>
        <v>0</v>
      </c>
      <c r="AC152" s="157"/>
      <c r="AD152" s="162">
        <v>630</v>
      </c>
      <c r="AE152" s="166">
        <f t="shared" si="56"/>
        <v>35910</v>
      </c>
      <c r="AF152" s="166">
        <v>0</v>
      </c>
    </row>
    <row r="153" spans="1:830" ht="45">
      <c r="A153" s="34">
        <v>149</v>
      </c>
      <c r="B153" s="34" t="s">
        <v>308</v>
      </c>
      <c r="C153" s="6" t="s">
        <v>309</v>
      </c>
      <c r="D153" s="35" t="s">
        <v>299</v>
      </c>
      <c r="E153" s="36">
        <v>900</v>
      </c>
      <c r="F153" s="37">
        <v>250</v>
      </c>
      <c r="G153" s="38">
        <v>762.71186440677968</v>
      </c>
      <c r="H153" s="38">
        <f t="shared" si="46"/>
        <v>225000</v>
      </c>
      <c r="I153" s="39">
        <v>299.77999999999997</v>
      </c>
      <c r="J153" s="38">
        <f t="shared" si="47"/>
        <v>269802</v>
      </c>
      <c r="K153" s="38">
        <f t="shared" si="48"/>
        <v>44802</v>
      </c>
      <c r="L153" s="38">
        <f t="shared" si="49"/>
        <v>0</v>
      </c>
      <c r="M153" s="40"/>
      <c r="N153" s="99">
        <f t="shared" si="50"/>
        <v>0</v>
      </c>
      <c r="O153" s="42"/>
      <c r="P153" s="43">
        <f t="shared" si="51"/>
        <v>0</v>
      </c>
      <c r="Q153" s="43">
        <f t="shared" si="52"/>
        <v>0</v>
      </c>
      <c r="R153" s="43">
        <f t="shared" si="53"/>
        <v>0</v>
      </c>
      <c r="S153" s="44">
        <f t="shared" si="54"/>
        <v>250</v>
      </c>
      <c r="T153" s="98">
        <f t="shared" si="55"/>
        <v>225000</v>
      </c>
      <c r="U153" s="45">
        <f t="shared" si="39"/>
        <v>299.77999999999997</v>
      </c>
      <c r="V153" s="46">
        <f t="shared" si="40"/>
        <v>269802</v>
      </c>
      <c r="W153" s="46">
        <f t="shared" si="41"/>
        <v>44802</v>
      </c>
      <c r="X153" s="47">
        <f t="shared" si="42"/>
        <v>0</v>
      </c>
      <c r="Y153" s="97">
        <v>314.76900000000001</v>
      </c>
      <c r="Z153" s="96">
        <f t="shared" si="43"/>
        <v>283292.09999999998</v>
      </c>
      <c r="AA153" s="96">
        <f t="shared" si="44"/>
        <v>58292.099999999977</v>
      </c>
      <c r="AB153" s="70">
        <f t="shared" si="45"/>
        <v>0</v>
      </c>
      <c r="AC153" s="157"/>
      <c r="AD153" s="162">
        <v>315</v>
      </c>
      <c r="AE153" s="166">
        <f t="shared" si="56"/>
        <v>78750</v>
      </c>
      <c r="AF153" s="166">
        <v>0</v>
      </c>
    </row>
    <row r="154" spans="1:830">
      <c r="A154" s="34">
        <v>150</v>
      </c>
      <c r="B154" s="34" t="s">
        <v>310</v>
      </c>
      <c r="C154" s="6" t="s">
        <v>311</v>
      </c>
      <c r="D154" s="35" t="s">
        <v>299</v>
      </c>
      <c r="E154" s="36">
        <v>18900</v>
      </c>
      <c r="F154" s="37">
        <v>3</v>
      </c>
      <c r="G154" s="38">
        <v>16016.949152542375</v>
      </c>
      <c r="H154" s="38">
        <f t="shared" si="46"/>
        <v>56700</v>
      </c>
      <c r="I154" s="39">
        <v>3.02</v>
      </c>
      <c r="J154" s="38">
        <f t="shared" si="47"/>
        <v>57078</v>
      </c>
      <c r="K154" s="38">
        <f t="shared" si="48"/>
        <v>378</v>
      </c>
      <c r="L154" s="38">
        <f t="shared" si="49"/>
        <v>0</v>
      </c>
      <c r="M154" s="40"/>
      <c r="N154" s="99">
        <f t="shared" si="50"/>
        <v>0</v>
      </c>
      <c r="O154" s="42"/>
      <c r="P154" s="43">
        <f t="shared" si="51"/>
        <v>0</v>
      </c>
      <c r="Q154" s="43">
        <f t="shared" si="52"/>
        <v>0</v>
      </c>
      <c r="R154" s="43">
        <f t="shared" si="53"/>
        <v>0</v>
      </c>
      <c r="S154" s="44">
        <f t="shared" si="54"/>
        <v>3</v>
      </c>
      <c r="T154" s="98">
        <f t="shared" si="55"/>
        <v>56700</v>
      </c>
      <c r="U154" s="45">
        <f t="shared" si="39"/>
        <v>3.02</v>
      </c>
      <c r="V154" s="46">
        <f t="shared" si="40"/>
        <v>57078</v>
      </c>
      <c r="W154" s="46">
        <f t="shared" si="41"/>
        <v>378</v>
      </c>
      <c r="X154" s="47">
        <f t="shared" si="42"/>
        <v>0</v>
      </c>
      <c r="Y154" s="97">
        <v>3.1710000000000003</v>
      </c>
      <c r="Z154" s="96">
        <f t="shared" si="43"/>
        <v>59931.9</v>
      </c>
      <c r="AA154" s="96">
        <f t="shared" si="44"/>
        <v>3231.9000000000015</v>
      </c>
      <c r="AB154" s="70">
        <f t="shared" si="45"/>
        <v>0</v>
      </c>
      <c r="AC154" s="157"/>
      <c r="AD154" s="162">
        <v>6615</v>
      </c>
      <c r="AE154" s="166">
        <f t="shared" si="56"/>
        <v>19845</v>
      </c>
      <c r="AF154" s="166">
        <f t="shared" si="57"/>
        <v>20976.165000000001</v>
      </c>
    </row>
    <row r="155" spans="1:830">
      <c r="A155" s="34">
        <v>151</v>
      </c>
      <c r="B155" s="34" t="s">
        <v>312</v>
      </c>
      <c r="C155" s="6" t="s">
        <v>313</v>
      </c>
      <c r="D155" s="35" t="s">
        <v>15</v>
      </c>
      <c r="E155" s="36">
        <v>1170</v>
      </c>
      <c r="F155" s="37">
        <v>12</v>
      </c>
      <c r="G155" s="38">
        <v>991.52542372881362</v>
      </c>
      <c r="H155" s="38">
        <f t="shared" si="46"/>
        <v>14040</v>
      </c>
      <c r="I155" s="39">
        <v>0</v>
      </c>
      <c r="J155" s="38">
        <f t="shared" si="47"/>
        <v>0</v>
      </c>
      <c r="K155" s="38">
        <f t="shared" si="48"/>
        <v>0</v>
      </c>
      <c r="L155" s="38">
        <f t="shared" si="49"/>
        <v>14040</v>
      </c>
      <c r="M155" s="40"/>
      <c r="N155" s="99">
        <f t="shared" si="50"/>
        <v>0</v>
      </c>
      <c r="O155" s="42"/>
      <c r="P155" s="43">
        <f t="shared" si="51"/>
        <v>0</v>
      </c>
      <c r="Q155" s="43">
        <f t="shared" si="52"/>
        <v>0</v>
      </c>
      <c r="R155" s="43">
        <f t="shared" si="53"/>
        <v>0</v>
      </c>
      <c r="S155" s="44">
        <f t="shared" si="54"/>
        <v>12</v>
      </c>
      <c r="T155" s="98">
        <f t="shared" si="55"/>
        <v>14040</v>
      </c>
      <c r="U155" s="45">
        <f t="shared" si="39"/>
        <v>0</v>
      </c>
      <c r="V155" s="46">
        <f t="shared" si="40"/>
        <v>0</v>
      </c>
      <c r="W155" s="46">
        <f t="shared" si="41"/>
        <v>0</v>
      </c>
      <c r="X155" s="47">
        <f t="shared" si="42"/>
        <v>14040</v>
      </c>
      <c r="Y155" s="97">
        <v>0</v>
      </c>
      <c r="Z155" s="96">
        <f t="shared" si="43"/>
        <v>0</v>
      </c>
      <c r="AA155" s="96">
        <f t="shared" si="44"/>
        <v>0</v>
      </c>
      <c r="AB155" s="70">
        <f t="shared" si="45"/>
        <v>14040</v>
      </c>
      <c r="AC155" s="157"/>
      <c r="AD155" s="162">
        <v>409.5</v>
      </c>
      <c r="AE155" s="166">
        <f t="shared" si="56"/>
        <v>4914</v>
      </c>
      <c r="AF155" s="166">
        <f t="shared" si="57"/>
        <v>0</v>
      </c>
    </row>
    <row r="156" spans="1:830">
      <c r="A156" s="34">
        <v>152</v>
      </c>
      <c r="B156" s="34" t="s">
        <v>314</v>
      </c>
      <c r="C156" s="6" t="s">
        <v>315</v>
      </c>
      <c r="D156" s="35" t="s">
        <v>15</v>
      </c>
      <c r="E156" s="36">
        <v>900</v>
      </c>
      <c r="F156" s="37">
        <v>12</v>
      </c>
      <c r="G156" s="38">
        <v>762.71186440677968</v>
      </c>
      <c r="H156" s="38">
        <f t="shared" si="46"/>
        <v>10800</v>
      </c>
      <c r="I156" s="39">
        <v>0</v>
      </c>
      <c r="J156" s="38">
        <f t="shared" si="47"/>
        <v>0</v>
      </c>
      <c r="K156" s="38">
        <f t="shared" si="48"/>
        <v>0</v>
      </c>
      <c r="L156" s="38">
        <f t="shared" si="49"/>
        <v>10800</v>
      </c>
      <c r="M156" s="40"/>
      <c r="N156" s="99">
        <f t="shared" si="50"/>
        <v>0</v>
      </c>
      <c r="O156" s="42"/>
      <c r="P156" s="43">
        <f t="shared" si="51"/>
        <v>0</v>
      </c>
      <c r="Q156" s="43">
        <f t="shared" si="52"/>
        <v>0</v>
      </c>
      <c r="R156" s="43">
        <f t="shared" si="53"/>
        <v>0</v>
      </c>
      <c r="S156" s="44">
        <f t="shared" si="54"/>
        <v>12</v>
      </c>
      <c r="T156" s="98">
        <f t="shared" si="55"/>
        <v>10800</v>
      </c>
      <c r="U156" s="45">
        <f t="shared" si="39"/>
        <v>0</v>
      </c>
      <c r="V156" s="46">
        <f t="shared" si="40"/>
        <v>0</v>
      </c>
      <c r="W156" s="46">
        <f t="shared" si="41"/>
        <v>0</v>
      </c>
      <c r="X156" s="47">
        <f t="shared" si="42"/>
        <v>10800</v>
      </c>
      <c r="Y156" s="97">
        <v>0</v>
      </c>
      <c r="Z156" s="96">
        <f t="shared" si="43"/>
        <v>0</v>
      </c>
      <c r="AA156" s="96">
        <f t="shared" si="44"/>
        <v>0</v>
      </c>
      <c r="AB156" s="70">
        <f t="shared" si="45"/>
        <v>10800</v>
      </c>
      <c r="AC156" s="157"/>
      <c r="AD156" s="162">
        <v>315</v>
      </c>
      <c r="AE156" s="166">
        <f t="shared" si="56"/>
        <v>3780</v>
      </c>
      <c r="AF156" s="166">
        <f t="shared" si="57"/>
        <v>0</v>
      </c>
    </row>
    <row r="157" spans="1:830">
      <c r="A157" s="34">
        <v>153</v>
      </c>
      <c r="B157" s="34" t="s">
        <v>316</v>
      </c>
      <c r="C157" s="6" t="s">
        <v>317</v>
      </c>
      <c r="D157" s="35" t="s">
        <v>299</v>
      </c>
      <c r="E157" s="36">
        <v>15300</v>
      </c>
      <c r="F157" s="37">
        <v>3</v>
      </c>
      <c r="G157" s="38">
        <v>12966.101694915254</v>
      </c>
      <c r="H157" s="38">
        <f t="shared" si="46"/>
        <v>45900</v>
      </c>
      <c r="I157" s="39">
        <v>106.62</v>
      </c>
      <c r="J157" s="38">
        <f t="shared" si="47"/>
        <v>1631286</v>
      </c>
      <c r="K157" s="38">
        <f t="shared" si="48"/>
        <v>1585386</v>
      </c>
      <c r="L157" s="38">
        <f t="shared" si="49"/>
        <v>0</v>
      </c>
      <c r="M157" s="40"/>
      <c r="N157" s="99">
        <f t="shared" si="50"/>
        <v>0</v>
      </c>
      <c r="O157" s="42"/>
      <c r="P157" s="43">
        <f t="shared" si="51"/>
        <v>0</v>
      </c>
      <c r="Q157" s="43">
        <f t="shared" si="52"/>
        <v>0</v>
      </c>
      <c r="R157" s="43">
        <f t="shared" si="53"/>
        <v>0</v>
      </c>
      <c r="S157" s="44">
        <f t="shared" si="54"/>
        <v>3</v>
      </c>
      <c r="T157" s="98">
        <f t="shared" si="55"/>
        <v>45900</v>
      </c>
      <c r="U157" s="45">
        <f t="shared" si="39"/>
        <v>106.62</v>
      </c>
      <c r="V157" s="46">
        <f t="shared" si="40"/>
        <v>1631286</v>
      </c>
      <c r="W157" s="46">
        <f t="shared" si="41"/>
        <v>1585386</v>
      </c>
      <c r="X157" s="47">
        <f t="shared" si="42"/>
        <v>0</v>
      </c>
      <c r="Y157" s="97">
        <v>111.95100000000001</v>
      </c>
      <c r="Z157" s="96">
        <f t="shared" si="43"/>
        <v>1712850.3</v>
      </c>
      <c r="AA157" s="96">
        <f t="shared" si="44"/>
        <v>1666950.3</v>
      </c>
      <c r="AB157" s="70">
        <f t="shared" si="45"/>
        <v>0</v>
      </c>
      <c r="AC157" s="157"/>
      <c r="AD157" s="162">
        <v>5355</v>
      </c>
      <c r="AE157" s="166">
        <f t="shared" si="56"/>
        <v>16065</v>
      </c>
      <c r="AF157" s="166">
        <f t="shared" si="57"/>
        <v>599497.6050000001</v>
      </c>
    </row>
    <row r="158" spans="1:830" ht="30">
      <c r="A158" s="34">
        <v>154</v>
      </c>
      <c r="B158" s="34" t="s">
        <v>318</v>
      </c>
      <c r="C158" s="6" t="s">
        <v>319</v>
      </c>
      <c r="D158" s="35" t="s">
        <v>15</v>
      </c>
      <c r="E158" s="36">
        <v>2700</v>
      </c>
      <c r="F158" s="37">
        <v>500</v>
      </c>
      <c r="G158" s="38">
        <v>2288.1355932203392</v>
      </c>
      <c r="H158" s="38">
        <f t="shared" si="46"/>
        <v>1350000</v>
      </c>
      <c r="I158" s="39">
        <v>385.65</v>
      </c>
      <c r="J158" s="38">
        <f t="shared" si="47"/>
        <v>1041254.9999999999</v>
      </c>
      <c r="K158" s="38">
        <f t="shared" si="48"/>
        <v>0</v>
      </c>
      <c r="L158" s="38">
        <f t="shared" si="49"/>
        <v>308745.00000000012</v>
      </c>
      <c r="M158" s="40"/>
      <c r="N158" s="99">
        <f t="shared" si="50"/>
        <v>0</v>
      </c>
      <c r="O158" s="42"/>
      <c r="P158" s="43">
        <f t="shared" si="51"/>
        <v>0</v>
      </c>
      <c r="Q158" s="43">
        <f t="shared" si="52"/>
        <v>0</v>
      </c>
      <c r="R158" s="43">
        <f t="shared" si="53"/>
        <v>0</v>
      </c>
      <c r="S158" s="44">
        <f t="shared" si="54"/>
        <v>500</v>
      </c>
      <c r="T158" s="98">
        <f t="shared" si="55"/>
        <v>1350000</v>
      </c>
      <c r="U158" s="45">
        <f t="shared" si="39"/>
        <v>385.65</v>
      </c>
      <c r="V158" s="46">
        <f t="shared" si="40"/>
        <v>1041254.9999999999</v>
      </c>
      <c r="W158" s="46">
        <f t="shared" si="41"/>
        <v>0</v>
      </c>
      <c r="X158" s="47">
        <f t="shared" si="42"/>
        <v>308745.00000000012</v>
      </c>
      <c r="Y158" s="97">
        <v>404.9325</v>
      </c>
      <c r="Z158" s="96">
        <f t="shared" si="43"/>
        <v>1093317.75</v>
      </c>
      <c r="AA158" s="96">
        <f t="shared" si="44"/>
        <v>0</v>
      </c>
      <c r="AB158" s="70">
        <f t="shared" si="45"/>
        <v>256682.25</v>
      </c>
      <c r="AC158" s="157"/>
      <c r="AD158" s="162">
        <v>945</v>
      </c>
      <c r="AE158" s="166">
        <f t="shared" si="56"/>
        <v>472500</v>
      </c>
      <c r="AF158" s="166">
        <f t="shared" si="57"/>
        <v>382661.21250000002</v>
      </c>
    </row>
    <row r="159" spans="1:830" ht="30">
      <c r="A159" s="34">
        <v>155</v>
      </c>
      <c r="B159" s="34" t="s">
        <v>320</v>
      </c>
      <c r="C159" s="6" t="s">
        <v>321</v>
      </c>
      <c r="D159" s="35" t="s">
        <v>299</v>
      </c>
      <c r="E159" s="36">
        <v>9000</v>
      </c>
      <c r="F159" s="37">
        <v>1.5</v>
      </c>
      <c r="G159" s="38">
        <v>7627.1186440677966</v>
      </c>
      <c r="H159" s="38">
        <f t="shared" si="46"/>
        <v>13500</v>
      </c>
      <c r="I159" s="39">
        <v>0</v>
      </c>
      <c r="J159" s="38">
        <f t="shared" si="47"/>
        <v>0</v>
      </c>
      <c r="K159" s="38">
        <f t="shared" si="48"/>
        <v>0</v>
      </c>
      <c r="L159" s="38">
        <f t="shared" si="49"/>
        <v>13500</v>
      </c>
      <c r="M159" s="40"/>
      <c r="N159" s="99">
        <f t="shared" si="50"/>
        <v>0</v>
      </c>
      <c r="O159" s="42"/>
      <c r="P159" s="43">
        <f t="shared" si="51"/>
        <v>0</v>
      </c>
      <c r="Q159" s="43">
        <f t="shared" si="52"/>
        <v>0</v>
      </c>
      <c r="R159" s="43">
        <f t="shared" si="53"/>
        <v>0</v>
      </c>
      <c r="S159" s="44">
        <f t="shared" si="54"/>
        <v>1.5</v>
      </c>
      <c r="T159" s="98">
        <f t="shared" si="55"/>
        <v>13500</v>
      </c>
      <c r="U159" s="45">
        <f t="shared" si="39"/>
        <v>0</v>
      </c>
      <c r="V159" s="46">
        <f t="shared" si="40"/>
        <v>0</v>
      </c>
      <c r="W159" s="46">
        <f t="shared" si="41"/>
        <v>0</v>
      </c>
      <c r="X159" s="47">
        <f t="shared" si="42"/>
        <v>13500</v>
      </c>
      <c r="Y159" s="97">
        <v>0</v>
      </c>
      <c r="Z159" s="96">
        <f t="shared" si="43"/>
        <v>0</v>
      </c>
      <c r="AA159" s="96">
        <f t="shared" si="44"/>
        <v>0</v>
      </c>
      <c r="AB159" s="70">
        <f t="shared" si="45"/>
        <v>13500</v>
      </c>
      <c r="AC159" s="157"/>
      <c r="AD159" s="162">
        <v>3150</v>
      </c>
      <c r="AE159" s="166">
        <f t="shared" si="56"/>
        <v>4725</v>
      </c>
      <c r="AF159" s="166">
        <f t="shared" si="57"/>
        <v>0</v>
      </c>
    </row>
    <row r="160" spans="1:830" ht="30">
      <c r="A160" s="34">
        <v>156</v>
      </c>
      <c r="B160" s="34" t="s">
        <v>322</v>
      </c>
      <c r="C160" s="6" t="s">
        <v>323</v>
      </c>
      <c r="D160" s="35" t="s">
        <v>299</v>
      </c>
      <c r="E160" s="36">
        <v>7200</v>
      </c>
      <c r="F160" s="37">
        <v>23</v>
      </c>
      <c r="G160" s="38">
        <v>6101.6949152542375</v>
      </c>
      <c r="H160" s="38">
        <f t="shared" si="46"/>
        <v>165600</v>
      </c>
      <c r="I160" s="39">
        <v>16.062000000000001</v>
      </c>
      <c r="J160" s="38">
        <f t="shared" si="47"/>
        <v>115646.40000000001</v>
      </c>
      <c r="K160" s="38">
        <f t="shared" si="48"/>
        <v>0</v>
      </c>
      <c r="L160" s="38">
        <f t="shared" si="49"/>
        <v>49953.599999999991</v>
      </c>
      <c r="M160" s="40"/>
      <c r="N160" s="99">
        <f t="shared" si="50"/>
        <v>0</v>
      </c>
      <c r="O160" s="42"/>
      <c r="P160" s="43">
        <f t="shared" si="51"/>
        <v>0</v>
      </c>
      <c r="Q160" s="43">
        <f t="shared" si="52"/>
        <v>0</v>
      </c>
      <c r="R160" s="43">
        <f t="shared" si="53"/>
        <v>0</v>
      </c>
      <c r="S160" s="44">
        <f t="shared" si="54"/>
        <v>23</v>
      </c>
      <c r="T160" s="98">
        <f t="shared" si="55"/>
        <v>165600</v>
      </c>
      <c r="U160" s="45">
        <f t="shared" si="39"/>
        <v>16.062000000000001</v>
      </c>
      <c r="V160" s="46">
        <f t="shared" si="40"/>
        <v>115646.40000000001</v>
      </c>
      <c r="W160" s="46">
        <f t="shared" si="41"/>
        <v>0</v>
      </c>
      <c r="X160" s="47">
        <f t="shared" si="42"/>
        <v>49953.599999999991</v>
      </c>
      <c r="Y160" s="97">
        <v>16.865100000000002</v>
      </c>
      <c r="Z160" s="96">
        <f t="shared" si="43"/>
        <v>121428.72000000002</v>
      </c>
      <c r="AA160" s="96">
        <f t="shared" si="44"/>
        <v>0</v>
      </c>
      <c r="AB160" s="70">
        <f t="shared" si="45"/>
        <v>44171.279999999984</v>
      </c>
      <c r="AC160" s="157"/>
      <c r="AD160" s="162">
        <v>2520</v>
      </c>
      <c r="AE160" s="166">
        <f t="shared" si="56"/>
        <v>57960</v>
      </c>
      <c r="AF160" s="166">
        <f t="shared" si="57"/>
        <v>42500.052000000003</v>
      </c>
    </row>
    <row r="161" spans="1:830" ht="30">
      <c r="A161" s="168">
        <v>157</v>
      </c>
      <c r="B161" s="34" t="s">
        <v>324</v>
      </c>
      <c r="C161" s="6" t="s">
        <v>325</v>
      </c>
      <c r="D161" s="35" t="s">
        <v>326</v>
      </c>
      <c r="E161" s="36">
        <v>126000</v>
      </c>
      <c r="F161" s="37">
        <v>1.25</v>
      </c>
      <c r="G161" s="38">
        <v>106779.66101694916</v>
      </c>
      <c r="H161" s="38">
        <f t="shared" si="46"/>
        <v>157500</v>
      </c>
      <c r="I161" s="39">
        <v>0.73199999999999998</v>
      </c>
      <c r="J161" s="38">
        <f t="shared" si="47"/>
        <v>92232</v>
      </c>
      <c r="K161" s="38">
        <f t="shared" si="48"/>
        <v>0</v>
      </c>
      <c r="L161" s="38">
        <f t="shared" si="49"/>
        <v>65268</v>
      </c>
      <c r="M161" s="40"/>
      <c r="N161" s="99">
        <f t="shared" si="50"/>
        <v>0</v>
      </c>
      <c r="O161" s="42"/>
      <c r="P161" s="43">
        <f t="shared" si="51"/>
        <v>0</v>
      </c>
      <c r="Q161" s="43">
        <f t="shared" si="52"/>
        <v>0</v>
      </c>
      <c r="R161" s="43">
        <f t="shared" si="53"/>
        <v>0</v>
      </c>
      <c r="S161" s="44">
        <f t="shared" si="54"/>
        <v>1.25</v>
      </c>
      <c r="T161" s="98">
        <f t="shared" si="55"/>
        <v>157500</v>
      </c>
      <c r="U161" s="45">
        <f t="shared" si="39"/>
        <v>0.73199999999999998</v>
      </c>
      <c r="V161" s="46">
        <f t="shared" si="40"/>
        <v>92232</v>
      </c>
      <c r="W161" s="46">
        <f t="shared" si="41"/>
        <v>0</v>
      </c>
      <c r="X161" s="47">
        <f t="shared" si="42"/>
        <v>65268</v>
      </c>
      <c r="Y161" s="97">
        <v>0.76860000000000006</v>
      </c>
      <c r="Z161" s="96">
        <f t="shared" si="43"/>
        <v>96843.6</v>
      </c>
      <c r="AA161" s="96">
        <f t="shared" si="44"/>
        <v>0</v>
      </c>
      <c r="AB161" s="70">
        <f t="shared" si="45"/>
        <v>60656.399999999994</v>
      </c>
      <c r="AC161" s="157"/>
      <c r="AD161" s="162">
        <v>44100</v>
      </c>
      <c r="AE161" s="166">
        <f t="shared" si="56"/>
        <v>55125</v>
      </c>
      <c r="AF161" s="166">
        <f t="shared" si="57"/>
        <v>33895.26</v>
      </c>
    </row>
    <row r="162" spans="1:830" ht="45">
      <c r="A162" s="34">
        <v>158</v>
      </c>
      <c r="B162" s="34" t="s">
        <v>327</v>
      </c>
      <c r="C162" s="6" t="s">
        <v>328</v>
      </c>
      <c r="D162" s="35" t="s">
        <v>15</v>
      </c>
      <c r="E162" s="36">
        <v>1224</v>
      </c>
      <c r="F162" s="37">
        <v>1600</v>
      </c>
      <c r="G162" s="38">
        <v>1037.2881355932204</v>
      </c>
      <c r="H162" s="38">
        <f t="shared" si="46"/>
        <v>1958400</v>
      </c>
      <c r="I162" s="39">
        <v>2046.48</v>
      </c>
      <c r="J162" s="38">
        <f t="shared" si="47"/>
        <v>2504891.52</v>
      </c>
      <c r="K162" s="38">
        <f t="shared" si="48"/>
        <v>546491.52</v>
      </c>
      <c r="L162" s="38">
        <f t="shared" si="49"/>
        <v>0</v>
      </c>
      <c r="M162" s="40"/>
      <c r="N162" s="99">
        <f t="shared" si="50"/>
        <v>0</v>
      </c>
      <c r="O162" s="42"/>
      <c r="P162" s="43">
        <f t="shared" si="51"/>
        <v>0</v>
      </c>
      <c r="Q162" s="43">
        <f t="shared" si="52"/>
        <v>0</v>
      </c>
      <c r="R162" s="43">
        <f t="shared" si="53"/>
        <v>0</v>
      </c>
      <c r="S162" s="44">
        <f t="shared" si="54"/>
        <v>1600</v>
      </c>
      <c r="T162" s="98">
        <f t="shared" si="55"/>
        <v>1958400</v>
      </c>
      <c r="U162" s="45">
        <f t="shared" si="39"/>
        <v>2046.48</v>
      </c>
      <c r="V162" s="46">
        <f t="shared" si="40"/>
        <v>2504891.52</v>
      </c>
      <c r="W162" s="46">
        <f t="shared" si="41"/>
        <v>546491.52</v>
      </c>
      <c r="X162" s="47">
        <f t="shared" si="42"/>
        <v>0</v>
      </c>
      <c r="Y162" s="97">
        <v>2148.8040000000001</v>
      </c>
      <c r="Z162" s="96">
        <f t="shared" si="43"/>
        <v>2630136.0959999999</v>
      </c>
      <c r="AA162" s="96">
        <f t="shared" si="44"/>
        <v>671736.0959999999</v>
      </c>
      <c r="AB162" s="70">
        <f t="shared" si="45"/>
        <v>0</v>
      </c>
      <c r="AC162" s="157"/>
      <c r="AD162" s="162">
        <v>428.4</v>
      </c>
      <c r="AE162" s="166">
        <f t="shared" si="56"/>
        <v>685440</v>
      </c>
      <c r="AF162" s="166">
        <f t="shared" si="57"/>
        <v>920547.63359999994</v>
      </c>
    </row>
    <row r="163" spans="1:830" ht="30">
      <c r="A163" s="34">
        <v>159</v>
      </c>
      <c r="B163" s="34" t="s">
        <v>329</v>
      </c>
      <c r="C163" s="6" t="s">
        <v>330</v>
      </c>
      <c r="D163" s="35" t="s">
        <v>15</v>
      </c>
      <c r="E163" s="36">
        <v>360</v>
      </c>
      <c r="F163" s="37">
        <v>77.78</v>
      </c>
      <c r="G163" s="38">
        <v>305.08474576271186</v>
      </c>
      <c r="H163" s="38">
        <f t="shared" si="46"/>
        <v>28000.799999999999</v>
      </c>
      <c r="I163" s="39">
        <v>41</v>
      </c>
      <c r="J163" s="38">
        <f t="shared" si="47"/>
        <v>14760</v>
      </c>
      <c r="K163" s="38">
        <f t="shared" si="48"/>
        <v>0</v>
      </c>
      <c r="L163" s="38">
        <f t="shared" si="49"/>
        <v>13240.8</v>
      </c>
      <c r="M163" s="40"/>
      <c r="N163" s="99">
        <f t="shared" si="50"/>
        <v>0</v>
      </c>
      <c r="O163" s="42"/>
      <c r="P163" s="43">
        <f t="shared" si="51"/>
        <v>0</v>
      </c>
      <c r="Q163" s="43">
        <f t="shared" si="52"/>
        <v>0</v>
      </c>
      <c r="R163" s="43">
        <f t="shared" si="53"/>
        <v>0</v>
      </c>
      <c r="S163" s="44">
        <f t="shared" si="54"/>
        <v>77.78</v>
      </c>
      <c r="T163" s="98">
        <f t="shared" si="55"/>
        <v>28000.799999999999</v>
      </c>
      <c r="U163" s="45">
        <f t="shared" si="39"/>
        <v>41</v>
      </c>
      <c r="V163" s="46">
        <f t="shared" si="40"/>
        <v>14760</v>
      </c>
      <c r="W163" s="46">
        <f t="shared" si="41"/>
        <v>0</v>
      </c>
      <c r="X163" s="47">
        <f t="shared" si="42"/>
        <v>13240.8</v>
      </c>
      <c r="Y163" s="97">
        <v>43.050000000000004</v>
      </c>
      <c r="Z163" s="96">
        <f t="shared" si="43"/>
        <v>15498.000000000002</v>
      </c>
      <c r="AA163" s="96">
        <f t="shared" si="44"/>
        <v>0</v>
      </c>
      <c r="AB163" s="70">
        <f t="shared" si="45"/>
        <v>12502.799999999997</v>
      </c>
      <c r="AC163" s="157"/>
      <c r="AD163" s="162">
        <v>126</v>
      </c>
      <c r="AE163" s="166">
        <f t="shared" si="56"/>
        <v>9800.2800000000007</v>
      </c>
      <c r="AF163" s="166">
        <f t="shared" si="57"/>
        <v>5424.3</v>
      </c>
    </row>
    <row r="164" spans="1:830" s="33" customFormat="1" ht="120">
      <c r="A164" s="34">
        <v>160</v>
      </c>
      <c r="B164" s="34" t="s">
        <v>331</v>
      </c>
      <c r="C164" s="8" t="s">
        <v>332</v>
      </c>
      <c r="D164" s="35" t="s">
        <v>15</v>
      </c>
      <c r="E164" s="36">
        <v>270</v>
      </c>
      <c r="F164" s="51">
        <v>4447</v>
      </c>
      <c r="G164" s="38">
        <v>228.81355932203391</v>
      </c>
      <c r="H164" s="38">
        <f t="shared" si="46"/>
        <v>1200690</v>
      </c>
      <c r="I164" s="39">
        <v>1725.27</v>
      </c>
      <c r="J164" s="38">
        <f t="shared" si="47"/>
        <v>465822.9</v>
      </c>
      <c r="K164" s="38">
        <f t="shared" si="48"/>
        <v>0</v>
      </c>
      <c r="L164" s="38">
        <f t="shared" si="49"/>
        <v>734867.1</v>
      </c>
      <c r="M164" s="40"/>
      <c r="N164" s="99">
        <f t="shared" si="50"/>
        <v>0</v>
      </c>
      <c r="O164" s="42"/>
      <c r="P164" s="43">
        <f t="shared" si="51"/>
        <v>0</v>
      </c>
      <c r="Q164" s="43">
        <f t="shared" si="52"/>
        <v>0</v>
      </c>
      <c r="R164" s="43">
        <f t="shared" si="53"/>
        <v>0</v>
      </c>
      <c r="S164" s="44">
        <f t="shared" si="54"/>
        <v>4447</v>
      </c>
      <c r="T164" s="98">
        <f t="shared" si="55"/>
        <v>1200690</v>
      </c>
      <c r="U164" s="45">
        <f t="shared" si="39"/>
        <v>1725.27</v>
      </c>
      <c r="V164" s="46">
        <f t="shared" si="40"/>
        <v>465822.9</v>
      </c>
      <c r="W164" s="46">
        <f t="shared" si="41"/>
        <v>0</v>
      </c>
      <c r="X164" s="47">
        <f t="shared" si="42"/>
        <v>734867.1</v>
      </c>
      <c r="Y164" s="97">
        <v>1811.5335</v>
      </c>
      <c r="Z164" s="96">
        <f t="shared" si="43"/>
        <v>489114.04499999998</v>
      </c>
      <c r="AA164" s="96">
        <f t="shared" si="44"/>
        <v>0</v>
      </c>
      <c r="AB164" s="70">
        <f t="shared" si="45"/>
        <v>711575.95500000007</v>
      </c>
      <c r="AC164" s="157"/>
      <c r="AD164" s="162">
        <v>94.5</v>
      </c>
      <c r="AE164" s="166">
        <f t="shared" si="56"/>
        <v>420241.5</v>
      </c>
      <c r="AF164" s="166">
        <f t="shared" si="57"/>
        <v>171189.91575000001</v>
      </c>
      <c r="AT164" s="136"/>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c r="DS164" s="18"/>
      <c r="DT164" s="18"/>
      <c r="DU164" s="18"/>
      <c r="DV164" s="18"/>
      <c r="DW164" s="18"/>
      <c r="DX164" s="18"/>
      <c r="DY164" s="18"/>
      <c r="DZ164" s="18"/>
      <c r="EA164" s="18"/>
      <c r="EB164" s="18"/>
      <c r="EC164" s="18"/>
      <c r="ED164" s="18"/>
      <c r="EE164" s="18"/>
      <c r="EF164" s="18"/>
      <c r="EG164" s="18"/>
      <c r="EH164" s="18"/>
      <c r="EI164" s="18"/>
      <c r="EJ164" s="18"/>
      <c r="EK164" s="18"/>
      <c r="EL164" s="18"/>
      <c r="EM164" s="18"/>
      <c r="EN164" s="18"/>
      <c r="EO164" s="18"/>
      <c r="EP164" s="18"/>
      <c r="EQ164" s="18"/>
      <c r="ER164" s="18"/>
      <c r="ES164" s="18"/>
      <c r="ET164" s="18"/>
      <c r="EU164" s="18"/>
      <c r="EV164" s="18"/>
      <c r="EW164" s="18"/>
      <c r="EX164" s="18"/>
      <c r="EY164" s="18"/>
      <c r="EZ164" s="18"/>
      <c r="FA164" s="18"/>
      <c r="FB164" s="18"/>
      <c r="FC164" s="18"/>
      <c r="FD164" s="18"/>
      <c r="FE164" s="18"/>
      <c r="FF164" s="18"/>
      <c r="FG164" s="18"/>
      <c r="FH164" s="18"/>
      <c r="FI164" s="18"/>
      <c r="FJ164" s="18"/>
      <c r="FK164" s="18"/>
      <c r="FL164" s="18"/>
      <c r="FM164" s="18"/>
      <c r="FN164" s="18"/>
      <c r="FO164" s="18"/>
      <c r="FP164" s="18"/>
      <c r="FQ164" s="18"/>
      <c r="FR164" s="18"/>
      <c r="FS164" s="18"/>
      <c r="FT164" s="18"/>
      <c r="FU164" s="18"/>
      <c r="FV164" s="18"/>
      <c r="FW164" s="18"/>
      <c r="FX164" s="18"/>
      <c r="FY164" s="18"/>
      <c r="FZ164" s="18"/>
      <c r="GA164" s="18"/>
      <c r="GB164" s="18"/>
      <c r="GC164" s="18"/>
      <c r="GD164" s="18"/>
      <c r="GE164" s="18"/>
      <c r="GF164" s="18"/>
      <c r="GG164" s="18"/>
      <c r="GH164" s="18"/>
      <c r="GI164" s="18"/>
      <c r="GJ164" s="18"/>
      <c r="GK164" s="18"/>
      <c r="GL164" s="18"/>
      <c r="GM164" s="18"/>
      <c r="GN164" s="18"/>
      <c r="GO164" s="18"/>
      <c r="GP164" s="18"/>
      <c r="GQ164" s="18"/>
      <c r="GR164" s="18"/>
      <c r="GS164" s="18"/>
      <c r="GT164" s="18"/>
      <c r="GU164" s="18"/>
      <c r="GV164" s="18"/>
      <c r="GW164" s="18"/>
      <c r="GX164" s="18"/>
      <c r="GY164" s="18"/>
      <c r="GZ164" s="18"/>
      <c r="HA164" s="18"/>
      <c r="HB164" s="18"/>
      <c r="HC164" s="18"/>
      <c r="HD164" s="18"/>
      <c r="HE164" s="18"/>
      <c r="HF164" s="18"/>
      <c r="HG164" s="18"/>
      <c r="HH164" s="18"/>
      <c r="HI164" s="18"/>
      <c r="HJ164" s="18"/>
      <c r="HK164" s="18"/>
      <c r="HL164" s="18"/>
      <c r="HM164" s="18"/>
      <c r="HN164" s="18"/>
      <c r="HO164" s="18"/>
      <c r="HP164" s="18"/>
      <c r="HQ164" s="18"/>
      <c r="HR164" s="18"/>
      <c r="HS164" s="18"/>
      <c r="HT164" s="18"/>
      <c r="HU164" s="18"/>
      <c r="HV164" s="18"/>
      <c r="HW164" s="18"/>
      <c r="HX164" s="18"/>
      <c r="HY164" s="18"/>
      <c r="HZ164" s="18"/>
      <c r="IA164" s="18"/>
      <c r="IB164" s="18"/>
      <c r="IC164" s="18"/>
      <c r="ID164" s="18"/>
      <c r="IE164" s="18"/>
      <c r="IF164" s="18"/>
      <c r="IG164" s="18"/>
      <c r="IH164" s="18"/>
      <c r="II164" s="18"/>
      <c r="IJ164" s="18"/>
      <c r="IK164" s="18"/>
      <c r="IL164" s="18"/>
      <c r="IM164" s="18"/>
      <c r="IN164" s="18"/>
      <c r="IO164" s="18"/>
      <c r="IP164" s="18"/>
      <c r="IQ164" s="18"/>
      <c r="IR164" s="18"/>
      <c r="IS164" s="18"/>
      <c r="IT164" s="18"/>
      <c r="IU164" s="18"/>
      <c r="IV164" s="18"/>
      <c r="IW164" s="18"/>
      <c r="IX164" s="18"/>
      <c r="IY164" s="18"/>
      <c r="IZ164" s="18"/>
      <c r="JA164" s="18"/>
      <c r="JB164" s="18"/>
      <c r="JC164" s="18"/>
      <c r="JD164" s="18"/>
      <c r="JE164" s="18"/>
      <c r="JF164" s="18"/>
      <c r="JG164" s="18"/>
      <c r="JH164" s="18"/>
      <c r="JI164" s="18"/>
      <c r="JJ164" s="18"/>
      <c r="JK164" s="18"/>
      <c r="JL164" s="18"/>
      <c r="JM164" s="18"/>
      <c r="JN164" s="18"/>
      <c r="JO164" s="18"/>
      <c r="JP164" s="18"/>
      <c r="JQ164" s="18"/>
      <c r="JR164" s="18"/>
      <c r="JS164" s="18"/>
      <c r="JT164" s="18"/>
      <c r="JU164" s="18"/>
      <c r="JV164" s="18"/>
      <c r="JW164" s="18"/>
      <c r="JX164" s="18"/>
      <c r="JY164" s="18"/>
      <c r="JZ164" s="18"/>
      <c r="KA164" s="18"/>
      <c r="KB164" s="18"/>
      <c r="KC164" s="18"/>
      <c r="KD164" s="18"/>
      <c r="KE164" s="18"/>
      <c r="KF164" s="18"/>
      <c r="KG164" s="18"/>
      <c r="KH164" s="18"/>
      <c r="KI164" s="18"/>
      <c r="KJ164" s="18"/>
      <c r="KK164" s="18"/>
      <c r="KL164" s="18"/>
      <c r="KM164" s="18"/>
      <c r="KN164" s="18"/>
      <c r="KO164" s="18"/>
      <c r="KP164" s="18"/>
      <c r="KQ164" s="18"/>
      <c r="KR164" s="18"/>
      <c r="KS164" s="18"/>
      <c r="KT164" s="18"/>
      <c r="KU164" s="18"/>
      <c r="KV164" s="18"/>
      <c r="KW164" s="18"/>
      <c r="KX164" s="18"/>
      <c r="KY164" s="18"/>
      <c r="KZ164" s="18"/>
      <c r="LA164" s="18"/>
      <c r="LB164" s="18"/>
      <c r="LC164" s="18"/>
      <c r="LD164" s="18"/>
      <c r="LE164" s="18"/>
      <c r="LF164" s="18"/>
      <c r="LG164" s="18"/>
      <c r="LH164" s="18"/>
      <c r="LI164" s="18"/>
      <c r="LJ164" s="18"/>
      <c r="LK164" s="18"/>
      <c r="LL164" s="18"/>
      <c r="LM164" s="18"/>
      <c r="LN164" s="18"/>
      <c r="LO164" s="18"/>
      <c r="LP164" s="18"/>
      <c r="LQ164" s="18"/>
      <c r="LR164" s="18"/>
      <c r="LS164" s="18"/>
      <c r="LT164" s="18"/>
      <c r="LU164" s="18"/>
      <c r="LV164" s="18"/>
      <c r="LW164" s="18"/>
      <c r="LX164" s="18"/>
      <c r="LY164" s="18"/>
      <c r="LZ164" s="18"/>
      <c r="MA164" s="18"/>
      <c r="MB164" s="18"/>
      <c r="MC164" s="18"/>
      <c r="MD164" s="18"/>
      <c r="ME164" s="18"/>
      <c r="MF164" s="18"/>
      <c r="MG164" s="18"/>
      <c r="MH164" s="18"/>
      <c r="MI164" s="18"/>
      <c r="MJ164" s="18"/>
      <c r="MK164" s="18"/>
      <c r="ML164" s="18"/>
      <c r="MM164" s="18"/>
      <c r="MN164" s="18"/>
      <c r="MO164" s="18"/>
      <c r="MP164" s="18"/>
      <c r="MQ164" s="18"/>
      <c r="MR164" s="18"/>
      <c r="MS164" s="18"/>
      <c r="MT164" s="18"/>
      <c r="MU164" s="18"/>
      <c r="MV164" s="18"/>
      <c r="MW164" s="18"/>
      <c r="MX164" s="18"/>
      <c r="MY164" s="18"/>
      <c r="MZ164" s="18"/>
      <c r="NA164" s="18"/>
      <c r="NB164" s="18"/>
      <c r="NC164" s="18"/>
      <c r="ND164" s="18"/>
      <c r="NE164" s="18"/>
      <c r="NF164" s="18"/>
      <c r="NG164" s="18"/>
      <c r="NH164" s="18"/>
      <c r="NI164" s="18"/>
      <c r="NJ164" s="18"/>
      <c r="NK164" s="18"/>
      <c r="NL164" s="18"/>
      <c r="NM164" s="18"/>
      <c r="NN164" s="18"/>
      <c r="NO164" s="18"/>
      <c r="NP164" s="18"/>
      <c r="NQ164" s="18"/>
      <c r="NR164" s="18"/>
      <c r="NS164" s="18"/>
      <c r="NT164" s="18"/>
      <c r="NU164" s="18"/>
      <c r="NV164" s="18"/>
      <c r="NW164" s="18"/>
      <c r="NX164" s="18"/>
      <c r="NY164" s="18"/>
      <c r="NZ164" s="18"/>
      <c r="OA164" s="18"/>
      <c r="OB164" s="18"/>
      <c r="OC164" s="18"/>
      <c r="OD164" s="18"/>
      <c r="OE164" s="18"/>
      <c r="OF164" s="18"/>
      <c r="OG164" s="18"/>
      <c r="OH164" s="18"/>
      <c r="OI164" s="18"/>
      <c r="OJ164" s="18"/>
      <c r="OK164" s="18"/>
      <c r="OL164" s="18"/>
      <c r="OM164" s="18"/>
      <c r="ON164" s="18"/>
      <c r="OO164" s="18"/>
      <c r="OP164" s="18"/>
      <c r="OQ164" s="18"/>
      <c r="OR164" s="18"/>
      <c r="OS164" s="18"/>
      <c r="OT164" s="18"/>
      <c r="OU164" s="18"/>
      <c r="OV164" s="18"/>
      <c r="OW164" s="18"/>
      <c r="OX164" s="18"/>
      <c r="OY164" s="18"/>
      <c r="OZ164" s="18"/>
      <c r="PA164" s="18"/>
      <c r="PB164" s="18"/>
      <c r="PC164" s="18"/>
      <c r="PD164" s="18"/>
      <c r="PE164" s="18"/>
      <c r="PF164" s="18"/>
      <c r="PG164" s="18"/>
      <c r="PH164" s="18"/>
      <c r="PI164" s="18"/>
      <c r="PJ164" s="18"/>
      <c r="PK164" s="18"/>
      <c r="PL164" s="18"/>
      <c r="PM164" s="18"/>
      <c r="PN164" s="18"/>
      <c r="PO164" s="18"/>
      <c r="PP164" s="18"/>
      <c r="PQ164" s="18"/>
      <c r="PR164" s="18"/>
      <c r="PS164" s="18"/>
      <c r="PT164" s="18"/>
      <c r="PU164" s="18"/>
      <c r="PV164" s="18"/>
      <c r="PW164" s="18"/>
      <c r="PX164" s="18"/>
      <c r="PY164" s="18"/>
      <c r="PZ164" s="18"/>
      <c r="QA164" s="18"/>
      <c r="QB164" s="18"/>
      <c r="QC164" s="18"/>
      <c r="QD164" s="18"/>
      <c r="QE164" s="18"/>
      <c r="QF164" s="18"/>
      <c r="QG164" s="18"/>
      <c r="QH164" s="18"/>
      <c r="QI164" s="18"/>
      <c r="QJ164" s="18"/>
      <c r="QK164" s="18"/>
      <c r="QL164" s="18"/>
      <c r="QM164" s="18"/>
      <c r="QN164" s="18"/>
      <c r="QO164" s="18"/>
      <c r="QP164" s="18"/>
      <c r="QQ164" s="18"/>
      <c r="QR164" s="18"/>
      <c r="QS164" s="18"/>
      <c r="QT164" s="18"/>
      <c r="QU164" s="18"/>
      <c r="QV164" s="18"/>
      <c r="QW164" s="18"/>
      <c r="QX164" s="18"/>
      <c r="QY164" s="18"/>
      <c r="QZ164" s="18"/>
      <c r="RA164" s="18"/>
      <c r="RB164" s="18"/>
      <c r="RC164" s="18"/>
      <c r="RD164" s="18"/>
      <c r="RE164" s="18"/>
      <c r="RF164" s="18"/>
      <c r="RG164" s="18"/>
      <c r="RH164" s="18"/>
      <c r="RI164" s="18"/>
      <c r="RJ164" s="18"/>
      <c r="RK164" s="18"/>
      <c r="RL164" s="18"/>
      <c r="RM164" s="18"/>
      <c r="RN164" s="18"/>
      <c r="RO164" s="18"/>
      <c r="RP164" s="18"/>
      <c r="RQ164" s="18"/>
      <c r="RR164" s="18"/>
      <c r="RS164" s="18"/>
      <c r="RT164" s="18"/>
      <c r="RU164" s="18"/>
      <c r="RV164" s="18"/>
      <c r="RW164" s="18"/>
      <c r="RX164" s="18"/>
      <c r="RY164" s="18"/>
      <c r="RZ164" s="18"/>
      <c r="SA164" s="18"/>
      <c r="SB164" s="18"/>
      <c r="SC164" s="18"/>
      <c r="SD164" s="18"/>
      <c r="SE164" s="18"/>
      <c r="SF164" s="18"/>
      <c r="SG164" s="18"/>
      <c r="SH164" s="18"/>
      <c r="SI164" s="18"/>
      <c r="SJ164" s="18"/>
      <c r="SK164" s="18"/>
      <c r="SL164" s="18"/>
      <c r="SM164" s="18"/>
      <c r="SN164" s="18"/>
      <c r="SO164" s="18"/>
      <c r="SP164" s="18"/>
      <c r="SQ164" s="18"/>
      <c r="SR164" s="18"/>
      <c r="SS164" s="18"/>
      <c r="ST164" s="18"/>
      <c r="SU164" s="18"/>
      <c r="SV164" s="18"/>
      <c r="SW164" s="18"/>
      <c r="SX164" s="18"/>
      <c r="SY164" s="18"/>
      <c r="SZ164" s="18"/>
      <c r="TA164" s="18"/>
      <c r="TB164" s="18"/>
      <c r="TC164" s="18"/>
      <c r="TD164" s="18"/>
      <c r="TE164" s="18"/>
      <c r="TF164" s="18"/>
      <c r="TG164" s="18"/>
      <c r="TH164" s="18"/>
      <c r="TI164" s="18"/>
      <c r="TJ164" s="18"/>
      <c r="TK164" s="18"/>
      <c r="TL164" s="18"/>
      <c r="TM164" s="18"/>
      <c r="TN164" s="18"/>
      <c r="TO164" s="18"/>
      <c r="TP164" s="18"/>
      <c r="TQ164" s="18"/>
      <c r="TR164" s="18"/>
      <c r="TS164" s="18"/>
      <c r="TT164" s="18"/>
      <c r="TU164" s="18"/>
      <c r="TV164" s="18"/>
      <c r="TW164" s="18"/>
      <c r="TX164" s="18"/>
      <c r="TY164" s="18"/>
      <c r="TZ164" s="18"/>
      <c r="UA164" s="18"/>
      <c r="UB164" s="18"/>
      <c r="UC164" s="18"/>
      <c r="UD164" s="18"/>
      <c r="UE164" s="18"/>
      <c r="UF164" s="18"/>
      <c r="UG164" s="18"/>
      <c r="UH164" s="18"/>
      <c r="UI164" s="18"/>
      <c r="UJ164" s="18"/>
      <c r="UK164" s="18"/>
      <c r="UL164" s="18"/>
      <c r="UM164" s="18"/>
      <c r="UN164" s="18"/>
      <c r="UO164" s="18"/>
      <c r="UP164" s="18"/>
      <c r="UQ164" s="18"/>
      <c r="UR164" s="18"/>
      <c r="US164" s="18"/>
      <c r="UT164" s="18"/>
      <c r="UU164" s="18"/>
      <c r="UV164" s="18"/>
      <c r="UW164" s="18"/>
      <c r="UX164" s="18"/>
      <c r="UY164" s="18"/>
      <c r="UZ164" s="18"/>
      <c r="VA164" s="18"/>
      <c r="VB164" s="18"/>
      <c r="VC164" s="18"/>
      <c r="VD164" s="18"/>
      <c r="VE164" s="18"/>
      <c r="VF164" s="18"/>
      <c r="VG164" s="18"/>
      <c r="VH164" s="18"/>
      <c r="VI164" s="18"/>
      <c r="VJ164" s="18"/>
      <c r="VK164" s="18"/>
      <c r="VL164" s="18"/>
      <c r="VM164" s="18"/>
      <c r="VN164" s="18"/>
      <c r="VO164" s="18"/>
      <c r="VP164" s="18"/>
      <c r="VQ164" s="18"/>
      <c r="VR164" s="18"/>
      <c r="VS164" s="18"/>
      <c r="VT164" s="18"/>
      <c r="VU164" s="18"/>
      <c r="VV164" s="18"/>
      <c r="VW164" s="18"/>
      <c r="VX164" s="18"/>
      <c r="VY164" s="18"/>
      <c r="VZ164" s="18"/>
      <c r="WA164" s="18"/>
      <c r="WB164" s="18"/>
      <c r="WC164" s="18"/>
      <c r="WD164" s="18"/>
      <c r="WE164" s="18"/>
      <c r="WF164" s="18"/>
      <c r="WG164" s="18"/>
      <c r="WH164" s="18"/>
      <c r="WI164" s="18"/>
      <c r="WJ164" s="18"/>
      <c r="WK164" s="18"/>
      <c r="WL164" s="18"/>
      <c r="WM164" s="18"/>
      <c r="WN164" s="18"/>
      <c r="WO164" s="18"/>
      <c r="WP164" s="18"/>
      <c r="WQ164" s="18"/>
      <c r="WR164" s="18"/>
      <c r="WS164" s="18"/>
      <c r="WT164" s="18"/>
      <c r="WU164" s="18"/>
      <c r="WV164" s="18"/>
      <c r="WW164" s="18"/>
      <c r="WX164" s="18"/>
      <c r="WY164" s="18"/>
      <c r="WZ164" s="18"/>
      <c r="XA164" s="18"/>
      <c r="XB164" s="18"/>
      <c r="XC164" s="18"/>
      <c r="XD164" s="18"/>
      <c r="XE164" s="18"/>
      <c r="XF164" s="18"/>
      <c r="XG164" s="18"/>
      <c r="XH164" s="18"/>
      <c r="XI164" s="18"/>
      <c r="XJ164" s="18"/>
      <c r="XK164" s="18"/>
      <c r="XL164" s="18"/>
      <c r="XM164" s="18"/>
      <c r="XN164" s="18"/>
      <c r="XO164" s="18"/>
      <c r="XP164" s="18"/>
      <c r="XQ164" s="18"/>
      <c r="XR164" s="18"/>
      <c r="XS164" s="18"/>
      <c r="XT164" s="18"/>
      <c r="XU164" s="18"/>
      <c r="XV164" s="18"/>
      <c r="XW164" s="18"/>
      <c r="XX164" s="18"/>
      <c r="XY164" s="18"/>
      <c r="XZ164" s="18"/>
      <c r="YA164" s="18"/>
      <c r="YB164" s="18"/>
      <c r="YC164" s="18"/>
      <c r="YD164" s="18"/>
      <c r="YE164" s="18"/>
      <c r="YF164" s="18"/>
      <c r="YG164" s="18"/>
      <c r="YH164" s="18"/>
      <c r="YI164" s="18"/>
      <c r="YJ164" s="18"/>
      <c r="YK164" s="18"/>
      <c r="YL164" s="18"/>
      <c r="YM164" s="18"/>
      <c r="YN164" s="18"/>
      <c r="YO164" s="18"/>
      <c r="YP164" s="18"/>
      <c r="YQ164" s="18"/>
      <c r="YR164" s="18"/>
      <c r="YS164" s="18"/>
      <c r="YT164" s="18"/>
      <c r="YU164" s="18"/>
      <c r="YV164" s="18"/>
      <c r="YW164" s="18"/>
      <c r="YX164" s="18"/>
      <c r="YY164" s="18"/>
      <c r="YZ164" s="18"/>
      <c r="ZA164" s="18"/>
      <c r="ZB164" s="18"/>
      <c r="ZC164" s="18"/>
      <c r="ZD164" s="18"/>
      <c r="ZE164" s="18"/>
      <c r="ZF164" s="18"/>
      <c r="ZG164" s="18"/>
      <c r="ZH164" s="18"/>
      <c r="ZI164" s="18"/>
      <c r="ZJ164" s="18"/>
      <c r="ZK164" s="18"/>
      <c r="ZL164" s="18"/>
      <c r="ZM164" s="18"/>
      <c r="ZN164" s="18"/>
      <c r="ZO164" s="18"/>
      <c r="ZP164" s="18"/>
      <c r="ZQ164" s="18"/>
      <c r="ZR164" s="18"/>
      <c r="ZS164" s="18"/>
      <c r="ZT164" s="18"/>
      <c r="ZU164" s="18"/>
      <c r="ZV164" s="18"/>
      <c r="ZW164" s="18"/>
      <c r="ZX164" s="18"/>
      <c r="ZY164" s="18"/>
      <c r="ZZ164" s="18"/>
      <c r="AAA164" s="18"/>
      <c r="AAB164" s="18"/>
      <c r="AAC164" s="18"/>
      <c r="AAD164" s="18"/>
      <c r="AAE164" s="18"/>
      <c r="AAF164" s="18"/>
      <c r="AAG164" s="18"/>
      <c r="AAH164" s="18"/>
      <c r="AAI164" s="18"/>
      <c r="AAJ164" s="18"/>
      <c r="AAK164" s="18"/>
      <c r="AAL164" s="18"/>
      <c r="AAM164" s="18"/>
      <c r="AAN164" s="18"/>
      <c r="AAO164" s="18"/>
      <c r="AAP164" s="18"/>
      <c r="AAQ164" s="18"/>
      <c r="AAR164" s="18"/>
      <c r="AAS164" s="18"/>
      <c r="AAT164" s="18"/>
      <c r="AAU164" s="18"/>
      <c r="AAV164" s="18"/>
      <c r="AAW164" s="18"/>
      <c r="AAX164" s="18"/>
      <c r="AAY164" s="18"/>
      <c r="AAZ164" s="18"/>
      <c r="ABA164" s="18"/>
      <c r="ABB164" s="18"/>
      <c r="ABC164" s="18"/>
      <c r="ABD164" s="18"/>
      <c r="ABE164" s="18"/>
      <c r="ABF164" s="18"/>
      <c r="ABG164" s="18"/>
      <c r="ABH164" s="18"/>
      <c r="ABI164" s="18"/>
      <c r="ABJ164" s="18"/>
      <c r="ABK164" s="18"/>
      <c r="ABL164" s="18"/>
      <c r="ABM164" s="18"/>
      <c r="ABN164" s="18"/>
      <c r="ABO164" s="18"/>
      <c r="ABP164" s="18"/>
      <c r="ABQ164" s="18"/>
      <c r="ABR164" s="18"/>
      <c r="ABS164" s="18"/>
      <c r="ABT164" s="18"/>
      <c r="ABU164" s="18"/>
      <c r="ABV164" s="18"/>
      <c r="ABW164" s="18"/>
      <c r="ABX164" s="18"/>
      <c r="ABY164" s="18"/>
      <c r="ABZ164" s="18"/>
      <c r="ACA164" s="18"/>
      <c r="ACB164" s="18"/>
      <c r="ACC164" s="18"/>
      <c r="ACD164" s="18"/>
      <c r="ACE164" s="18"/>
      <c r="ACF164" s="18"/>
      <c r="ACG164" s="18"/>
      <c r="ACH164" s="18"/>
      <c r="ACI164" s="18"/>
      <c r="ACJ164" s="18"/>
      <c r="ACK164" s="18"/>
      <c r="ACL164" s="18"/>
      <c r="ACM164" s="18"/>
      <c r="ACN164" s="18"/>
      <c r="ACO164" s="18"/>
      <c r="ACP164" s="18"/>
      <c r="ACQ164" s="18"/>
      <c r="ACR164" s="18"/>
      <c r="ACS164" s="18"/>
      <c r="ACT164" s="18"/>
      <c r="ACU164" s="18"/>
      <c r="ACV164" s="18"/>
      <c r="ACW164" s="18"/>
      <c r="ACX164" s="18"/>
      <c r="ACY164" s="18"/>
      <c r="ACZ164" s="18"/>
      <c r="ADA164" s="18"/>
      <c r="ADB164" s="18"/>
      <c r="ADC164" s="18"/>
      <c r="ADD164" s="18"/>
      <c r="ADE164" s="18"/>
      <c r="ADF164" s="18"/>
      <c r="ADG164" s="18"/>
      <c r="ADH164" s="18"/>
      <c r="ADI164" s="18"/>
      <c r="ADJ164" s="18"/>
      <c r="ADK164" s="18"/>
      <c r="ADL164" s="18"/>
      <c r="ADM164" s="18"/>
      <c r="ADN164" s="18"/>
      <c r="ADO164" s="18"/>
      <c r="ADP164" s="18"/>
      <c r="ADQ164" s="18"/>
      <c r="ADR164" s="18"/>
      <c r="ADS164" s="18"/>
      <c r="ADT164" s="18"/>
      <c r="ADU164" s="18"/>
      <c r="ADV164" s="18"/>
      <c r="ADW164" s="18"/>
      <c r="ADX164" s="18"/>
      <c r="ADY164" s="18"/>
      <c r="ADZ164" s="18"/>
      <c r="AEA164" s="18"/>
      <c r="AEB164" s="18"/>
      <c r="AEC164" s="18"/>
      <c r="AED164" s="18"/>
      <c r="AEE164" s="18"/>
      <c r="AEF164" s="18"/>
      <c r="AEG164" s="18"/>
      <c r="AEH164" s="18"/>
      <c r="AEI164" s="18"/>
      <c r="AEJ164" s="18"/>
      <c r="AEK164" s="18"/>
      <c r="AEL164" s="18"/>
      <c r="AEM164" s="18"/>
      <c r="AEN164" s="18"/>
      <c r="AEO164" s="18"/>
      <c r="AEP164" s="18"/>
      <c r="AEQ164" s="18"/>
      <c r="AER164" s="18"/>
      <c r="AES164" s="18"/>
      <c r="AET164" s="18"/>
      <c r="AEU164" s="18"/>
      <c r="AEV164" s="18"/>
      <c r="AEW164" s="18"/>
      <c r="AEX164" s="18"/>
    </row>
    <row r="165" spans="1:830">
      <c r="A165" s="34">
        <v>161</v>
      </c>
      <c r="B165" s="34" t="s">
        <v>333</v>
      </c>
      <c r="C165" s="6" t="s">
        <v>334</v>
      </c>
      <c r="D165" s="35" t="s">
        <v>15</v>
      </c>
      <c r="E165" s="36">
        <v>1710</v>
      </c>
      <c r="F165" s="37">
        <v>85</v>
      </c>
      <c r="G165" s="38">
        <v>1449.1525423728815</v>
      </c>
      <c r="H165" s="38">
        <f t="shared" si="46"/>
        <v>145350</v>
      </c>
      <c r="I165" s="39">
        <v>93.41</v>
      </c>
      <c r="J165" s="38">
        <f t="shared" si="47"/>
        <v>159731.1</v>
      </c>
      <c r="K165" s="38">
        <f t="shared" si="48"/>
        <v>14381.100000000006</v>
      </c>
      <c r="L165" s="38">
        <f t="shared" si="49"/>
        <v>0</v>
      </c>
      <c r="M165" s="40"/>
      <c r="N165" s="99">
        <f t="shared" si="50"/>
        <v>0</v>
      </c>
      <c r="O165" s="42"/>
      <c r="P165" s="43">
        <f t="shared" si="51"/>
        <v>0</v>
      </c>
      <c r="Q165" s="43">
        <f t="shared" si="52"/>
        <v>0</v>
      </c>
      <c r="R165" s="43">
        <f t="shared" si="53"/>
        <v>0</v>
      </c>
      <c r="S165" s="44">
        <f t="shared" si="54"/>
        <v>85</v>
      </c>
      <c r="T165" s="98">
        <f t="shared" si="55"/>
        <v>145350</v>
      </c>
      <c r="U165" s="45">
        <f t="shared" si="39"/>
        <v>93.41</v>
      </c>
      <c r="V165" s="46">
        <f t="shared" si="40"/>
        <v>159731.1</v>
      </c>
      <c r="W165" s="46">
        <f t="shared" si="41"/>
        <v>14381.100000000006</v>
      </c>
      <c r="X165" s="47">
        <f t="shared" si="42"/>
        <v>0</v>
      </c>
      <c r="Y165" s="97">
        <v>98.080500000000001</v>
      </c>
      <c r="Z165" s="96">
        <f t="shared" si="43"/>
        <v>167717.655</v>
      </c>
      <c r="AA165" s="96">
        <f t="shared" si="44"/>
        <v>22367.654999999999</v>
      </c>
      <c r="AB165" s="70">
        <f t="shared" si="45"/>
        <v>0</v>
      </c>
      <c r="AC165" s="157"/>
      <c r="AD165" s="162">
        <v>598.5</v>
      </c>
      <c r="AE165" s="166">
        <f t="shared" si="56"/>
        <v>50872.5</v>
      </c>
      <c r="AF165" s="166">
        <f t="shared" si="57"/>
        <v>58701.179250000001</v>
      </c>
    </row>
    <row r="166" spans="1:830" ht="30">
      <c r="A166" s="34">
        <v>162</v>
      </c>
      <c r="B166" s="34" t="s">
        <v>335</v>
      </c>
      <c r="C166" s="6" t="s">
        <v>336</v>
      </c>
      <c r="D166" s="35" t="s">
        <v>15</v>
      </c>
      <c r="E166" s="36">
        <v>1440</v>
      </c>
      <c r="F166" s="37">
        <v>225</v>
      </c>
      <c r="G166" s="38">
        <v>1220.3389830508474</v>
      </c>
      <c r="H166" s="38">
        <f t="shared" si="46"/>
        <v>324000</v>
      </c>
      <c r="I166" s="39">
        <v>372.89</v>
      </c>
      <c r="J166" s="38">
        <f t="shared" si="47"/>
        <v>536961.6</v>
      </c>
      <c r="K166" s="38">
        <f t="shared" si="48"/>
        <v>212961.59999999998</v>
      </c>
      <c r="L166" s="38">
        <f t="shared" si="49"/>
        <v>0</v>
      </c>
      <c r="M166" s="40"/>
      <c r="N166" s="99">
        <f t="shared" si="50"/>
        <v>0</v>
      </c>
      <c r="O166" s="42"/>
      <c r="P166" s="43">
        <f t="shared" si="51"/>
        <v>0</v>
      </c>
      <c r="Q166" s="43">
        <f t="shared" si="52"/>
        <v>0</v>
      </c>
      <c r="R166" s="43">
        <f t="shared" si="53"/>
        <v>0</v>
      </c>
      <c r="S166" s="44">
        <f t="shared" si="54"/>
        <v>225</v>
      </c>
      <c r="T166" s="98">
        <f t="shared" si="55"/>
        <v>324000</v>
      </c>
      <c r="U166" s="45">
        <f t="shared" si="39"/>
        <v>372.89</v>
      </c>
      <c r="V166" s="46">
        <f t="shared" si="40"/>
        <v>536961.6</v>
      </c>
      <c r="W166" s="46">
        <f t="shared" si="41"/>
        <v>212961.59999999998</v>
      </c>
      <c r="X166" s="47">
        <f t="shared" si="42"/>
        <v>0</v>
      </c>
      <c r="Y166" s="97">
        <v>391.53449999999998</v>
      </c>
      <c r="Z166" s="96">
        <f t="shared" si="43"/>
        <v>563809.67999999993</v>
      </c>
      <c r="AA166" s="96">
        <f t="shared" si="44"/>
        <v>239809.67999999993</v>
      </c>
      <c r="AB166" s="70">
        <f t="shared" si="45"/>
        <v>0</v>
      </c>
      <c r="AC166" s="157"/>
      <c r="AD166" s="162">
        <v>504</v>
      </c>
      <c r="AE166" s="166">
        <f t="shared" si="56"/>
        <v>113400</v>
      </c>
      <c r="AF166" s="166">
        <f t="shared" si="57"/>
        <v>197333.38799999998</v>
      </c>
    </row>
    <row r="167" spans="1:830">
      <c r="A167" s="34">
        <v>163</v>
      </c>
      <c r="B167" s="34" t="s">
        <v>337</v>
      </c>
      <c r="C167" s="6" t="s">
        <v>338</v>
      </c>
      <c r="D167" s="35" t="s">
        <v>15</v>
      </c>
      <c r="E167" s="36">
        <v>1440</v>
      </c>
      <c r="F167" s="37">
        <v>350</v>
      </c>
      <c r="G167" s="38">
        <v>1220.3389830508474</v>
      </c>
      <c r="H167" s="38">
        <f t="shared" si="46"/>
        <v>504000</v>
      </c>
      <c r="I167" s="39">
        <v>257.35000000000002</v>
      </c>
      <c r="J167" s="38">
        <f t="shared" si="47"/>
        <v>370584.00000000006</v>
      </c>
      <c r="K167" s="38">
        <f t="shared" si="48"/>
        <v>0</v>
      </c>
      <c r="L167" s="38">
        <f t="shared" si="49"/>
        <v>133415.99999999994</v>
      </c>
      <c r="M167" s="40"/>
      <c r="N167" s="99">
        <f t="shared" si="50"/>
        <v>0</v>
      </c>
      <c r="O167" s="42"/>
      <c r="P167" s="43">
        <f t="shared" si="51"/>
        <v>0</v>
      </c>
      <c r="Q167" s="43">
        <f t="shared" si="52"/>
        <v>0</v>
      </c>
      <c r="R167" s="43">
        <f t="shared" si="53"/>
        <v>0</v>
      </c>
      <c r="S167" s="44">
        <f t="shared" si="54"/>
        <v>350</v>
      </c>
      <c r="T167" s="98">
        <f t="shared" si="55"/>
        <v>504000</v>
      </c>
      <c r="U167" s="45">
        <f t="shared" si="39"/>
        <v>257.35000000000002</v>
      </c>
      <c r="V167" s="46">
        <f t="shared" si="40"/>
        <v>370584.00000000006</v>
      </c>
      <c r="W167" s="46">
        <f t="shared" si="41"/>
        <v>0</v>
      </c>
      <c r="X167" s="47">
        <f t="shared" si="42"/>
        <v>133415.99999999994</v>
      </c>
      <c r="Y167" s="97">
        <v>270.21750000000003</v>
      </c>
      <c r="Z167" s="96">
        <f t="shared" si="43"/>
        <v>389113.20000000007</v>
      </c>
      <c r="AA167" s="96">
        <f t="shared" si="44"/>
        <v>0</v>
      </c>
      <c r="AB167" s="70">
        <f t="shared" si="45"/>
        <v>114886.79999999993</v>
      </c>
      <c r="AC167" s="157"/>
      <c r="AD167" s="162">
        <v>504</v>
      </c>
      <c r="AE167" s="166">
        <f t="shared" si="56"/>
        <v>176400</v>
      </c>
      <c r="AF167" s="166">
        <f t="shared" si="57"/>
        <v>136189.62000000002</v>
      </c>
    </row>
    <row r="168" spans="1:830" ht="45">
      <c r="A168" s="34">
        <v>164</v>
      </c>
      <c r="B168" s="34" t="s">
        <v>339</v>
      </c>
      <c r="C168" s="6" t="s">
        <v>340</v>
      </c>
      <c r="D168" s="35" t="s">
        <v>15</v>
      </c>
      <c r="E168" s="36">
        <v>360</v>
      </c>
      <c r="F168" s="37">
        <v>4447</v>
      </c>
      <c r="G168" s="38">
        <v>305.08474576271186</v>
      </c>
      <c r="H168" s="38">
        <f t="shared" si="46"/>
        <v>1600920</v>
      </c>
      <c r="I168" s="39">
        <v>1306.68</v>
      </c>
      <c r="J168" s="38">
        <f t="shared" si="47"/>
        <v>470404.80000000005</v>
      </c>
      <c r="K168" s="38">
        <f t="shared" si="48"/>
        <v>0</v>
      </c>
      <c r="L168" s="38">
        <f t="shared" si="49"/>
        <v>1130515.2</v>
      </c>
      <c r="M168" s="40"/>
      <c r="N168" s="99">
        <f t="shared" si="50"/>
        <v>0</v>
      </c>
      <c r="O168" s="42"/>
      <c r="P168" s="43">
        <f t="shared" si="51"/>
        <v>0</v>
      </c>
      <c r="Q168" s="43">
        <f t="shared" si="52"/>
        <v>0</v>
      </c>
      <c r="R168" s="43">
        <f t="shared" si="53"/>
        <v>0</v>
      </c>
      <c r="S168" s="44">
        <f t="shared" si="54"/>
        <v>4447</v>
      </c>
      <c r="T168" s="98">
        <f t="shared" si="55"/>
        <v>1600920</v>
      </c>
      <c r="U168" s="45">
        <f t="shared" si="39"/>
        <v>1306.68</v>
      </c>
      <c r="V168" s="46">
        <f t="shared" si="40"/>
        <v>470404.80000000005</v>
      </c>
      <c r="W168" s="46">
        <f t="shared" si="41"/>
        <v>0</v>
      </c>
      <c r="X168" s="47">
        <f t="shared" si="42"/>
        <v>1130515.2</v>
      </c>
      <c r="Y168" s="97">
        <v>1372.0140000000001</v>
      </c>
      <c r="Z168" s="96">
        <f t="shared" si="43"/>
        <v>493925.04000000004</v>
      </c>
      <c r="AA168" s="96">
        <f t="shared" si="44"/>
        <v>0</v>
      </c>
      <c r="AB168" s="70">
        <f t="shared" si="45"/>
        <v>1106994.96</v>
      </c>
      <c r="AC168" s="157"/>
      <c r="AD168" s="162">
        <v>126</v>
      </c>
      <c r="AE168" s="166">
        <f t="shared" si="56"/>
        <v>560322</v>
      </c>
      <c r="AF168" s="166">
        <f t="shared" si="57"/>
        <v>172873.76400000002</v>
      </c>
    </row>
    <row r="169" spans="1:830">
      <c r="A169" s="34">
        <v>165</v>
      </c>
      <c r="B169" s="34" t="s">
        <v>341</v>
      </c>
      <c r="C169" s="6" t="s">
        <v>342</v>
      </c>
      <c r="D169" s="35" t="s">
        <v>15</v>
      </c>
      <c r="E169" s="36">
        <v>360</v>
      </c>
      <c r="F169" s="37">
        <v>313</v>
      </c>
      <c r="G169" s="38">
        <v>305.08474576271186</v>
      </c>
      <c r="H169" s="38">
        <f t="shared" si="46"/>
        <v>112680</v>
      </c>
      <c r="I169" s="39">
        <v>60</v>
      </c>
      <c r="J169" s="38">
        <f t="shared" si="47"/>
        <v>21600</v>
      </c>
      <c r="K169" s="38">
        <f t="shared" si="48"/>
        <v>0</v>
      </c>
      <c r="L169" s="38">
        <f t="shared" si="49"/>
        <v>91080</v>
      </c>
      <c r="M169" s="40"/>
      <c r="N169" s="99">
        <f t="shared" si="50"/>
        <v>0</v>
      </c>
      <c r="O169" s="42"/>
      <c r="P169" s="43">
        <f t="shared" si="51"/>
        <v>0</v>
      </c>
      <c r="Q169" s="43">
        <f t="shared" si="52"/>
        <v>0</v>
      </c>
      <c r="R169" s="43">
        <f t="shared" si="53"/>
        <v>0</v>
      </c>
      <c r="S169" s="44">
        <f t="shared" si="54"/>
        <v>313</v>
      </c>
      <c r="T169" s="98">
        <f t="shared" si="55"/>
        <v>112680</v>
      </c>
      <c r="U169" s="45">
        <f t="shared" si="39"/>
        <v>60</v>
      </c>
      <c r="V169" s="46">
        <f t="shared" si="40"/>
        <v>21600</v>
      </c>
      <c r="W169" s="46">
        <f t="shared" si="41"/>
        <v>0</v>
      </c>
      <c r="X169" s="47">
        <f t="shared" si="42"/>
        <v>91080</v>
      </c>
      <c r="Y169" s="97">
        <v>75</v>
      </c>
      <c r="Z169" s="96">
        <f t="shared" si="43"/>
        <v>27000</v>
      </c>
      <c r="AA169" s="96">
        <f t="shared" si="44"/>
        <v>0</v>
      </c>
      <c r="AB169" s="70">
        <f t="shared" si="45"/>
        <v>85680</v>
      </c>
      <c r="AC169" s="157"/>
      <c r="AD169" s="162">
        <v>126</v>
      </c>
      <c r="AE169" s="166">
        <f t="shared" si="56"/>
        <v>39438</v>
      </c>
      <c r="AF169" s="166">
        <f t="shared" si="57"/>
        <v>9450</v>
      </c>
    </row>
    <row r="170" spans="1:830">
      <c r="A170" s="34">
        <v>166</v>
      </c>
      <c r="B170" s="34" t="s">
        <v>343</v>
      </c>
      <c r="C170" s="6" t="s">
        <v>344</v>
      </c>
      <c r="D170" s="35" t="s">
        <v>15</v>
      </c>
      <c r="E170" s="36">
        <v>270</v>
      </c>
      <c r="F170" s="37">
        <v>88</v>
      </c>
      <c r="G170" s="38">
        <v>228.81355932203391</v>
      </c>
      <c r="H170" s="38">
        <f t="shared" si="46"/>
        <v>23760</v>
      </c>
      <c r="I170" s="39">
        <v>120.4</v>
      </c>
      <c r="J170" s="38">
        <f t="shared" si="47"/>
        <v>32508</v>
      </c>
      <c r="K170" s="38">
        <f t="shared" si="48"/>
        <v>8748</v>
      </c>
      <c r="L170" s="38">
        <f t="shared" si="49"/>
        <v>0</v>
      </c>
      <c r="M170" s="40"/>
      <c r="N170" s="99">
        <f t="shared" si="50"/>
        <v>0</v>
      </c>
      <c r="O170" s="42"/>
      <c r="P170" s="43">
        <f t="shared" si="51"/>
        <v>0</v>
      </c>
      <c r="Q170" s="43">
        <f t="shared" si="52"/>
        <v>0</v>
      </c>
      <c r="R170" s="43">
        <f t="shared" si="53"/>
        <v>0</v>
      </c>
      <c r="S170" s="44">
        <f t="shared" si="54"/>
        <v>88</v>
      </c>
      <c r="T170" s="98">
        <f t="shared" si="55"/>
        <v>23760</v>
      </c>
      <c r="U170" s="45">
        <f t="shared" si="39"/>
        <v>120.4</v>
      </c>
      <c r="V170" s="46">
        <f t="shared" si="40"/>
        <v>32508</v>
      </c>
      <c r="W170" s="46">
        <f t="shared" si="41"/>
        <v>8748</v>
      </c>
      <c r="X170" s="47">
        <f t="shared" si="42"/>
        <v>0</v>
      </c>
      <c r="Y170" s="97">
        <v>126.42000000000002</v>
      </c>
      <c r="Z170" s="96">
        <f t="shared" si="43"/>
        <v>34133.4</v>
      </c>
      <c r="AA170" s="96">
        <f t="shared" si="44"/>
        <v>10373.400000000001</v>
      </c>
      <c r="AB170" s="70">
        <f t="shared" si="45"/>
        <v>0</v>
      </c>
      <c r="AC170" s="157"/>
      <c r="AD170" s="162">
        <v>94.5</v>
      </c>
      <c r="AE170" s="166">
        <f t="shared" si="56"/>
        <v>8316</v>
      </c>
      <c r="AF170" s="166">
        <f t="shared" si="57"/>
        <v>11946.690000000002</v>
      </c>
    </row>
    <row r="171" spans="1:830">
      <c r="A171" s="34">
        <v>167</v>
      </c>
      <c r="B171" s="34" t="s">
        <v>345</v>
      </c>
      <c r="C171" s="6" t="s">
        <v>346</v>
      </c>
      <c r="D171" s="35" t="s">
        <v>15</v>
      </c>
      <c r="E171" s="36">
        <v>9000</v>
      </c>
      <c r="F171" s="37">
        <v>100</v>
      </c>
      <c r="G171" s="38">
        <v>7627.1186440677966</v>
      </c>
      <c r="H171" s="38">
        <f t="shared" si="46"/>
        <v>900000</v>
      </c>
      <c r="I171" s="39">
        <v>0</v>
      </c>
      <c r="J171" s="38">
        <f t="shared" si="47"/>
        <v>0</v>
      </c>
      <c r="K171" s="38">
        <f t="shared" si="48"/>
        <v>0</v>
      </c>
      <c r="L171" s="38">
        <f t="shared" si="49"/>
        <v>900000</v>
      </c>
      <c r="M171" s="40"/>
      <c r="N171" s="99">
        <f t="shared" si="50"/>
        <v>0</v>
      </c>
      <c r="O171" s="42"/>
      <c r="P171" s="43">
        <f t="shared" si="51"/>
        <v>0</v>
      </c>
      <c r="Q171" s="43">
        <f t="shared" si="52"/>
        <v>0</v>
      </c>
      <c r="R171" s="43">
        <f t="shared" si="53"/>
        <v>0</v>
      </c>
      <c r="S171" s="44">
        <f t="shared" si="54"/>
        <v>100</v>
      </c>
      <c r="T171" s="98">
        <f t="shared" si="55"/>
        <v>900000</v>
      </c>
      <c r="U171" s="45">
        <f t="shared" si="39"/>
        <v>0</v>
      </c>
      <c r="V171" s="46">
        <f t="shared" si="40"/>
        <v>0</v>
      </c>
      <c r="W171" s="46">
        <f t="shared" si="41"/>
        <v>0</v>
      </c>
      <c r="X171" s="47">
        <f t="shared" si="42"/>
        <v>900000</v>
      </c>
      <c r="Y171" s="97">
        <v>0</v>
      </c>
      <c r="Z171" s="96">
        <f t="shared" si="43"/>
        <v>0</v>
      </c>
      <c r="AA171" s="96">
        <f t="shared" si="44"/>
        <v>0</v>
      </c>
      <c r="AB171" s="70">
        <f t="shared" si="45"/>
        <v>900000</v>
      </c>
      <c r="AC171" s="157"/>
      <c r="AD171" s="162">
        <v>3150</v>
      </c>
      <c r="AE171" s="166">
        <f t="shared" si="56"/>
        <v>315000</v>
      </c>
      <c r="AF171" s="166">
        <f t="shared" si="57"/>
        <v>0</v>
      </c>
    </row>
    <row r="172" spans="1:830">
      <c r="A172" s="34">
        <v>168</v>
      </c>
      <c r="B172" s="34" t="s">
        <v>347</v>
      </c>
      <c r="C172" s="6" t="s">
        <v>348</v>
      </c>
      <c r="D172" s="35" t="s">
        <v>15</v>
      </c>
      <c r="E172" s="36">
        <v>12000</v>
      </c>
      <c r="F172" s="37">
        <v>7</v>
      </c>
      <c r="G172" s="38">
        <v>10169.491525423729</v>
      </c>
      <c r="H172" s="38">
        <f t="shared" si="46"/>
        <v>84000</v>
      </c>
      <c r="I172" s="39">
        <v>15.73</v>
      </c>
      <c r="J172" s="38">
        <f t="shared" si="47"/>
        <v>188760</v>
      </c>
      <c r="K172" s="38">
        <f t="shared" si="48"/>
        <v>104760</v>
      </c>
      <c r="L172" s="38">
        <f t="shared" si="49"/>
        <v>0</v>
      </c>
      <c r="M172" s="40"/>
      <c r="N172" s="99">
        <f t="shared" si="50"/>
        <v>0</v>
      </c>
      <c r="O172" s="42"/>
      <c r="P172" s="43">
        <f t="shared" si="51"/>
        <v>0</v>
      </c>
      <c r="Q172" s="43">
        <f t="shared" si="52"/>
        <v>0</v>
      </c>
      <c r="R172" s="43">
        <f t="shared" si="53"/>
        <v>0</v>
      </c>
      <c r="S172" s="44">
        <f t="shared" si="54"/>
        <v>7</v>
      </c>
      <c r="T172" s="98">
        <f t="shared" si="55"/>
        <v>84000</v>
      </c>
      <c r="U172" s="45">
        <f t="shared" si="39"/>
        <v>15.73</v>
      </c>
      <c r="V172" s="46">
        <f t="shared" si="40"/>
        <v>188760</v>
      </c>
      <c r="W172" s="46">
        <f t="shared" si="41"/>
        <v>104760</v>
      </c>
      <c r="X172" s="47">
        <f t="shared" si="42"/>
        <v>0</v>
      </c>
      <c r="Y172" s="97">
        <v>16.516500000000001</v>
      </c>
      <c r="Z172" s="96">
        <f t="shared" si="43"/>
        <v>198198</v>
      </c>
      <c r="AA172" s="96">
        <f t="shared" si="44"/>
        <v>114198</v>
      </c>
      <c r="AB172" s="70">
        <f t="shared" si="45"/>
        <v>0</v>
      </c>
      <c r="AC172" s="157"/>
      <c r="AD172" s="162">
        <v>4200</v>
      </c>
      <c r="AE172" s="166">
        <f t="shared" si="56"/>
        <v>29400</v>
      </c>
      <c r="AF172" s="166">
        <f t="shared" si="57"/>
        <v>69369.3</v>
      </c>
    </row>
    <row r="173" spans="1:830">
      <c r="A173" s="34">
        <v>169</v>
      </c>
      <c r="B173" s="34" t="s">
        <v>349</v>
      </c>
      <c r="C173" s="6" t="s">
        <v>350</v>
      </c>
      <c r="D173" s="35" t="s">
        <v>15</v>
      </c>
      <c r="E173" s="36">
        <v>9000</v>
      </c>
      <c r="F173" s="37">
        <v>15</v>
      </c>
      <c r="G173" s="38">
        <v>7627.1186440677966</v>
      </c>
      <c r="H173" s="38">
        <f t="shared" si="46"/>
        <v>135000</v>
      </c>
      <c r="I173" s="39">
        <v>43.12</v>
      </c>
      <c r="J173" s="38">
        <f t="shared" si="47"/>
        <v>388080</v>
      </c>
      <c r="K173" s="38">
        <f t="shared" si="48"/>
        <v>253080</v>
      </c>
      <c r="L173" s="38">
        <f t="shared" si="49"/>
        <v>0</v>
      </c>
      <c r="M173" s="40"/>
      <c r="N173" s="99">
        <f t="shared" si="50"/>
        <v>0</v>
      </c>
      <c r="O173" s="42"/>
      <c r="P173" s="43">
        <f t="shared" si="51"/>
        <v>0</v>
      </c>
      <c r="Q173" s="43">
        <f t="shared" si="52"/>
        <v>0</v>
      </c>
      <c r="R173" s="43">
        <f t="shared" si="53"/>
        <v>0</v>
      </c>
      <c r="S173" s="44">
        <f t="shared" si="54"/>
        <v>15</v>
      </c>
      <c r="T173" s="98">
        <f t="shared" si="55"/>
        <v>135000</v>
      </c>
      <c r="U173" s="45">
        <f t="shared" si="39"/>
        <v>43.12</v>
      </c>
      <c r="V173" s="46">
        <f t="shared" si="40"/>
        <v>388080</v>
      </c>
      <c r="W173" s="46">
        <f t="shared" si="41"/>
        <v>253080</v>
      </c>
      <c r="X173" s="47">
        <f t="shared" si="42"/>
        <v>0</v>
      </c>
      <c r="Y173" s="97">
        <v>45.275999999999996</v>
      </c>
      <c r="Z173" s="96">
        <f t="shared" si="43"/>
        <v>407483.99999999994</v>
      </c>
      <c r="AA173" s="96">
        <f t="shared" si="44"/>
        <v>272483.99999999994</v>
      </c>
      <c r="AB173" s="70">
        <f t="shared" si="45"/>
        <v>0</v>
      </c>
      <c r="AC173" s="157"/>
      <c r="AD173" s="162">
        <v>3150</v>
      </c>
      <c r="AE173" s="166">
        <f t="shared" si="56"/>
        <v>47250</v>
      </c>
      <c r="AF173" s="166">
        <f t="shared" si="57"/>
        <v>142619.4</v>
      </c>
    </row>
    <row r="174" spans="1:830">
      <c r="A174" s="34">
        <v>170</v>
      </c>
      <c r="B174" s="34" t="s">
        <v>351</v>
      </c>
      <c r="C174" s="6" t="s">
        <v>352</v>
      </c>
      <c r="D174" s="35" t="s">
        <v>15</v>
      </c>
      <c r="E174" s="36">
        <v>1800</v>
      </c>
      <c r="F174" s="37">
        <v>150</v>
      </c>
      <c r="G174" s="38">
        <v>1525.4237288135594</v>
      </c>
      <c r="H174" s="38">
        <f t="shared" si="46"/>
        <v>270000</v>
      </c>
      <c r="I174" s="39">
        <v>120.4</v>
      </c>
      <c r="J174" s="38">
        <f t="shared" si="47"/>
        <v>216720</v>
      </c>
      <c r="K174" s="38">
        <f t="shared" si="48"/>
        <v>0</v>
      </c>
      <c r="L174" s="38">
        <f t="shared" si="49"/>
        <v>53280</v>
      </c>
      <c r="M174" s="40"/>
      <c r="N174" s="99">
        <f t="shared" si="50"/>
        <v>0</v>
      </c>
      <c r="O174" s="42"/>
      <c r="P174" s="43">
        <f t="shared" si="51"/>
        <v>0</v>
      </c>
      <c r="Q174" s="43">
        <f t="shared" si="52"/>
        <v>0</v>
      </c>
      <c r="R174" s="43">
        <f t="shared" si="53"/>
        <v>0</v>
      </c>
      <c r="S174" s="44">
        <f t="shared" si="54"/>
        <v>150</v>
      </c>
      <c r="T174" s="98">
        <f t="shared" si="55"/>
        <v>270000</v>
      </c>
      <c r="U174" s="45">
        <f t="shared" si="39"/>
        <v>120.4</v>
      </c>
      <c r="V174" s="46">
        <f t="shared" si="40"/>
        <v>216720</v>
      </c>
      <c r="W174" s="46">
        <f t="shared" si="41"/>
        <v>0</v>
      </c>
      <c r="X174" s="47">
        <f t="shared" si="42"/>
        <v>53280</v>
      </c>
      <c r="Y174" s="97">
        <v>126.42000000000002</v>
      </c>
      <c r="Z174" s="96">
        <f t="shared" si="43"/>
        <v>227556.00000000003</v>
      </c>
      <c r="AA174" s="96">
        <f t="shared" si="44"/>
        <v>0</v>
      </c>
      <c r="AB174" s="70">
        <f t="shared" si="45"/>
        <v>42443.999999999971</v>
      </c>
      <c r="AC174" s="157"/>
      <c r="AD174" s="162">
        <v>630</v>
      </c>
      <c r="AE174" s="166">
        <f t="shared" si="56"/>
        <v>94500</v>
      </c>
      <c r="AF174" s="166">
        <f t="shared" si="57"/>
        <v>79644.600000000006</v>
      </c>
    </row>
    <row r="175" spans="1:830" ht="45">
      <c r="A175" s="34">
        <v>171</v>
      </c>
      <c r="B175" s="34" t="s">
        <v>353</v>
      </c>
      <c r="C175" s="10" t="s">
        <v>354</v>
      </c>
      <c r="D175" s="35" t="s">
        <v>15</v>
      </c>
      <c r="E175" s="36">
        <v>6300</v>
      </c>
      <c r="F175" s="37">
        <v>50</v>
      </c>
      <c r="G175" s="38">
        <v>5338.9830508474579</v>
      </c>
      <c r="H175" s="38">
        <f t="shared" si="46"/>
        <v>315000</v>
      </c>
      <c r="I175" s="39">
        <v>402.07</v>
      </c>
      <c r="J175" s="38">
        <f t="shared" si="47"/>
        <v>2533041</v>
      </c>
      <c r="K175" s="38">
        <f t="shared" si="48"/>
        <v>2218041</v>
      </c>
      <c r="L175" s="38">
        <f t="shared" si="49"/>
        <v>0</v>
      </c>
      <c r="M175" s="40"/>
      <c r="N175" s="99">
        <f t="shared" si="50"/>
        <v>0</v>
      </c>
      <c r="O175" s="42"/>
      <c r="P175" s="43">
        <f t="shared" si="51"/>
        <v>0</v>
      </c>
      <c r="Q175" s="43">
        <f t="shared" si="52"/>
        <v>0</v>
      </c>
      <c r="R175" s="43">
        <f t="shared" si="53"/>
        <v>0</v>
      </c>
      <c r="S175" s="44">
        <f t="shared" si="54"/>
        <v>50</v>
      </c>
      <c r="T175" s="98">
        <f t="shared" si="55"/>
        <v>315000</v>
      </c>
      <c r="U175" s="45">
        <f t="shared" si="39"/>
        <v>402.07</v>
      </c>
      <c r="V175" s="46">
        <f t="shared" si="40"/>
        <v>2533041</v>
      </c>
      <c r="W175" s="46">
        <f t="shared" si="41"/>
        <v>2218041</v>
      </c>
      <c r="X175" s="47">
        <f t="shared" si="42"/>
        <v>0</v>
      </c>
      <c r="Y175" s="97">
        <v>422.17349999999999</v>
      </c>
      <c r="Z175" s="96">
        <f t="shared" si="43"/>
        <v>2659693.0499999998</v>
      </c>
      <c r="AA175" s="96">
        <f t="shared" si="44"/>
        <v>2344693.0499999998</v>
      </c>
      <c r="AB175" s="70">
        <f t="shared" si="45"/>
        <v>0</v>
      </c>
      <c r="AC175" s="157"/>
      <c r="AD175" s="162">
        <v>2205</v>
      </c>
      <c r="AE175" s="166">
        <f t="shared" si="56"/>
        <v>110250</v>
      </c>
      <c r="AF175" s="166">
        <f t="shared" si="57"/>
        <v>930892.5675</v>
      </c>
    </row>
    <row r="176" spans="1:830" ht="30">
      <c r="A176" s="34">
        <v>172</v>
      </c>
      <c r="B176" s="34" t="s">
        <v>355</v>
      </c>
      <c r="C176" s="6" t="s">
        <v>356</v>
      </c>
      <c r="D176" s="35" t="s">
        <v>15</v>
      </c>
      <c r="E176" s="36">
        <v>6300</v>
      </c>
      <c r="F176" s="37">
        <v>50</v>
      </c>
      <c r="G176" s="38">
        <v>5338.9830508474579</v>
      </c>
      <c r="H176" s="38">
        <f t="shared" si="46"/>
        <v>315000</v>
      </c>
      <c r="I176" s="39">
        <v>14.16</v>
      </c>
      <c r="J176" s="38">
        <f t="shared" si="47"/>
        <v>89208</v>
      </c>
      <c r="K176" s="38">
        <f t="shared" si="48"/>
        <v>0</v>
      </c>
      <c r="L176" s="38">
        <f t="shared" si="49"/>
        <v>225792</v>
      </c>
      <c r="M176" s="40"/>
      <c r="N176" s="99">
        <f t="shared" si="50"/>
        <v>0</v>
      </c>
      <c r="O176" s="42"/>
      <c r="P176" s="43">
        <f t="shared" si="51"/>
        <v>0</v>
      </c>
      <c r="Q176" s="43">
        <f t="shared" si="52"/>
        <v>0</v>
      </c>
      <c r="R176" s="43">
        <f t="shared" si="53"/>
        <v>0</v>
      </c>
      <c r="S176" s="44">
        <f t="shared" si="54"/>
        <v>50</v>
      </c>
      <c r="T176" s="98">
        <f t="shared" si="55"/>
        <v>315000</v>
      </c>
      <c r="U176" s="45">
        <f t="shared" si="39"/>
        <v>14.16</v>
      </c>
      <c r="V176" s="46">
        <f t="shared" si="40"/>
        <v>89208</v>
      </c>
      <c r="W176" s="46">
        <f t="shared" si="41"/>
        <v>0</v>
      </c>
      <c r="X176" s="47">
        <f t="shared" si="42"/>
        <v>225792</v>
      </c>
      <c r="Y176" s="97">
        <v>15.4</v>
      </c>
      <c r="Z176" s="96">
        <f t="shared" si="43"/>
        <v>97020</v>
      </c>
      <c r="AA176" s="96">
        <f t="shared" si="44"/>
        <v>0</v>
      </c>
      <c r="AB176" s="70">
        <f t="shared" si="45"/>
        <v>217980</v>
      </c>
      <c r="AC176" s="157"/>
      <c r="AD176" s="162">
        <v>2205</v>
      </c>
      <c r="AE176" s="166">
        <f t="shared" si="56"/>
        <v>110250</v>
      </c>
      <c r="AF176" s="166">
        <f t="shared" si="57"/>
        <v>33957</v>
      </c>
    </row>
    <row r="177" spans="1:830" ht="30">
      <c r="A177" s="34">
        <v>173</v>
      </c>
      <c r="B177" s="34" t="s">
        <v>357</v>
      </c>
      <c r="C177" s="6" t="s">
        <v>358</v>
      </c>
      <c r="D177" s="35" t="s">
        <v>15</v>
      </c>
      <c r="E177" s="36">
        <v>7400.0000000000009</v>
      </c>
      <c r="F177" s="37">
        <v>45</v>
      </c>
      <c r="G177" s="38">
        <v>6271.1864406779669</v>
      </c>
      <c r="H177" s="38">
        <f t="shared" si="46"/>
        <v>333000.00000000006</v>
      </c>
      <c r="I177" s="39">
        <v>8.98</v>
      </c>
      <c r="J177" s="38">
        <f t="shared" si="47"/>
        <v>66452.000000000015</v>
      </c>
      <c r="K177" s="38">
        <f t="shared" si="48"/>
        <v>0</v>
      </c>
      <c r="L177" s="38">
        <f t="shared" si="49"/>
        <v>266548.00000000006</v>
      </c>
      <c r="M177" s="40"/>
      <c r="N177" s="99">
        <f t="shared" si="50"/>
        <v>0</v>
      </c>
      <c r="O177" s="42"/>
      <c r="P177" s="43">
        <f t="shared" si="51"/>
        <v>0</v>
      </c>
      <c r="Q177" s="43">
        <f t="shared" si="52"/>
        <v>0</v>
      </c>
      <c r="R177" s="43">
        <f t="shared" si="53"/>
        <v>0</v>
      </c>
      <c r="S177" s="44">
        <f t="shared" si="54"/>
        <v>45</v>
      </c>
      <c r="T177" s="98">
        <f t="shared" si="55"/>
        <v>333000.00000000006</v>
      </c>
      <c r="U177" s="45">
        <f t="shared" si="39"/>
        <v>8.98</v>
      </c>
      <c r="V177" s="46">
        <f t="shared" si="40"/>
        <v>66452.000000000015</v>
      </c>
      <c r="W177" s="46">
        <f t="shared" si="41"/>
        <v>0</v>
      </c>
      <c r="X177" s="47">
        <f t="shared" si="42"/>
        <v>266548.00000000006</v>
      </c>
      <c r="Y177" s="97">
        <v>17.2</v>
      </c>
      <c r="Z177" s="96">
        <f t="shared" si="43"/>
        <v>127280.00000000001</v>
      </c>
      <c r="AA177" s="96">
        <f t="shared" si="44"/>
        <v>0</v>
      </c>
      <c r="AB177" s="70">
        <f t="shared" si="45"/>
        <v>205720.00000000006</v>
      </c>
      <c r="AC177" s="157"/>
      <c r="AD177" s="162">
        <v>2590</v>
      </c>
      <c r="AE177" s="166">
        <f t="shared" si="56"/>
        <v>116550</v>
      </c>
      <c r="AF177" s="166">
        <f t="shared" si="57"/>
        <v>44548</v>
      </c>
    </row>
    <row r="178" spans="1:830">
      <c r="A178" s="34">
        <v>174</v>
      </c>
      <c r="B178" s="34" t="s">
        <v>359</v>
      </c>
      <c r="C178" s="6" t="s">
        <v>360</v>
      </c>
      <c r="D178" s="35" t="s">
        <v>15</v>
      </c>
      <c r="E178" s="36">
        <v>5400</v>
      </c>
      <c r="F178" s="37">
        <v>40</v>
      </c>
      <c r="G178" s="38">
        <v>4576.2711864406783</v>
      </c>
      <c r="H178" s="38">
        <f t="shared" si="46"/>
        <v>216000</v>
      </c>
      <c r="I178" s="39">
        <v>31.79</v>
      </c>
      <c r="J178" s="38">
        <f t="shared" si="47"/>
        <v>171666</v>
      </c>
      <c r="K178" s="38">
        <f t="shared" si="48"/>
        <v>0</v>
      </c>
      <c r="L178" s="38">
        <f t="shared" si="49"/>
        <v>44334</v>
      </c>
      <c r="M178" s="40"/>
      <c r="N178" s="99">
        <f t="shared" si="50"/>
        <v>0</v>
      </c>
      <c r="O178" s="42"/>
      <c r="P178" s="43">
        <f t="shared" si="51"/>
        <v>0</v>
      </c>
      <c r="Q178" s="43">
        <f t="shared" si="52"/>
        <v>0</v>
      </c>
      <c r="R178" s="43">
        <f t="shared" si="53"/>
        <v>0</v>
      </c>
      <c r="S178" s="44">
        <f t="shared" si="54"/>
        <v>40</v>
      </c>
      <c r="T178" s="98">
        <f t="shared" si="55"/>
        <v>216000</v>
      </c>
      <c r="U178" s="45">
        <f t="shared" si="39"/>
        <v>31.79</v>
      </c>
      <c r="V178" s="46">
        <f t="shared" si="40"/>
        <v>171666</v>
      </c>
      <c r="W178" s="46">
        <f t="shared" si="41"/>
        <v>0</v>
      </c>
      <c r="X178" s="47">
        <f t="shared" si="42"/>
        <v>44334</v>
      </c>
      <c r="Y178" s="97">
        <v>33.3795</v>
      </c>
      <c r="Z178" s="96">
        <f t="shared" si="43"/>
        <v>180249.3</v>
      </c>
      <c r="AA178" s="96">
        <f t="shared" si="44"/>
        <v>0</v>
      </c>
      <c r="AB178" s="70">
        <f t="shared" si="45"/>
        <v>35750.700000000012</v>
      </c>
      <c r="AC178" s="157"/>
      <c r="AD178" s="162">
        <v>1890</v>
      </c>
      <c r="AE178" s="166">
        <f t="shared" si="56"/>
        <v>75600</v>
      </c>
      <c r="AF178" s="166">
        <f t="shared" si="57"/>
        <v>63087.254999999997</v>
      </c>
    </row>
    <row r="179" spans="1:830" ht="30">
      <c r="A179" s="34">
        <v>175</v>
      </c>
      <c r="B179" s="34" t="s">
        <v>361</v>
      </c>
      <c r="C179" s="6" t="s">
        <v>362</v>
      </c>
      <c r="D179" s="35" t="s">
        <v>15</v>
      </c>
      <c r="E179" s="36">
        <v>18000</v>
      </c>
      <c r="F179" s="37">
        <v>45</v>
      </c>
      <c r="G179" s="38">
        <v>15254.237288135593</v>
      </c>
      <c r="H179" s="38">
        <f t="shared" si="46"/>
        <v>810000</v>
      </c>
      <c r="I179" s="39">
        <v>78.72</v>
      </c>
      <c r="J179" s="38">
        <f t="shared" si="47"/>
        <v>1416960</v>
      </c>
      <c r="K179" s="38">
        <f t="shared" si="48"/>
        <v>606960</v>
      </c>
      <c r="L179" s="38">
        <f t="shared" si="49"/>
        <v>0</v>
      </c>
      <c r="M179" s="40"/>
      <c r="N179" s="99">
        <f t="shared" si="50"/>
        <v>0</v>
      </c>
      <c r="O179" s="42"/>
      <c r="P179" s="43">
        <f t="shared" si="51"/>
        <v>0</v>
      </c>
      <c r="Q179" s="43">
        <f t="shared" si="52"/>
        <v>0</v>
      </c>
      <c r="R179" s="43">
        <f t="shared" si="53"/>
        <v>0</v>
      </c>
      <c r="S179" s="44">
        <f t="shared" si="54"/>
        <v>45</v>
      </c>
      <c r="T179" s="98">
        <f t="shared" si="55"/>
        <v>810000</v>
      </c>
      <c r="U179" s="45">
        <f t="shared" si="39"/>
        <v>78.72</v>
      </c>
      <c r="V179" s="46">
        <f t="shared" si="40"/>
        <v>1416960</v>
      </c>
      <c r="W179" s="46">
        <f t="shared" si="41"/>
        <v>606960</v>
      </c>
      <c r="X179" s="47">
        <f t="shared" si="42"/>
        <v>0</v>
      </c>
      <c r="Y179" s="97">
        <v>77.650000000000006</v>
      </c>
      <c r="Z179" s="96">
        <f t="shared" si="43"/>
        <v>1397700</v>
      </c>
      <c r="AA179" s="96">
        <f t="shared" si="44"/>
        <v>587700</v>
      </c>
      <c r="AB179" s="70">
        <f t="shared" si="45"/>
        <v>0</v>
      </c>
      <c r="AC179" s="157"/>
      <c r="AD179" s="162">
        <v>6300</v>
      </c>
      <c r="AE179" s="166">
        <f t="shared" si="56"/>
        <v>283500</v>
      </c>
      <c r="AF179" s="166">
        <f t="shared" si="57"/>
        <v>489195.00000000006</v>
      </c>
    </row>
    <row r="180" spans="1:830">
      <c r="A180" s="34">
        <v>176</v>
      </c>
      <c r="B180" s="34" t="s">
        <v>363</v>
      </c>
      <c r="C180" s="6" t="s">
        <v>364</v>
      </c>
      <c r="D180" s="35" t="s">
        <v>15</v>
      </c>
      <c r="E180" s="36">
        <v>1800</v>
      </c>
      <c r="F180" s="37">
        <v>1400</v>
      </c>
      <c r="G180" s="38">
        <v>1525.4237288135594</v>
      </c>
      <c r="H180" s="38">
        <f t="shared" si="46"/>
        <v>2520000</v>
      </c>
      <c r="I180" s="39">
        <v>825.4</v>
      </c>
      <c r="J180" s="38">
        <f t="shared" si="47"/>
        <v>1485720</v>
      </c>
      <c r="K180" s="38">
        <f t="shared" si="48"/>
        <v>0</v>
      </c>
      <c r="L180" s="38">
        <f t="shared" si="49"/>
        <v>1034280</v>
      </c>
      <c r="M180" s="40"/>
      <c r="N180" s="99">
        <f t="shared" si="50"/>
        <v>0</v>
      </c>
      <c r="O180" s="42"/>
      <c r="P180" s="43">
        <f t="shared" si="51"/>
        <v>0</v>
      </c>
      <c r="Q180" s="43">
        <f t="shared" si="52"/>
        <v>0</v>
      </c>
      <c r="R180" s="43">
        <f t="shared" si="53"/>
        <v>0</v>
      </c>
      <c r="S180" s="44">
        <f t="shared" si="54"/>
        <v>1400</v>
      </c>
      <c r="T180" s="98">
        <f t="shared" si="55"/>
        <v>2520000</v>
      </c>
      <c r="U180" s="45">
        <f t="shared" si="39"/>
        <v>825.4</v>
      </c>
      <c r="V180" s="46">
        <f t="shared" si="40"/>
        <v>1485720</v>
      </c>
      <c r="W180" s="46">
        <f t="shared" si="41"/>
        <v>0</v>
      </c>
      <c r="X180" s="47">
        <f t="shared" si="42"/>
        <v>1034280</v>
      </c>
      <c r="Y180" s="97">
        <v>866.67</v>
      </c>
      <c r="Z180" s="96">
        <f t="shared" si="43"/>
        <v>1560006</v>
      </c>
      <c r="AA180" s="96">
        <f t="shared" si="44"/>
        <v>0</v>
      </c>
      <c r="AB180" s="70">
        <f t="shared" si="45"/>
        <v>959994</v>
      </c>
      <c r="AC180" s="157"/>
      <c r="AD180" s="162">
        <v>630</v>
      </c>
      <c r="AE180" s="166">
        <f t="shared" si="56"/>
        <v>882000</v>
      </c>
      <c r="AF180" s="166">
        <f t="shared" si="57"/>
        <v>546002.1</v>
      </c>
    </row>
    <row r="181" spans="1:830">
      <c r="A181" s="34">
        <v>177</v>
      </c>
      <c r="B181" s="34" t="s">
        <v>365</v>
      </c>
      <c r="C181" s="6" t="s">
        <v>366</v>
      </c>
      <c r="D181" s="35" t="s">
        <v>15</v>
      </c>
      <c r="E181" s="36">
        <v>3000</v>
      </c>
      <c r="F181" s="37">
        <v>500</v>
      </c>
      <c r="G181" s="38">
        <v>2542.3728813559323</v>
      </c>
      <c r="H181" s="38">
        <f t="shared" si="46"/>
        <v>1500000</v>
      </c>
      <c r="I181" s="39">
        <v>691</v>
      </c>
      <c r="J181" s="38">
        <f t="shared" si="47"/>
        <v>2073000</v>
      </c>
      <c r="K181" s="38">
        <f t="shared" si="48"/>
        <v>573000</v>
      </c>
      <c r="L181" s="38">
        <f t="shared" si="49"/>
        <v>0</v>
      </c>
      <c r="M181" s="40"/>
      <c r="N181" s="99">
        <f t="shared" si="50"/>
        <v>0</v>
      </c>
      <c r="O181" s="42"/>
      <c r="P181" s="43">
        <f t="shared" si="51"/>
        <v>0</v>
      </c>
      <c r="Q181" s="43">
        <f t="shared" si="52"/>
        <v>0</v>
      </c>
      <c r="R181" s="43">
        <f t="shared" si="53"/>
        <v>0</v>
      </c>
      <c r="S181" s="44">
        <f t="shared" si="54"/>
        <v>500</v>
      </c>
      <c r="T181" s="98">
        <f t="shared" si="55"/>
        <v>1500000</v>
      </c>
      <c r="U181" s="45">
        <f t="shared" si="39"/>
        <v>691</v>
      </c>
      <c r="V181" s="46">
        <f t="shared" si="40"/>
        <v>2073000</v>
      </c>
      <c r="W181" s="46">
        <f t="shared" si="41"/>
        <v>573000</v>
      </c>
      <c r="X181" s="47">
        <f t="shared" si="42"/>
        <v>0</v>
      </c>
      <c r="Y181" s="97">
        <v>725.55000000000007</v>
      </c>
      <c r="Z181" s="96">
        <f t="shared" si="43"/>
        <v>2176650</v>
      </c>
      <c r="AA181" s="96">
        <f t="shared" si="44"/>
        <v>676650</v>
      </c>
      <c r="AB181" s="70">
        <f t="shared" si="45"/>
        <v>0</v>
      </c>
      <c r="AC181" s="157"/>
      <c r="AD181" s="162">
        <v>1050</v>
      </c>
      <c r="AE181" s="166">
        <f t="shared" si="56"/>
        <v>525000</v>
      </c>
      <c r="AF181" s="166">
        <f t="shared" si="57"/>
        <v>761827.50000000012</v>
      </c>
    </row>
    <row r="182" spans="1:830" ht="30">
      <c r="A182" s="34">
        <v>178</v>
      </c>
      <c r="B182" s="34" t="s">
        <v>367</v>
      </c>
      <c r="C182" s="6" t="s">
        <v>530</v>
      </c>
      <c r="D182" s="35" t="s">
        <v>15</v>
      </c>
      <c r="E182" s="36">
        <v>1260</v>
      </c>
      <c r="F182" s="37">
        <v>350</v>
      </c>
      <c r="G182" s="38">
        <v>1067.7966101694915</v>
      </c>
      <c r="H182" s="38">
        <f t="shared" si="46"/>
        <v>441000</v>
      </c>
      <c r="I182" s="39">
        <v>0</v>
      </c>
      <c r="J182" s="38">
        <f t="shared" si="47"/>
        <v>0</v>
      </c>
      <c r="K182" s="38">
        <f t="shared" si="48"/>
        <v>0</v>
      </c>
      <c r="L182" s="38">
        <f t="shared" si="49"/>
        <v>441000</v>
      </c>
      <c r="M182" s="40"/>
      <c r="N182" s="99">
        <f t="shared" si="50"/>
        <v>0</v>
      </c>
      <c r="O182" s="42"/>
      <c r="P182" s="43">
        <f t="shared" si="51"/>
        <v>0</v>
      </c>
      <c r="Q182" s="43">
        <f t="shared" si="52"/>
        <v>0</v>
      </c>
      <c r="R182" s="43">
        <f t="shared" si="53"/>
        <v>0</v>
      </c>
      <c r="S182" s="44">
        <f t="shared" si="54"/>
        <v>350</v>
      </c>
      <c r="T182" s="98">
        <f t="shared" si="55"/>
        <v>441000</v>
      </c>
      <c r="U182" s="45">
        <f t="shared" si="39"/>
        <v>0</v>
      </c>
      <c r="V182" s="46">
        <f t="shared" si="40"/>
        <v>0</v>
      </c>
      <c r="W182" s="46">
        <f t="shared" si="41"/>
        <v>0</v>
      </c>
      <c r="X182" s="47">
        <f t="shared" si="42"/>
        <v>441000</v>
      </c>
      <c r="Y182" s="97">
        <v>0</v>
      </c>
      <c r="Z182" s="96">
        <f t="shared" si="43"/>
        <v>0</v>
      </c>
      <c r="AA182" s="96">
        <f t="shared" si="44"/>
        <v>0</v>
      </c>
      <c r="AB182" s="70">
        <f t="shared" si="45"/>
        <v>441000</v>
      </c>
      <c r="AC182" s="157"/>
      <c r="AD182" s="162">
        <v>441</v>
      </c>
      <c r="AE182" s="166">
        <f t="shared" si="56"/>
        <v>154350</v>
      </c>
      <c r="AF182" s="166">
        <f t="shared" si="57"/>
        <v>0</v>
      </c>
    </row>
    <row r="183" spans="1:830" s="33" customFormat="1">
      <c r="A183" s="34">
        <v>179</v>
      </c>
      <c r="B183" s="34" t="s">
        <v>369</v>
      </c>
      <c r="C183" s="8" t="s">
        <v>370</v>
      </c>
      <c r="D183" s="35" t="s">
        <v>15</v>
      </c>
      <c r="E183" s="36">
        <v>5400</v>
      </c>
      <c r="F183" s="37">
        <v>53.55</v>
      </c>
      <c r="G183" s="52">
        <v>4576.2711864406783</v>
      </c>
      <c r="H183" s="38">
        <f t="shared" si="46"/>
        <v>289170</v>
      </c>
      <c r="I183" s="39">
        <v>60.51</v>
      </c>
      <c r="J183" s="38">
        <f t="shared" si="47"/>
        <v>326754</v>
      </c>
      <c r="K183" s="38">
        <f t="shared" si="48"/>
        <v>37584</v>
      </c>
      <c r="L183" s="38">
        <f t="shared" si="49"/>
        <v>0</v>
      </c>
      <c r="M183" s="40"/>
      <c r="N183" s="99">
        <f t="shared" si="50"/>
        <v>0</v>
      </c>
      <c r="O183" s="42"/>
      <c r="P183" s="43">
        <f t="shared" si="51"/>
        <v>0</v>
      </c>
      <c r="Q183" s="43">
        <f t="shared" si="52"/>
        <v>0</v>
      </c>
      <c r="R183" s="43">
        <f t="shared" si="53"/>
        <v>0</v>
      </c>
      <c r="S183" s="44">
        <f t="shared" si="54"/>
        <v>53.55</v>
      </c>
      <c r="T183" s="98">
        <f t="shared" si="55"/>
        <v>289170</v>
      </c>
      <c r="U183" s="45">
        <f t="shared" si="39"/>
        <v>60.51</v>
      </c>
      <c r="V183" s="46">
        <f t="shared" si="40"/>
        <v>326754</v>
      </c>
      <c r="W183" s="46">
        <f t="shared" si="41"/>
        <v>37584</v>
      </c>
      <c r="X183" s="47">
        <f t="shared" si="42"/>
        <v>0</v>
      </c>
      <c r="Y183" s="97">
        <v>61.01</v>
      </c>
      <c r="Z183" s="96">
        <f t="shared" si="43"/>
        <v>329454</v>
      </c>
      <c r="AA183" s="96">
        <f t="shared" si="44"/>
        <v>40284</v>
      </c>
      <c r="AB183" s="70">
        <f t="shared" si="45"/>
        <v>0</v>
      </c>
      <c r="AC183" s="157"/>
      <c r="AD183" s="162">
        <v>1890</v>
      </c>
      <c r="AE183" s="166">
        <f t="shared" si="56"/>
        <v>101209.5</v>
      </c>
      <c r="AF183" s="166">
        <f t="shared" si="57"/>
        <v>115308.9</v>
      </c>
      <c r="AT183" s="136"/>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18"/>
      <c r="EW183" s="18"/>
      <c r="EX183" s="18"/>
      <c r="EY183" s="18"/>
      <c r="EZ183" s="18"/>
      <c r="FA183" s="18"/>
      <c r="FB183" s="18"/>
      <c r="FC183" s="18"/>
      <c r="FD183" s="18"/>
      <c r="FE183" s="18"/>
      <c r="FF183" s="18"/>
      <c r="FG183" s="18"/>
      <c r="FH183" s="18"/>
      <c r="FI183" s="18"/>
      <c r="FJ183" s="18"/>
      <c r="FK183" s="18"/>
      <c r="FL183" s="18"/>
      <c r="FM183" s="18"/>
      <c r="FN183" s="18"/>
      <c r="FO183" s="18"/>
      <c r="FP183" s="18"/>
      <c r="FQ183" s="18"/>
      <c r="FR183" s="18"/>
      <c r="FS183" s="18"/>
      <c r="FT183" s="18"/>
      <c r="FU183" s="18"/>
      <c r="FV183" s="18"/>
      <c r="FW183" s="18"/>
      <c r="FX183" s="18"/>
      <c r="FY183" s="18"/>
      <c r="FZ183" s="18"/>
      <c r="GA183" s="18"/>
      <c r="GB183" s="18"/>
      <c r="GC183" s="18"/>
      <c r="GD183" s="18"/>
      <c r="GE183" s="18"/>
      <c r="GF183" s="18"/>
      <c r="GG183" s="18"/>
      <c r="GH183" s="18"/>
      <c r="GI183" s="18"/>
      <c r="GJ183" s="18"/>
      <c r="GK183" s="18"/>
      <c r="GL183" s="18"/>
      <c r="GM183" s="18"/>
      <c r="GN183" s="18"/>
      <c r="GO183" s="18"/>
      <c r="GP183" s="18"/>
      <c r="GQ183" s="18"/>
      <c r="GR183" s="18"/>
      <c r="GS183" s="18"/>
      <c r="GT183" s="18"/>
      <c r="GU183" s="18"/>
      <c r="GV183" s="18"/>
      <c r="GW183" s="18"/>
      <c r="GX183" s="18"/>
      <c r="GY183" s="18"/>
      <c r="GZ183" s="18"/>
      <c r="HA183" s="18"/>
      <c r="HB183" s="18"/>
      <c r="HC183" s="18"/>
      <c r="HD183" s="18"/>
      <c r="HE183" s="18"/>
      <c r="HF183" s="18"/>
      <c r="HG183" s="18"/>
      <c r="HH183" s="18"/>
      <c r="HI183" s="18"/>
      <c r="HJ183" s="18"/>
      <c r="HK183" s="18"/>
      <c r="HL183" s="18"/>
      <c r="HM183" s="18"/>
      <c r="HN183" s="18"/>
      <c r="HO183" s="18"/>
      <c r="HP183" s="18"/>
      <c r="HQ183" s="18"/>
      <c r="HR183" s="18"/>
      <c r="HS183" s="18"/>
      <c r="HT183" s="18"/>
      <c r="HU183" s="18"/>
      <c r="HV183" s="18"/>
      <c r="HW183" s="18"/>
      <c r="HX183" s="18"/>
      <c r="HY183" s="18"/>
      <c r="HZ183" s="18"/>
      <c r="IA183" s="18"/>
      <c r="IB183" s="18"/>
      <c r="IC183" s="18"/>
      <c r="ID183" s="18"/>
      <c r="IE183" s="18"/>
      <c r="IF183" s="18"/>
      <c r="IG183" s="18"/>
      <c r="IH183" s="18"/>
      <c r="II183" s="18"/>
      <c r="IJ183" s="18"/>
      <c r="IK183" s="18"/>
      <c r="IL183" s="18"/>
      <c r="IM183" s="18"/>
      <c r="IN183" s="18"/>
      <c r="IO183" s="18"/>
      <c r="IP183" s="18"/>
      <c r="IQ183" s="18"/>
      <c r="IR183" s="18"/>
      <c r="IS183" s="18"/>
      <c r="IT183" s="18"/>
      <c r="IU183" s="18"/>
      <c r="IV183" s="18"/>
      <c r="IW183" s="18"/>
      <c r="IX183" s="18"/>
      <c r="IY183" s="18"/>
      <c r="IZ183" s="18"/>
      <c r="JA183" s="18"/>
      <c r="JB183" s="18"/>
      <c r="JC183" s="18"/>
      <c r="JD183" s="18"/>
      <c r="JE183" s="18"/>
      <c r="JF183" s="18"/>
      <c r="JG183" s="18"/>
      <c r="JH183" s="18"/>
      <c r="JI183" s="18"/>
      <c r="JJ183" s="18"/>
      <c r="JK183" s="18"/>
      <c r="JL183" s="18"/>
      <c r="JM183" s="18"/>
      <c r="JN183" s="18"/>
      <c r="JO183" s="18"/>
      <c r="JP183" s="18"/>
      <c r="JQ183" s="18"/>
      <c r="JR183" s="18"/>
      <c r="JS183" s="18"/>
      <c r="JT183" s="18"/>
      <c r="JU183" s="18"/>
      <c r="JV183" s="18"/>
      <c r="JW183" s="18"/>
      <c r="JX183" s="18"/>
      <c r="JY183" s="18"/>
      <c r="JZ183" s="18"/>
      <c r="KA183" s="18"/>
      <c r="KB183" s="18"/>
      <c r="KC183" s="18"/>
      <c r="KD183" s="18"/>
      <c r="KE183" s="18"/>
      <c r="KF183" s="18"/>
      <c r="KG183" s="18"/>
      <c r="KH183" s="18"/>
      <c r="KI183" s="18"/>
      <c r="KJ183" s="18"/>
      <c r="KK183" s="18"/>
      <c r="KL183" s="18"/>
      <c r="KM183" s="18"/>
      <c r="KN183" s="18"/>
      <c r="KO183" s="18"/>
      <c r="KP183" s="18"/>
      <c r="KQ183" s="18"/>
      <c r="KR183" s="18"/>
      <c r="KS183" s="18"/>
      <c r="KT183" s="18"/>
      <c r="KU183" s="18"/>
      <c r="KV183" s="18"/>
      <c r="KW183" s="18"/>
      <c r="KX183" s="18"/>
      <c r="KY183" s="18"/>
      <c r="KZ183" s="18"/>
      <c r="LA183" s="18"/>
      <c r="LB183" s="18"/>
      <c r="LC183" s="18"/>
      <c r="LD183" s="18"/>
      <c r="LE183" s="18"/>
      <c r="LF183" s="18"/>
      <c r="LG183" s="18"/>
      <c r="LH183" s="18"/>
      <c r="LI183" s="18"/>
      <c r="LJ183" s="18"/>
      <c r="LK183" s="18"/>
      <c r="LL183" s="18"/>
      <c r="LM183" s="18"/>
      <c r="LN183" s="18"/>
      <c r="LO183" s="18"/>
      <c r="LP183" s="18"/>
      <c r="LQ183" s="18"/>
      <c r="LR183" s="18"/>
      <c r="LS183" s="18"/>
      <c r="LT183" s="18"/>
      <c r="LU183" s="18"/>
      <c r="LV183" s="18"/>
      <c r="LW183" s="18"/>
      <c r="LX183" s="18"/>
      <c r="LY183" s="18"/>
      <c r="LZ183" s="18"/>
      <c r="MA183" s="18"/>
      <c r="MB183" s="18"/>
      <c r="MC183" s="18"/>
      <c r="MD183" s="18"/>
      <c r="ME183" s="18"/>
      <c r="MF183" s="18"/>
      <c r="MG183" s="18"/>
      <c r="MH183" s="18"/>
      <c r="MI183" s="18"/>
      <c r="MJ183" s="18"/>
      <c r="MK183" s="18"/>
      <c r="ML183" s="18"/>
      <c r="MM183" s="18"/>
      <c r="MN183" s="18"/>
      <c r="MO183" s="18"/>
      <c r="MP183" s="18"/>
      <c r="MQ183" s="18"/>
      <c r="MR183" s="18"/>
      <c r="MS183" s="18"/>
      <c r="MT183" s="18"/>
      <c r="MU183" s="18"/>
      <c r="MV183" s="18"/>
      <c r="MW183" s="18"/>
      <c r="MX183" s="18"/>
      <c r="MY183" s="18"/>
      <c r="MZ183" s="18"/>
      <c r="NA183" s="18"/>
      <c r="NB183" s="18"/>
      <c r="NC183" s="18"/>
      <c r="ND183" s="18"/>
      <c r="NE183" s="18"/>
      <c r="NF183" s="18"/>
      <c r="NG183" s="18"/>
      <c r="NH183" s="18"/>
      <c r="NI183" s="18"/>
      <c r="NJ183" s="18"/>
      <c r="NK183" s="18"/>
      <c r="NL183" s="18"/>
      <c r="NM183" s="18"/>
      <c r="NN183" s="18"/>
      <c r="NO183" s="18"/>
      <c r="NP183" s="18"/>
      <c r="NQ183" s="18"/>
      <c r="NR183" s="18"/>
      <c r="NS183" s="18"/>
      <c r="NT183" s="18"/>
      <c r="NU183" s="18"/>
      <c r="NV183" s="18"/>
      <c r="NW183" s="18"/>
      <c r="NX183" s="18"/>
      <c r="NY183" s="18"/>
      <c r="NZ183" s="18"/>
      <c r="OA183" s="18"/>
      <c r="OB183" s="18"/>
      <c r="OC183" s="18"/>
      <c r="OD183" s="18"/>
      <c r="OE183" s="18"/>
      <c r="OF183" s="18"/>
      <c r="OG183" s="18"/>
      <c r="OH183" s="18"/>
      <c r="OI183" s="18"/>
      <c r="OJ183" s="18"/>
      <c r="OK183" s="18"/>
      <c r="OL183" s="18"/>
      <c r="OM183" s="18"/>
      <c r="ON183" s="18"/>
      <c r="OO183" s="18"/>
      <c r="OP183" s="18"/>
      <c r="OQ183" s="18"/>
      <c r="OR183" s="18"/>
      <c r="OS183" s="18"/>
      <c r="OT183" s="18"/>
      <c r="OU183" s="18"/>
      <c r="OV183" s="18"/>
      <c r="OW183" s="18"/>
      <c r="OX183" s="18"/>
      <c r="OY183" s="18"/>
      <c r="OZ183" s="18"/>
      <c r="PA183" s="18"/>
      <c r="PB183" s="18"/>
      <c r="PC183" s="18"/>
      <c r="PD183" s="18"/>
      <c r="PE183" s="18"/>
      <c r="PF183" s="18"/>
      <c r="PG183" s="18"/>
      <c r="PH183" s="18"/>
      <c r="PI183" s="18"/>
      <c r="PJ183" s="18"/>
      <c r="PK183" s="18"/>
      <c r="PL183" s="18"/>
      <c r="PM183" s="18"/>
      <c r="PN183" s="18"/>
      <c r="PO183" s="18"/>
      <c r="PP183" s="18"/>
      <c r="PQ183" s="18"/>
      <c r="PR183" s="18"/>
      <c r="PS183" s="18"/>
      <c r="PT183" s="18"/>
      <c r="PU183" s="18"/>
      <c r="PV183" s="18"/>
      <c r="PW183" s="18"/>
      <c r="PX183" s="18"/>
      <c r="PY183" s="18"/>
      <c r="PZ183" s="18"/>
      <c r="QA183" s="18"/>
      <c r="QB183" s="18"/>
      <c r="QC183" s="18"/>
      <c r="QD183" s="18"/>
      <c r="QE183" s="18"/>
      <c r="QF183" s="18"/>
      <c r="QG183" s="18"/>
      <c r="QH183" s="18"/>
      <c r="QI183" s="18"/>
      <c r="QJ183" s="18"/>
      <c r="QK183" s="18"/>
      <c r="QL183" s="18"/>
      <c r="QM183" s="18"/>
      <c r="QN183" s="18"/>
      <c r="QO183" s="18"/>
      <c r="QP183" s="18"/>
      <c r="QQ183" s="18"/>
      <c r="QR183" s="18"/>
      <c r="QS183" s="18"/>
      <c r="QT183" s="18"/>
      <c r="QU183" s="18"/>
      <c r="QV183" s="18"/>
      <c r="QW183" s="18"/>
      <c r="QX183" s="18"/>
      <c r="QY183" s="18"/>
      <c r="QZ183" s="18"/>
      <c r="RA183" s="18"/>
      <c r="RB183" s="18"/>
      <c r="RC183" s="18"/>
      <c r="RD183" s="18"/>
      <c r="RE183" s="18"/>
      <c r="RF183" s="18"/>
      <c r="RG183" s="18"/>
      <c r="RH183" s="18"/>
      <c r="RI183" s="18"/>
      <c r="RJ183" s="18"/>
      <c r="RK183" s="18"/>
      <c r="RL183" s="18"/>
      <c r="RM183" s="18"/>
      <c r="RN183" s="18"/>
      <c r="RO183" s="18"/>
      <c r="RP183" s="18"/>
      <c r="RQ183" s="18"/>
      <c r="RR183" s="18"/>
      <c r="RS183" s="18"/>
      <c r="RT183" s="18"/>
      <c r="RU183" s="18"/>
      <c r="RV183" s="18"/>
      <c r="RW183" s="18"/>
      <c r="RX183" s="18"/>
      <c r="RY183" s="18"/>
      <c r="RZ183" s="18"/>
      <c r="SA183" s="18"/>
      <c r="SB183" s="18"/>
      <c r="SC183" s="18"/>
      <c r="SD183" s="18"/>
      <c r="SE183" s="18"/>
      <c r="SF183" s="18"/>
      <c r="SG183" s="18"/>
      <c r="SH183" s="18"/>
      <c r="SI183" s="18"/>
      <c r="SJ183" s="18"/>
      <c r="SK183" s="18"/>
      <c r="SL183" s="18"/>
      <c r="SM183" s="18"/>
      <c r="SN183" s="18"/>
      <c r="SO183" s="18"/>
      <c r="SP183" s="18"/>
      <c r="SQ183" s="18"/>
      <c r="SR183" s="18"/>
      <c r="SS183" s="18"/>
      <c r="ST183" s="18"/>
      <c r="SU183" s="18"/>
      <c r="SV183" s="18"/>
      <c r="SW183" s="18"/>
      <c r="SX183" s="18"/>
      <c r="SY183" s="18"/>
      <c r="SZ183" s="18"/>
      <c r="TA183" s="18"/>
      <c r="TB183" s="18"/>
      <c r="TC183" s="18"/>
      <c r="TD183" s="18"/>
      <c r="TE183" s="18"/>
      <c r="TF183" s="18"/>
      <c r="TG183" s="18"/>
      <c r="TH183" s="18"/>
      <c r="TI183" s="18"/>
      <c r="TJ183" s="18"/>
      <c r="TK183" s="18"/>
      <c r="TL183" s="18"/>
      <c r="TM183" s="18"/>
      <c r="TN183" s="18"/>
      <c r="TO183" s="18"/>
      <c r="TP183" s="18"/>
      <c r="TQ183" s="18"/>
      <c r="TR183" s="18"/>
      <c r="TS183" s="18"/>
      <c r="TT183" s="18"/>
      <c r="TU183" s="18"/>
      <c r="TV183" s="18"/>
      <c r="TW183" s="18"/>
      <c r="TX183" s="18"/>
      <c r="TY183" s="18"/>
      <c r="TZ183" s="18"/>
      <c r="UA183" s="18"/>
      <c r="UB183" s="18"/>
      <c r="UC183" s="18"/>
      <c r="UD183" s="18"/>
      <c r="UE183" s="18"/>
      <c r="UF183" s="18"/>
      <c r="UG183" s="18"/>
      <c r="UH183" s="18"/>
      <c r="UI183" s="18"/>
      <c r="UJ183" s="18"/>
      <c r="UK183" s="18"/>
      <c r="UL183" s="18"/>
      <c r="UM183" s="18"/>
      <c r="UN183" s="18"/>
      <c r="UO183" s="18"/>
      <c r="UP183" s="18"/>
      <c r="UQ183" s="18"/>
      <c r="UR183" s="18"/>
      <c r="US183" s="18"/>
      <c r="UT183" s="18"/>
      <c r="UU183" s="18"/>
      <c r="UV183" s="18"/>
      <c r="UW183" s="18"/>
      <c r="UX183" s="18"/>
      <c r="UY183" s="18"/>
      <c r="UZ183" s="18"/>
      <c r="VA183" s="18"/>
      <c r="VB183" s="18"/>
      <c r="VC183" s="18"/>
      <c r="VD183" s="18"/>
      <c r="VE183" s="18"/>
      <c r="VF183" s="18"/>
      <c r="VG183" s="18"/>
      <c r="VH183" s="18"/>
      <c r="VI183" s="18"/>
      <c r="VJ183" s="18"/>
      <c r="VK183" s="18"/>
      <c r="VL183" s="18"/>
      <c r="VM183" s="18"/>
      <c r="VN183" s="18"/>
      <c r="VO183" s="18"/>
      <c r="VP183" s="18"/>
      <c r="VQ183" s="18"/>
      <c r="VR183" s="18"/>
      <c r="VS183" s="18"/>
      <c r="VT183" s="18"/>
      <c r="VU183" s="18"/>
      <c r="VV183" s="18"/>
      <c r="VW183" s="18"/>
      <c r="VX183" s="18"/>
      <c r="VY183" s="18"/>
      <c r="VZ183" s="18"/>
      <c r="WA183" s="18"/>
      <c r="WB183" s="18"/>
      <c r="WC183" s="18"/>
      <c r="WD183" s="18"/>
      <c r="WE183" s="18"/>
      <c r="WF183" s="18"/>
      <c r="WG183" s="18"/>
      <c r="WH183" s="18"/>
      <c r="WI183" s="18"/>
      <c r="WJ183" s="18"/>
      <c r="WK183" s="18"/>
      <c r="WL183" s="18"/>
      <c r="WM183" s="18"/>
      <c r="WN183" s="18"/>
      <c r="WO183" s="18"/>
      <c r="WP183" s="18"/>
      <c r="WQ183" s="18"/>
      <c r="WR183" s="18"/>
      <c r="WS183" s="18"/>
      <c r="WT183" s="18"/>
      <c r="WU183" s="18"/>
      <c r="WV183" s="18"/>
      <c r="WW183" s="18"/>
      <c r="WX183" s="18"/>
      <c r="WY183" s="18"/>
      <c r="WZ183" s="18"/>
      <c r="XA183" s="18"/>
      <c r="XB183" s="18"/>
      <c r="XC183" s="18"/>
      <c r="XD183" s="18"/>
      <c r="XE183" s="18"/>
      <c r="XF183" s="18"/>
      <c r="XG183" s="18"/>
      <c r="XH183" s="18"/>
      <c r="XI183" s="18"/>
      <c r="XJ183" s="18"/>
      <c r="XK183" s="18"/>
      <c r="XL183" s="18"/>
      <c r="XM183" s="18"/>
      <c r="XN183" s="18"/>
      <c r="XO183" s="18"/>
      <c r="XP183" s="18"/>
      <c r="XQ183" s="18"/>
      <c r="XR183" s="18"/>
      <c r="XS183" s="18"/>
      <c r="XT183" s="18"/>
      <c r="XU183" s="18"/>
      <c r="XV183" s="18"/>
      <c r="XW183" s="18"/>
      <c r="XX183" s="18"/>
      <c r="XY183" s="18"/>
      <c r="XZ183" s="18"/>
      <c r="YA183" s="18"/>
      <c r="YB183" s="18"/>
      <c r="YC183" s="18"/>
      <c r="YD183" s="18"/>
      <c r="YE183" s="18"/>
      <c r="YF183" s="18"/>
      <c r="YG183" s="18"/>
      <c r="YH183" s="18"/>
      <c r="YI183" s="18"/>
      <c r="YJ183" s="18"/>
      <c r="YK183" s="18"/>
      <c r="YL183" s="18"/>
      <c r="YM183" s="18"/>
      <c r="YN183" s="18"/>
      <c r="YO183" s="18"/>
      <c r="YP183" s="18"/>
      <c r="YQ183" s="18"/>
      <c r="YR183" s="18"/>
      <c r="YS183" s="18"/>
      <c r="YT183" s="18"/>
      <c r="YU183" s="18"/>
      <c r="YV183" s="18"/>
      <c r="YW183" s="18"/>
      <c r="YX183" s="18"/>
      <c r="YY183" s="18"/>
      <c r="YZ183" s="18"/>
      <c r="ZA183" s="18"/>
      <c r="ZB183" s="18"/>
      <c r="ZC183" s="18"/>
      <c r="ZD183" s="18"/>
      <c r="ZE183" s="18"/>
      <c r="ZF183" s="18"/>
      <c r="ZG183" s="18"/>
      <c r="ZH183" s="18"/>
      <c r="ZI183" s="18"/>
      <c r="ZJ183" s="18"/>
      <c r="ZK183" s="18"/>
      <c r="ZL183" s="18"/>
      <c r="ZM183" s="18"/>
      <c r="ZN183" s="18"/>
      <c r="ZO183" s="18"/>
      <c r="ZP183" s="18"/>
      <c r="ZQ183" s="18"/>
      <c r="ZR183" s="18"/>
      <c r="ZS183" s="18"/>
      <c r="ZT183" s="18"/>
      <c r="ZU183" s="18"/>
      <c r="ZV183" s="18"/>
      <c r="ZW183" s="18"/>
      <c r="ZX183" s="18"/>
      <c r="ZY183" s="18"/>
      <c r="ZZ183" s="18"/>
      <c r="AAA183" s="18"/>
      <c r="AAB183" s="18"/>
      <c r="AAC183" s="18"/>
      <c r="AAD183" s="18"/>
      <c r="AAE183" s="18"/>
      <c r="AAF183" s="18"/>
      <c r="AAG183" s="18"/>
      <c r="AAH183" s="18"/>
      <c r="AAI183" s="18"/>
      <c r="AAJ183" s="18"/>
      <c r="AAK183" s="18"/>
      <c r="AAL183" s="18"/>
      <c r="AAM183" s="18"/>
      <c r="AAN183" s="18"/>
      <c r="AAO183" s="18"/>
      <c r="AAP183" s="18"/>
      <c r="AAQ183" s="18"/>
      <c r="AAR183" s="18"/>
      <c r="AAS183" s="18"/>
      <c r="AAT183" s="18"/>
      <c r="AAU183" s="18"/>
      <c r="AAV183" s="18"/>
      <c r="AAW183" s="18"/>
      <c r="AAX183" s="18"/>
      <c r="AAY183" s="18"/>
      <c r="AAZ183" s="18"/>
      <c r="ABA183" s="18"/>
      <c r="ABB183" s="18"/>
      <c r="ABC183" s="18"/>
      <c r="ABD183" s="18"/>
      <c r="ABE183" s="18"/>
      <c r="ABF183" s="18"/>
      <c r="ABG183" s="18"/>
      <c r="ABH183" s="18"/>
      <c r="ABI183" s="18"/>
      <c r="ABJ183" s="18"/>
      <c r="ABK183" s="18"/>
      <c r="ABL183" s="18"/>
      <c r="ABM183" s="18"/>
      <c r="ABN183" s="18"/>
      <c r="ABO183" s="18"/>
      <c r="ABP183" s="18"/>
      <c r="ABQ183" s="18"/>
      <c r="ABR183" s="18"/>
      <c r="ABS183" s="18"/>
      <c r="ABT183" s="18"/>
      <c r="ABU183" s="18"/>
      <c r="ABV183" s="18"/>
      <c r="ABW183" s="18"/>
      <c r="ABX183" s="18"/>
      <c r="ABY183" s="18"/>
      <c r="ABZ183" s="18"/>
      <c r="ACA183" s="18"/>
      <c r="ACB183" s="18"/>
      <c r="ACC183" s="18"/>
      <c r="ACD183" s="18"/>
      <c r="ACE183" s="18"/>
      <c r="ACF183" s="18"/>
      <c r="ACG183" s="18"/>
      <c r="ACH183" s="18"/>
      <c r="ACI183" s="18"/>
      <c r="ACJ183" s="18"/>
      <c r="ACK183" s="18"/>
      <c r="ACL183" s="18"/>
      <c r="ACM183" s="18"/>
      <c r="ACN183" s="18"/>
      <c r="ACO183" s="18"/>
      <c r="ACP183" s="18"/>
      <c r="ACQ183" s="18"/>
      <c r="ACR183" s="18"/>
      <c r="ACS183" s="18"/>
      <c r="ACT183" s="18"/>
      <c r="ACU183" s="18"/>
      <c r="ACV183" s="18"/>
      <c r="ACW183" s="18"/>
      <c r="ACX183" s="18"/>
      <c r="ACY183" s="18"/>
      <c r="ACZ183" s="18"/>
      <c r="ADA183" s="18"/>
      <c r="ADB183" s="18"/>
      <c r="ADC183" s="18"/>
      <c r="ADD183" s="18"/>
      <c r="ADE183" s="18"/>
      <c r="ADF183" s="18"/>
      <c r="ADG183" s="18"/>
      <c r="ADH183" s="18"/>
      <c r="ADI183" s="18"/>
      <c r="ADJ183" s="18"/>
      <c r="ADK183" s="18"/>
      <c r="ADL183" s="18"/>
      <c r="ADM183" s="18"/>
      <c r="ADN183" s="18"/>
      <c r="ADO183" s="18"/>
      <c r="ADP183" s="18"/>
      <c r="ADQ183" s="18"/>
      <c r="ADR183" s="18"/>
      <c r="ADS183" s="18"/>
      <c r="ADT183" s="18"/>
      <c r="ADU183" s="18"/>
      <c r="ADV183" s="18"/>
      <c r="ADW183" s="18"/>
      <c r="ADX183" s="18"/>
      <c r="ADY183" s="18"/>
      <c r="ADZ183" s="18"/>
      <c r="AEA183" s="18"/>
      <c r="AEB183" s="18"/>
      <c r="AEC183" s="18"/>
      <c r="AED183" s="18"/>
      <c r="AEE183" s="18"/>
      <c r="AEF183" s="18"/>
      <c r="AEG183" s="18"/>
      <c r="AEH183" s="18"/>
      <c r="AEI183" s="18"/>
      <c r="AEJ183" s="18"/>
      <c r="AEK183" s="18"/>
      <c r="AEL183" s="18"/>
      <c r="AEM183" s="18"/>
      <c r="AEN183" s="18"/>
      <c r="AEO183" s="18"/>
      <c r="AEP183" s="18"/>
      <c r="AEQ183" s="18"/>
      <c r="AER183" s="18"/>
      <c r="AES183" s="18"/>
      <c r="AET183" s="18"/>
      <c r="AEU183" s="18"/>
      <c r="AEV183" s="18"/>
      <c r="AEW183" s="18"/>
      <c r="AEX183" s="18"/>
    </row>
    <row r="184" spans="1:830" s="33" customFormat="1" ht="75">
      <c r="A184" s="34">
        <v>180</v>
      </c>
      <c r="B184" s="34" t="s">
        <v>371</v>
      </c>
      <c r="C184" s="8" t="s">
        <v>372</v>
      </c>
      <c r="D184" s="35" t="s">
        <v>20</v>
      </c>
      <c r="E184" s="36">
        <v>180</v>
      </c>
      <c r="F184" s="51">
        <v>500</v>
      </c>
      <c r="G184" s="38">
        <v>152.54237288135593</v>
      </c>
      <c r="H184" s="38">
        <f t="shared" si="46"/>
        <v>90000</v>
      </c>
      <c r="I184" s="39">
        <v>0</v>
      </c>
      <c r="J184" s="38">
        <f t="shared" si="47"/>
        <v>0</v>
      </c>
      <c r="K184" s="38">
        <f t="shared" si="48"/>
        <v>0</v>
      </c>
      <c r="L184" s="38">
        <f t="shared" si="49"/>
        <v>90000</v>
      </c>
      <c r="M184" s="40"/>
      <c r="N184" s="99">
        <f t="shared" si="50"/>
        <v>0</v>
      </c>
      <c r="O184" s="42"/>
      <c r="P184" s="43">
        <f t="shared" si="51"/>
        <v>0</v>
      </c>
      <c r="Q184" s="43">
        <f t="shared" si="52"/>
        <v>0</v>
      </c>
      <c r="R184" s="43">
        <f t="shared" si="53"/>
        <v>0</v>
      </c>
      <c r="S184" s="44">
        <f t="shared" si="54"/>
        <v>500</v>
      </c>
      <c r="T184" s="98">
        <f t="shared" si="55"/>
        <v>90000</v>
      </c>
      <c r="U184" s="45">
        <f t="shared" si="39"/>
        <v>0</v>
      </c>
      <c r="V184" s="46">
        <f t="shared" si="40"/>
        <v>0</v>
      </c>
      <c r="W184" s="46">
        <f t="shared" si="41"/>
        <v>0</v>
      </c>
      <c r="X184" s="47">
        <f t="shared" si="42"/>
        <v>90000</v>
      </c>
      <c r="Y184" s="97">
        <v>0</v>
      </c>
      <c r="Z184" s="96">
        <f t="shared" si="43"/>
        <v>0</v>
      </c>
      <c r="AA184" s="96">
        <f t="shared" si="44"/>
        <v>0</v>
      </c>
      <c r="AB184" s="70">
        <f t="shared" si="45"/>
        <v>90000</v>
      </c>
      <c r="AC184" s="157"/>
      <c r="AD184" s="162">
        <v>63</v>
      </c>
      <c r="AE184" s="166">
        <f t="shared" si="56"/>
        <v>31500</v>
      </c>
      <c r="AF184" s="166">
        <f t="shared" si="57"/>
        <v>0</v>
      </c>
      <c r="AT184" s="136"/>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18"/>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18"/>
      <c r="FQ184" s="18"/>
      <c r="FR184" s="18"/>
      <c r="FS184" s="18"/>
      <c r="FT184" s="18"/>
      <c r="FU184" s="18"/>
      <c r="FV184" s="18"/>
      <c r="FW184" s="18"/>
      <c r="FX184" s="18"/>
      <c r="FY184" s="18"/>
      <c r="FZ184" s="18"/>
      <c r="GA184" s="18"/>
      <c r="GB184" s="18"/>
      <c r="GC184" s="18"/>
      <c r="GD184" s="18"/>
      <c r="GE184" s="18"/>
      <c r="GF184" s="18"/>
      <c r="GG184" s="18"/>
      <c r="GH184" s="18"/>
      <c r="GI184" s="18"/>
      <c r="GJ184" s="18"/>
      <c r="GK184" s="18"/>
      <c r="GL184" s="18"/>
      <c r="GM184" s="18"/>
      <c r="GN184" s="18"/>
      <c r="GO184" s="18"/>
      <c r="GP184" s="18"/>
      <c r="GQ184" s="18"/>
      <c r="GR184" s="18"/>
      <c r="GS184" s="18"/>
      <c r="GT184" s="18"/>
      <c r="GU184" s="18"/>
      <c r="GV184" s="18"/>
      <c r="GW184" s="18"/>
      <c r="GX184" s="18"/>
      <c r="GY184" s="18"/>
      <c r="GZ184" s="18"/>
      <c r="HA184" s="18"/>
      <c r="HB184" s="18"/>
      <c r="HC184" s="18"/>
      <c r="HD184" s="18"/>
      <c r="HE184" s="18"/>
      <c r="HF184" s="18"/>
      <c r="HG184" s="18"/>
      <c r="HH184" s="18"/>
      <c r="HI184" s="18"/>
      <c r="HJ184" s="18"/>
      <c r="HK184" s="18"/>
      <c r="HL184" s="18"/>
      <c r="HM184" s="18"/>
      <c r="HN184" s="18"/>
      <c r="HO184" s="18"/>
      <c r="HP184" s="18"/>
      <c r="HQ184" s="18"/>
      <c r="HR184" s="18"/>
      <c r="HS184" s="18"/>
      <c r="HT184" s="18"/>
      <c r="HU184" s="18"/>
      <c r="HV184" s="18"/>
      <c r="HW184" s="18"/>
      <c r="HX184" s="18"/>
      <c r="HY184" s="18"/>
      <c r="HZ184" s="18"/>
      <c r="IA184" s="18"/>
      <c r="IB184" s="18"/>
      <c r="IC184" s="18"/>
      <c r="ID184" s="18"/>
      <c r="IE184" s="18"/>
      <c r="IF184" s="18"/>
      <c r="IG184" s="18"/>
      <c r="IH184" s="18"/>
      <c r="II184" s="18"/>
      <c r="IJ184" s="18"/>
      <c r="IK184" s="18"/>
      <c r="IL184" s="18"/>
      <c r="IM184" s="18"/>
      <c r="IN184" s="18"/>
      <c r="IO184" s="18"/>
      <c r="IP184" s="18"/>
      <c r="IQ184" s="18"/>
      <c r="IR184" s="18"/>
      <c r="IS184" s="18"/>
      <c r="IT184" s="18"/>
      <c r="IU184" s="18"/>
      <c r="IV184" s="18"/>
      <c r="IW184" s="18"/>
      <c r="IX184" s="18"/>
      <c r="IY184" s="18"/>
      <c r="IZ184" s="18"/>
      <c r="JA184" s="18"/>
      <c r="JB184" s="18"/>
      <c r="JC184" s="18"/>
      <c r="JD184" s="18"/>
      <c r="JE184" s="18"/>
      <c r="JF184" s="18"/>
      <c r="JG184" s="18"/>
      <c r="JH184" s="18"/>
      <c r="JI184" s="18"/>
      <c r="JJ184" s="18"/>
      <c r="JK184" s="18"/>
      <c r="JL184" s="18"/>
      <c r="JM184" s="18"/>
      <c r="JN184" s="18"/>
      <c r="JO184" s="18"/>
      <c r="JP184" s="18"/>
      <c r="JQ184" s="18"/>
      <c r="JR184" s="18"/>
      <c r="JS184" s="18"/>
      <c r="JT184" s="18"/>
      <c r="JU184" s="18"/>
      <c r="JV184" s="18"/>
      <c r="JW184" s="18"/>
      <c r="JX184" s="18"/>
      <c r="JY184" s="18"/>
      <c r="JZ184" s="18"/>
      <c r="KA184" s="18"/>
      <c r="KB184" s="18"/>
      <c r="KC184" s="18"/>
      <c r="KD184" s="18"/>
      <c r="KE184" s="18"/>
      <c r="KF184" s="18"/>
      <c r="KG184" s="18"/>
      <c r="KH184" s="18"/>
      <c r="KI184" s="18"/>
      <c r="KJ184" s="18"/>
      <c r="KK184" s="18"/>
      <c r="KL184" s="18"/>
      <c r="KM184" s="18"/>
      <c r="KN184" s="18"/>
      <c r="KO184" s="18"/>
      <c r="KP184" s="18"/>
      <c r="KQ184" s="18"/>
      <c r="KR184" s="18"/>
      <c r="KS184" s="18"/>
      <c r="KT184" s="18"/>
      <c r="KU184" s="18"/>
      <c r="KV184" s="18"/>
      <c r="KW184" s="18"/>
      <c r="KX184" s="18"/>
      <c r="KY184" s="18"/>
      <c r="KZ184" s="18"/>
      <c r="LA184" s="18"/>
      <c r="LB184" s="18"/>
      <c r="LC184" s="18"/>
      <c r="LD184" s="18"/>
      <c r="LE184" s="18"/>
      <c r="LF184" s="18"/>
      <c r="LG184" s="18"/>
      <c r="LH184" s="18"/>
      <c r="LI184" s="18"/>
      <c r="LJ184" s="18"/>
      <c r="LK184" s="18"/>
      <c r="LL184" s="18"/>
      <c r="LM184" s="18"/>
      <c r="LN184" s="18"/>
      <c r="LO184" s="18"/>
      <c r="LP184" s="18"/>
      <c r="LQ184" s="18"/>
      <c r="LR184" s="18"/>
      <c r="LS184" s="18"/>
      <c r="LT184" s="18"/>
      <c r="LU184" s="18"/>
      <c r="LV184" s="18"/>
      <c r="LW184" s="18"/>
      <c r="LX184" s="18"/>
      <c r="LY184" s="18"/>
      <c r="LZ184" s="18"/>
      <c r="MA184" s="18"/>
      <c r="MB184" s="18"/>
      <c r="MC184" s="18"/>
      <c r="MD184" s="18"/>
      <c r="ME184" s="18"/>
      <c r="MF184" s="18"/>
      <c r="MG184" s="18"/>
      <c r="MH184" s="18"/>
      <c r="MI184" s="18"/>
      <c r="MJ184" s="18"/>
      <c r="MK184" s="18"/>
      <c r="ML184" s="18"/>
      <c r="MM184" s="18"/>
      <c r="MN184" s="18"/>
      <c r="MO184" s="18"/>
      <c r="MP184" s="18"/>
      <c r="MQ184" s="18"/>
      <c r="MR184" s="18"/>
      <c r="MS184" s="18"/>
      <c r="MT184" s="18"/>
      <c r="MU184" s="18"/>
      <c r="MV184" s="18"/>
      <c r="MW184" s="18"/>
      <c r="MX184" s="18"/>
      <c r="MY184" s="18"/>
      <c r="MZ184" s="18"/>
      <c r="NA184" s="18"/>
      <c r="NB184" s="18"/>
      <c r="NC184" s="18"/>
      <c r="ND184" s="18"/>
      <c r="NE184" s="18"/>
      <c r="NF184" s="18"/>
      <c r="NG184" s="18"/>
      <c r="NH184" s="18"/>
      <c r="NI184" s="18"/>
      <c r="NJ184" s="18"/>
      <c r="NK184" s="18"/>
      <c r="NL184" s="18"/>
      <c r="NM184" s="18"/>
      <c r="NN184" s="18"/>
      <c r="NO184" s="18"/>
      <c r="NP184" s="18"/>
      <c r="NQ184" s="18"/>
      <c r="NR184" s="18"/>
      <c r="NS184" s="18"/>
      <c r="NT184" s="18"/>
      <c r="NU184" s="18"/>
      <c r="NV184" s="18"/>
      <c r="NW184" s="18"/>
      <c r="NX184" s="18"/>
      <c r="NY184" s="18"/>
      <c r="NZ184" s="18"/>
      <c r="OA184" s="18"/>
      <c r="OB184" s="18"/>
      <c r="OC184" s="18"/>
      <c r="OD184" s="18"/>
      <c r="OE184" s="18"/>
      <c r="OF184" s="18"/>
      <c r="OG184" s="18"/>
      <c r="OH184" s="18"/>
      <c r="OI184" s="18"/>
      <c r="OJ184" s="18"/>
      <c r="OK184" s="18"/>
      <c r="OL184" s="18"/>
      <c r="OM184" s="18"/>
      <c r="ON184" s="18"/>
      <c r="OO184" s="18"/>
      <c r="OP184" s="18"/>
      <c r="OQ184" s="18"/>
      <c r="OR184" s="18"/>
      <c r="OS184" s="18"/>
      <c r="OT184" s="18"/>
      <c r="OU184" s="18"/>
      <c r="OV184" s="18"/>
      <c r="OW184" s="18"/>
      <c r="OX184" s="18"/>
      <c r="OY184" s="18"/>
      <c r="OZ184" s="18"/>
      <c r="PA184" s="18"/>
      <c r="PB184" s="18"/>
      <c r="PC184" s="18"/>
      <c r="PD184" s="18"/>
      <c r="PE184" s="18"/>
      <c r="PF184" s="18"/>
      <c r="PG184" s="18"/>
      <c r="PH184" s="18"/>
      <c r="PI184" s="18"/>
      <c r="PJ184" s="18"/>
      <c r="PK184" s="18"/>
      <c r="PL184" s="18"/>
      <c r="PM184" s="18"/>
      <c r="PN184" s="18"/>
      <c r="PO184" s="18"/>
      <c r="PP184" s="18"/>
      <c r="PQ184" s="18"/>
      <c r="PR184" s="18"/>
      <c r="PS184" s="18"/>
      <c r="PT184" s="18"/>
      <c r="PU184" s="18"/>
      <c r="PV184" s="18"/>
      <c r="PW184" s="18"/>
      <c r="PX184" s="18"/>
      <c r="PY184" s="18"/>
      <c r="PZ184" s="18"/>
      <c r="QA184" s="18"/>
      <c r="QB184" s="18"/>
      <c r="QC184" s="18"/>
      <c r="QD184" s="18"/>
      <c r="QE184" s="18"/>
      <c r="QF184" s="18"/>
      <c r="QG184" s="18"/>
      <c r="QH184" s="18"/>
      <c r="QI184" s="18"/>
      <c r="QJ184" s="18"/>
      <c r="QK184" s="18"/>
      <c r="QL184" s="18"/>
      <c r="QM184" s="18"/>
      <c r="QN184" s="18"/>
      <c r="QO184" s="18"/>
      <c r="QP184" s="18"/>
      <c r="QQ184" s="18"/>
      <c r="QR184" s="18"/>
      <c r="QS184" s="18"/>
      <c r="QT184" s="18"/>
      <c r="QU184" s="18"/>
      <c r="QV184" s="18"/>
      <c r="QW184" s="18"/>
      <c r="QX184" s="18"/>
      <c r="QY184" s="18"/>
      <c r="QZ184" s="18"/>
      <c r="RA184" s="18"/>
      <c r="RB184" s="18"/>
      <c r="RC184" s="18"/>
      <c r="RD184" s="18"/>
      <c r="RE184" s="18"/>
      <c r="RF184" s="18"/>
      <c r="RG184" s="18"/>
      <c r="RH184" s="18"/>
      <c r="RI184" s="18"/>
      <c r="RJ184" s="18"/>
      <c r="RK184" s="18"/>
      <c r="RL184" s="18"/>
      <c r="RM184" s="18"/>
      <c r="RN184" s="18"/>
      <c r="RO184" s="18"/>
      <c r="RP184" s="18"/>
      <c r="RQ184" s="18"/>
      <c r="RR184" s="18"/>
      <c r="RS184" s="18"/>
      <c r="RT184" s="18"/>
      <c r="RU184" s="18"/>
      <c r="RV184" s="18"/>
      <c r="RW184" s="18"/>
      <c r="RX184" s="18"/>
      <c r="RY184" s="18"/>
      <c r="RZ184" s="18"/>
      <c r="SA184" s="18"/>
      <c r="SB184" s="18"/>
      <c r="SC184" s="18"/>
      <c r="SD184" s="18"/>
      <c r="SE184" s="18"/>
      <c r="SF184" s="18"/>
      <c r="SG184" s="18"/>
      <c r="SH184" s="18"/>
      <c r="SI184" s="18"/>
      <c r="SJ184" s="18"/>
      <c r="SK184" s="18"/>
      <c r="SL184" s="18"/>
      <c r="SM184" s="18"/>
      <c r="SN184" s="18"/>
      <c r="SO184" s="18"/>
      <c r="SP184" s="18"/>
      <c r="SQ184" s="18"/>
      <c r="SR184" s="18"/>
      <c r="SS184" s="18"/>
      <c r="ST184" s="18"/>
      <c r="SU184" s="18"/>
      <c r="SV184" s="18"/>
      <c r="SW184" s="18"/>
      <c r="SX184" s="18"/>
      <c r="SY184" s="18"/>
      <c r="SZ184" s="18"/>
      <c r="TA184" s="18"/>
      <c r="TB184" s="18"/>
      <c r="TC184" s="18"/>
      <c r="TD184" s="18"/>
      <c r="TE184" s="18"/>
      <c r="TF184" s="18"/>
      <c r="TG184" s="18"/>
      <c r="TH184" s="18"/>
      <c r="TI184" s="18"/>
      <c r="TJ184" s="18"/>
      <c r="TK184" s="18"/>
      <c r="TL184" s="18"/>
      <c r="TM184" s="18"/>
      <c r="TN184" s="18"/>
      <c r="TO184" s="18"/>
      <c r="TP184" s="18"/>
      <c r="TQ184" s="18"/>
      <c r="TR184" s="18"/>
      <c r="TS184" s="18"/>
      <c r="TT184" s="18"/>
      <c r="TU184" s="18"/>
      <c r="TV184" s="18"/>
      <c r="TW184" s="18"/>
      <c r="TX184" s="18"/>
      <c r="TY184" s="18"/>
      <c r="TZ184" s="18"/>
      <c r="UA184" s="18"/>
      <c r="UB184" s="18"/>
      <c r="UC184" s="18"/>
      <c r="UD184" s="18"/>
      <c r="UE184" s="18"/>
      <c r="UF184" s="18"/>
      <c r="UG184" s="18"/>
      <c r="UH184" s="18"/>
      <c r="UI184" s="18"/>
      <c r="UJ184" s="18"/>
      <c r="UK184" s="18"/>
      <c r="UL184" s="18"/>
      <c r="UM184" s="18"/>
      <c r="UN184" s="18"/>
      <c r="UO184" s="18"/>
      <c r="UP184" s="18"/>
      <c r="UQ184" s="18"/>
      <c r="UR184" s="18"/>
      <c r="US184" s="18"/>
      <c r="UT184" s="18"/>
      <c r="UU184" s="18"/>
      <c r="UV184" s="18"/>
      <c r="UW184" s="18"/>
      <c r="UX184" s="18"/>
      <c r="UY184" s="18"/>
      <c r="UZ184" s="18"/>
      <c r="VA184" s="18"/>
      <c r="VB184" s="18"/>
      <c r="VC184" s="18"/>
      <c r="VD184" s="18"/>
      <c r="VE184" s="18"/>
      <c r="VF184" s="18"/>
      <c r="VG184" s="18"/>
      <c r="VH184" s="18"/>
      <c r="VI184" s="18"/>
      <c r="VJ184" s="18"/>
      <c r="VK184" s="18"/>
      <c r="VL184" s="18"/>
      <c r="VM184" s="18"/>
      <c r="VN184" s="18"/>
      <c r="VO184" s="18"/>
      <c r="VP184" s="18"/>
      <c r="VQ184" s="18"/>
      <c r="VR184" s="18"/>
      <c r="VS184" s="18"/>
      <c r="VT184" s="18"/>
      <c r="VU184" s="18"/>
      <c r="VV184" s="18"/>
      <c r="VW184" s="18"/>
      <c r="VX184" s="18"/>
      <c r="VY184" s="18"/>
      <c r="VZ184" s="18"/>
      <c r="WA184" s="18"/>
      <c r="WB184" s="18"/>
      <c r="WC184" s="18"/>
      <c r="WD184" s="18"/>
      <c r="WE184" s="18"/>
      <c r="WF184" s="18"/>
      <c r="WG184" s="18"/>
      <c r="WH184" s="18"/>
      <c r="WI184" s="18"/>
      <c r="WJ184" s="18"/>
      <c r="WK184" s="18"/>
      <c r="WL184" s="18"/>
      <c r="WM184" s="18"/>
      <c r="WN184" s="18"/>
      <c r="WO184" s="18"/>
      <c r="WP184" s="18"/>
      <c r="WQ184" s="18"/>
      <c r="WR184" s="18"/>
      <c r="WS184" s="18"/>
      <c r="WT184" s="18"/>
      <c r="WU184" s="18"/>
      <c r="WV184" s="18"/>
      <c r="WW184" s="18"/>
      <c r="WX184" s="18"/>
      <c r="WY184" s="18"/>
      <c r="WZ184" s="18"/>
      <c r="XA184" s="18"/>
      <c r="XB184" s="18"/>
      <c r="XC184" s="18"/>
      <c r="XD184" s="18"/>
      <c r="XE184" s="18"/>
      <c r="XF184" s="18"/>
      <c r="XG184" s="18"/>
      <c r="XH184" s="18"/>
      <c r="XI184" s="18"/>
      <c r="XJ184" s="18"/>
      <c r="XK184" s="18"/>
      <c r="XL184" s="18"/>
      <c r="XM184" s="18"/>
      <c r="XN184" s="18"/>
      <c r="XO184" s="18"/>
      <c r="XP184" s="18"/>
      <c r="XQ184" s="18"/>
      <c r="XR184" s="18"/>
      <c r="XS184" s="18"/>
      <c r="XT184" s="18"/>
      <c r="XU184" s="18"/>
      <c r="XV184" s="18"/>
      <c r="XW184" s="18"/>
      <c r="XX184" s="18"/>
      <c r="XY184" s="18"/>
      <c r="XZ184" s="18"/>
      <c r="YA184" s="18"/>
      <c r="YB184" s="18"/>
      <c r="YC184" s="18"/>
      <c r="YD184" s="18"/>
      <c r="YE184" s="18"/>
      <c r="YF184" s="18"/>
      <c r="YG184" s="18"/>
      <c r="YH184" s="18"/>
      <c r="YI184" s="18"/>
      <c r="YJ184" s="18"/>
      <c r="YK184" s="18"/>
      <c r="YL184" s="18"/>
      <c r="YM184" s="18"/>
      <c r="YN184" s="18"/>
      <c r="YO184" s="18"/>
      <c r="YP184" s="18"/>
      <c r="YQ184" s="18"/>
      <c r="YR184" s="18"/>
      <c r="YS184" s="18"/>
      <c r="YT184" s="18"/>
      <c r="YU184" s="18"/>
      <c r="YV184" s="18"/>
      <c r="YW184" s="18"/>
      <c r="YX184" s="18"/>
      <c r="YY184" s="18"/>
      <c r="YZ184" s="18"/>
      <c r="ZA184" s="18"/>
      <c r="ZB184" s="18"/>
      <c r="ZC184" s="18"/>
      <c r="ZD184" s="18"/>
      <c r="ZE184" s="18"/>
      <c r="ZF184" s="18"/>
      <c r="ZG184" s="18"/>
      <c r="ZH184" s="18"/>
      <c r="ZI184" s="18"/>
      <c r="ZJ184" s="18"/>
      <c r="ZK184" s="18"/>
      <c r="ZL184" s="18"/>
      <c r="ZM184" s="18"/>
      <c r="ZN184" s="18"/>
      <c r="ZO184" s="18"/>
      <c r="ZP184" s="18"/>
      <c r="ZQ184" s="18"/>
      <c r="ZR184" s="18"/>
      <c r="ZS184" s="18"/>
      <c r="ZT184" s="18"/>
      <c r="ZU184" s="18"/>
      <c r="ZV184" s="18"/>
      <c r="ZW184" s="18"/>
      <c r="ZX184" s="18"/>
      <c r="ZY184" s="18"/>
      <c r="ZZ184" s="18"/>
      <c r="AAA184" s="18"/>
      <c r="AAB184" s="18"/>
      <c r="AAC184" s="18"/>
      <c r="AAD184" s="18"/>
      <c r="AAE184" s="18"/>
      <c r="AAF184" s="18"/>
      <c r="AAG184" s="18"/>
      <c r="AAH184" s="18"/>
      <c r="AAI184" s="18"/>
      <c r="AAJ184" s="18"/>
      <c r="AAK184" s="18"/>
      <c r="AAL184" s="18"/>
      <c r="AAM184" s="18"/>
      <c r="AAN184" s="18"/>
      <c r="AAO184" s="18"/>
      <c r="AAP184" s="18"/>
      <c r="AAQ184" s="18"/>
      <c r="AAR184" s="18"/>
      <c r="AAS184" s="18"/>
      <c r="AAT184" s="18"/>
      <c r="AAU184" s="18"/>
      <c r="AAV184" s="18"/>
      <c r="AAW184" s="18"/>
      <c r="AAX184" s="18"/>
      <c r="AAY184" s="18"/>
      <c r="AAZ184" s="18"/>
      <c r="ABA184" s="18"/>
      <c r="ABB184" s="18"/>
      <c r="ABC184" s="18"/>
      <c r="ABD184" s="18"/>
      <c r="ABE184" s="18"/>
      <c r="ABF184" s="18"/>
      <c r="ABG184" s="18"/>
      <c r="ABH184" s="18"/>
      <c r="ABI184" s="18"/>
      <c r="ABJ184" s="18"/>
      <c r="ABK184" s="18"/>
      <c r="ABL184" s="18"/>
      <c r="ABM184" s="18"/>
      <c r="ABN184" s="18"/>
      <c r="ABO184" s="18"/>
      <c r="ABP184" s="18"/>
      <c r="ABQ184" s="18"/>
      <c r="ABR184" s="18"/>
      <c r="ABS184" s="18"/>
      <c r="ABT184" s="18"/>
      <c r="ABU184" s="18"/>
      <c r="ABV184" s="18"/>
      <c r="ABW184" s="18"/>
      <c r="ABX184" s="18"/>
      <c r="ABY184" s="18"/>
      <c r="ABZ184" s="18"/>
      <c r="ACA184" s="18"/>
      <c r="ACB184" s="18"/>
      <c r="ACC184" s="18"/>
      <c r="ACD184" s="18"/>
      <c r="ACE184" s="18"/>
      <c r="ACF184" s="18"/>
      <c r="ACG184" s="18"/>
      <c r="ACH184" s="18"/>
      <c r="ACI184" s="18"/>
      <c r="ACJ184" s="18"/>
      <c r="ACK184" s="18"/>
      <c r="ACL184" s="18"/>
      <c r="ACM184" s="18"/>
      <c r="ACN184" s="18"/>
      <c r="ACO184" s="18"/>
      <c r="ACP184" s="18"/>
      <c r="ACQ184" s="18"/>
      <c r="ACR184" s="18"/>
      <c r="ACS184" s="18"/>
      <c r="ACT184" s="18"/>
      <c r="ACU184" s="18"/>
      <c r="ACV184" s="18"/>
      <c r="ACW184" s="18"/>
      <c r="ACX184" s="18"/>
      <c r="ACY184" s="18"/>
      <c r="ACZ184" s="18"/>
      <c r="ADA184" s="18"/>
      <c r="ADB184" s="18"/>
      <c r="ADC184" s="18"/>
      <c r="ADD184" s="18"/>
      <c r="ADE184" s="18"/>
      <c r="ADF184" s="18"/>
      <c r="ADG184" s="18"/>
      <c r="ADH184" s="18"/>
      <c r="ADI184" s="18"/>
      <c r="ADJ184" s="18"/>
      <c r="ADK184" s="18"/>
      <c r="ADL184" s="18"/>
      <c r="ADM184" s="18"/>
      <c r="ADN184" s="18"/>
      <c r="ADO184" s="18"/>
      <c r="ADP184" s="18"/>
      <c r="ADQ184" s="18"/>
      <c r="ADR184" s="18"/>
      <c r="ADS184" s="18"/>
      <c r="ADT184" s="18"/>
      <c r="ADU184" s="18"/>
      <c r="ADV184" s="18"/>
      <c r="ADW184" s="18"/>
      <c r="ADX184" s="18"/>
      <c r="ADY184" s="18"/>
      <c r="ADZ184" s="18"/>
      <c r="AEA184" s="18"/>
      <c r="AEB184" s="18"/>
      <c r="AEC184" s="18"/>
      <c r="AED184" s="18"/>
      <c r="AEE184" s="18"/>
      <c r="AEF184" s="18"/>
      <c r="AEG184" s="18"/>
      <c r="AEH184" s="18"/>
      <c r="AEI184" s="18"/>
      <c r="AEJ184" s="18"/>
      <c r="AEK184" s="18"/>
      <c r="AEL184" s="18"/>
      <c r="AEM184" s="18"/>
      <c r="AEN184" s="18"/>
      <c r="AEO184" s="18"/>
      <c r="AEP184" s="18"/>
      <c r="AEQ184" s="18"/>
      <c r="AER184" s="18"/>
      <c r="AES184" s="18"/>
      <c r="AET184" s="18"/>
      <c r="AEU184" s="18"/>
      <c r="AEV184" s="18"/>
      <c r="AEW184" s="18"/>
      <c r="AEX184" s="18"/>
    </row>
    <row r="185" spans="1:830" s="33" customFormat="1" ht="90">
      <c r="A185" s="34">
        <v>181</v>
      </c>
      <c r="B185" s="34" t="s">
        <v>373</v>
      </c>
      <c r="C185" s="8" t="s">
        <v>374</v>
      </c>
      <c r="D185" s="35" t="s">
        <v>20</v>
      </c>
      <c r="E185" s="36">
        <v>630</v>
      </c>
      <c r="F185" s="51">
        <v>500</v>
      </c>
      <c r="G185" s="38">
        <v>533.89830508474574</v>
      </c>
      <c r="H185" s="38">
        <f t="shared" si="46"/>
        <v>315000</v>
      </c>
      <c r="I185" s="39">
        <v>1084</v>
      </c>
      <c r="J185" s="38">
        <f t="shared" si="47"/>
        <v>682920</v>
      </c>
      <c r="K185" s="38">
        <f t="shared" si="48"/>
        <v>367920</v>
      </c>
      <c r="L185" s="38">
        <f t="shared" si="49"/>
        <v>0</v>
      </c>
      <c r="M185" s="40"/>
      <c r="N185" s="99">
        <f t="shared" si="50"/>
        <v>0</v>
      </c>
      <c r="O185" s="42"/>
      <c r="P185" s="43">
        <f t="shared" si="51"/>
        <v>0</v>
      </c>
      <c r="Q185" s="43">
        <f t="shared" si="52"/>
        <v>0</v>
      </c>
      <c r="R185" s="43">
        <f t="shared" si="53"/>
        <v>0</v>
      </c>
      <c r="S185" s="44">
        <f t="shared" si="54"/>
        <v>500</v>
      </c>
      <c r="T185" s="98">
        <f t="shared" si="55"/>
        <v>315000</v>
      </c>
      <c r="U185" s="45">
        <f t="shared" si="39"/>
        <v>1084</v>
      </c>
      <c r="V185" s="46">
        <f t="shared" si="40"/>
        <v>682920</v>
      </c>
      <c r="W185" s="46">
        <f t="shared" si="41"/>
        <v>367920</v>
      </c>
      <c r="X185" s="47">
        <f t="shared" si="42"/>
        <v>0</v>
      </c>
      <c r="Y185" s="97">
        <v>1132</v>
      </c>
      <c r="Z185" s="96">
        <f t="shared" si="43"/>
        <v>713160</v>
      </c>
      <c r="AA185" s="96">
        <f t="shared" si="44"/>
        <v>398160</v>
      </c>
      <c r="AB185" s="70">
        <f t="shared" si="45"/>
        <v>0</v>
      </c>
      <c r="AC185" s="157"/>
      <c r="AD185" s="162">
        <v>220.5</v>
      </c>
      <c r="AE185" s="166">
        <f t="shared" si="56"/>
        <v>110250</v>
      </c>
      <c r="AF185" s="166">
        <v>0</v>
      </c>
      <c r="AT185" s="136"/>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18"/>
      <c r="EW185" s="18"/>
      <c r="EX185" s="18"/>
      <c r="EY185" s="18"/>
      <c r="EZ185" s="18"/>
      <c r="FA185" s="18"/>
      <c r="FB185" s="18"/>
      <c r="FC185" s="18"/>
      <c r="FD185" s="18"/>
      <c r="FE185" s="18"/>
      <c r="FF185" s="18"/>
      <c r="FG185" s="18"/>
      <c r="FH185" s="18"/>
      <c r="FI185" s="18"/>
      <c r="FJ185" s="18"/>
      <c r="FK185" s="18"/>
      <c r="FL185" s="18"/>
      <c r="FM185" s="18"/>
      <c r="FN185" s="18"/>
      <c r="FO185" s="18"/>
      <c r="FP185" s="18"/>
      <c r="FQ185" s="18"/>
      <c r="FR185" s="18"/>
      <c r="FS185" s="18"/>
      <c r="FT185" s="18"/>
      <c r="FU185" s="18"/>
      <c r="FV185" s="18"/>
      <c r="FW185" s="18"/>
      <c r="FX185" s="18"/>
      <c r="FY185" s="18"/>
      <c r="FZ185" s="18"/>
      <c r="GA185" s="18"/>
      <c r="GB185" s="18"/>
      <c r="GC185" s="18"/>
      <c r="GD185" s="18"/>
      <c r="GE185" s="18"/>
      <c r="GF185" s="18"/>
      <c r="GG185" s="18"/>
      <c r="GH185" s="18"/>
      <c r="GI185" s="18"/>
      <c r="GJ185" s="18"/>
      <c r="GK185" s="18"/>
      <c r="GL185" s="18"/>
      <c r="GM185" s="18"/>
      <c r="GN185" s="18"/>
      <c r="GO185" s="18"/>
      <c r="GP185" s="18"/>
      <c r="GQ185" s="18"/>
      <c r="GR185" s="18"/>
      <c r="GS185" s="18"/>
      <c r="GT185" s="18"/>
      <c r="GU185" s="18"/>
      <c r="GV185" s="18"/>
      <c r="GW185" s="18"/>
      <c r="GX185" s="18"/>
      <c r="GY185" s="18"/>
      <c r="GZ185" s="18"/>
      <c r="HA185" s="18"/>
      <c r="HB185" s="18"/>
      <c r="HC185" s="18"/>
      <c r="HD185" s="18"/>
      <c r="HE185" s="18"/>
      <c r="HF185" s="18"/>
      <c r="HG185" s="18"/>
      <c r="HH185" s="18"/>
      <c r="HI185" s="18"/>
      <c r="HJ185" s="18"/>
      <c r="HK185" s="18"/>
      <c r="HL185" s="18"/>
      <c r="HM185" s="18"/>
      <c r="HN185" s="18"/>
      <c r="HO185" s="18"/>
      <c r="HP185" s="18"/>
      <c r="HQ185" s="18"/>
      <c r="HR185" s="18"/>
      <c r="HS185" s="18"/>
      <c r="HT185" s="18"/>
      <c r="HU185" s="18"/>
      <c r="HV185" s="18"/>
      <c r="HW185" s="18"/>
      <c r="HX185" s="18"/>
      <c r="HY185" s="18"/>
      <c r="HZ185" s="18"/>
      <c r="IA185" s="18"/>
      <c r="IB185" s="18"/>
      <c r="IC185" s="18"/>
      <c r="ID185" s="18"/>
      <c r="IE185" s="18"/>
      <c r="IF185" s="18"/>
      <c r="IG185" s="18"/>
      <c r="IH185" s="18"/>
      <c r="II185" s="18"/>
      <c r="IJ185" s="18"/>
      <c r="IK185" s="18"/>
      <c r="IL185" s="18"/>
      <c r="IM185" s="18"/>
      <c r="IN185" s="18"/>
      <c r="IO185" s="18"/>
      <c r="IP185" s="18"/>
      <c r="IQ185" s="18"/>
      <c r="IR185" s="18"/>
      <c r="IS185" s="18"/>
      <c r="IT185" s="18"/>
      <c r="IU185" s="18"/>
      <c r="IV185" s="18"/>
      <c r="IW185" s="18"/>
      <c r="IX185" s="18"/>
      <c r="IY185" s="18"/>
      <c r="IZ185" s="18"/>
      <c r="JA185" s="18"/>
      <c r="JB185" s="18"/>
      <c r="JC185" s="18"/>
      <c r="JD185" s="18"/>
      <c r="JE185" s="18"/>
      <c r="JF185" s="18"/>
      <c r="JG185" s="18"/>
      <c r="JH185" s="18"/>
      <c r="JI185" s="18"/>
      <c r="JJ185" s="18"/>
      <c r="JK185" s="18"/>
      <c r="JL185" s="18"/>
      <c r="JM185" s="18"/>
      <c r="JN185" s="18"/>
      <c r="JO185" s="18"/>
      <c r="JP185" s="18"/>
      <c r="JQ185" s="18"/>
      <c r="JR185" s="18"/>
      <c r="JS185" s="18"/>
      <c r="JT185" s="18"/>
      <c r="JU185" s="18"/>
      <c r="JV185" s="18"/>
      <c r="JW185" s="18"/>
      <c r="JX185" s="18"/>
      <c r="JY185" s="18"/>
      <c r="JZ185" s="18"/>
      <c r="KA185" s="18"/>
      <c r="KB185" s="18"/>
      <c r="KC185" s="18"/>
      <c r="KD185" s="18"/>
      <c r="KE185" s="18"/>
      <c r="KF185" s="18"/>
      <c r="KG185" s="18"/>
      <c r="KH185" s="18"/>
      <c r="KI185" s="18"/>
      <c r="KJ185" s="18"/>
      <c r="KK185" s="18"/>
      <c r="KL185" s="18"/>
      <c r="KM185" s="18"/>
      <c r="KN185" s="18"/>
      <c r="KO185" s="18"/>
      <c r="KP185" s="18"/>
      <c r="KQ185" s="18"/>
      <c r="KR185" s="18"/>
      <c r="KS185" s="18"/>
      <c r="KT185" s="18"/>
      <c r="KU185" s="18"/>
      <c r="KV185" s="18"/>
      <c r="KW185" s="18"/>
      <c r="KX185" s="18"/>
      <c r="KY185" s="18"/>
      <c r="KZ185" s="18"/>
      <c r="LA185" s="18"/>
      <c r="LB185" s="18"/>
      <c r="LC185" s="18"/>
      <c r="LD185" s="18"/>
      <c r="LE185" s="18"/>
      <c r="LF185" s="18"/>
      <c r="LG185" s="18"/>
      <c r="LH185" s="18"/>
      <c r="LI185" s="18"/>
      <c r="LJ185" s="18"/>
      <c r="LK185" s="18"/>
      <c r="LL185" s="18"/>
      <c r="LM185" s="18"/>
      <c r="LN185" s="18"/>
      <c r="LO185" s="18"/>
      <c r="LP185" s="18"/>
      <c r="LQ185" s="18"/>
      <c r="LR185" s="18"/>
      <c r="LS185" s="18"/>
      <c r="LT185" s="18"/>
      <c r="LU185" s="18"/>
      <c r="LV185" s="18"/>
      <c r="LW185" s="18"/>
      <c r="LX185" s="18"/>
      <c r="LY185" s="18"/>
      <c r="LZ185" s="18"/>
      <c r="MA185" s="18"/>
      <c r="MB185" s="18"/>
      <c r="MC185" s="18"/>
      <c r="MD185" s="18"/>
      <c r="ME185" s="18"/>
      <c r="MF185" s="18"/>
      <c r="MG185" s="18"/>
      <c r="MH185" s="18"/>
      <c r="MI185" s="18"/>
      <c r="MJ185" s="18"/>
      <c r="MK185" s="18"/>
      <c r="ML185" s="18"/>
      <c r="MM185" s="18"/>
      <c r="MN185" s="18"/>
      <c r="MO185" s="18"/>
      <c r="MP185" s="18"/>
      <c r="MQ185" s="18"/>
      <c r="MR185" s="18"/>
      <c r="MS185" s="18"/>
      <c r="MT185" s="18"/>
      <c r="MU185" s="18"/>
      <c r="MV185" s="18"/>
      <c r="MW185" s="18"/>
      <c r="MX185" s="18"/>
      <c r="MY185" s="18"/>
      <c r="MZ185" s="18"/>
      <c r="NA185" s="18"/>
      <c r="NB185" s="18"/>
      <c r="NC185" s="18"/>
      <c r="ND185" s="18"/>
      <c r="NE185" s="18"/>
      <c r="NF185" s="18"/>
      <c r="NG185" s="18"/>
      <c r="NH185" s="18"/>
      <c r="NI185" s="18"/>
      <c r="NJ185" s="18"/>
      <c r="NK185" s="18"/>
      <c r="NL185" s="18"/>
      <c r="NM185" s="18"/>
      <c r="NN185" s="18"/>
      <c r="NO185" s="18"/>
      <c r="NP185" s="18"/>
      <c r="NQ185" s="18"/>
      <c r="NR185" s="18"/>
      <c r="NS185" s="18"/>
      <c r="NT185" s="18"/>
      <c r="NU185" s="18"/>
      <c r="NV185" s="18"/>
      <c r="NW185" s="18"/>
      <c r="NX185" s="18"/>
      <c r="NY185" s="18"/>
      <c r="NZ185" s="18"/>
      <c r="OA185" s="18"/>
      <c r="OB185" s="18"/>
      <c r="OC185" s="18"/>
      <c r="OD185" s="18"/>
      <c r="OE185" s="18"/>
      <c r="OF185" s="18"/>
      <c r="OG185" s="18"/>
      <c r="OH185" s="18"/>
      <c r="OI185" s="18"/>
      <c r="OJ185" s="18"/>
      <c r="OK185" s="18"/>
      <c r="OL185" s="18"/>
      <c r="OM185" s="18"/>
      <c r="ON185" s="18"/>
      <c r="OO185" s="18"/>
      <c r="OP185" s="18"/>
      <c r="OQ185" s="18"/>
      <c r="OR185" s="18"/>
      <c r="OS185" s="18"/>
      <c r="OT185" s="18"/>
      <c r="OU185" s="18"/>
      <c r="OV185" s="18"/>
      <c r="OW185" s="18"/>
      <c r="OX185" s="18"/>
      <c r="OY185" s="18"/>
      <c r="OZ185" s="18"/>
      <c r="PA185" s="18"/>
      <c r="PB185" s="18"/>
      <c r="PC185" s="18"/>
      <c r="PD185" s="18"/>
      <c r="PE185" s="18"/>
      <c r="PF185" s="18"/>
      <c r="PG185" s="18"/>
      <c r="PH185" s="18"/>
      <c r="PI185" s="18"/>
      <c r="PJ185" s="18"/>
      <c r="PK185" s="18"/>
      <c r="PL185" s="18"/>
      <c r="PM185" s="18"/>
      <c r="PN185" s="18"/>
      <c r="PO185" s="18"/>
      <c r="PP185" s="18"/>
      <c r="PQ185" s="18"/>
      <c r="PR185" s="18"/>
      <c r="PS185" s="18"/>
      <c r="PT185" s="18"/>
      <c r="PU185" s="18"/>
      <c r="PV185" s="18"/>
      <c r="PW185" s="18"/>
      <c r="PX185" s="18"/>
      <c r="PY185" s="18"/>
      <c r="PZ185" s="18"/>
      <c r="QA185" s="18"/>
      <c r="QB185" s="18"/>
      <c r="QC185" s="18"/>
      <c r="QD185" s="18"/>
      <c r="QE185" s="18"/>
      <c r="QF185" s="18"/>
      <c r="QG185" s="18"/>
      <c r="QH185" s="18"/>
      <c r="QI185" s="18"/>
      <c r="QJ185" s="18"/>
      <c r="QK185" s="18"/>
      <c r="QL185" s="18"/>
      <c r="QM185" s="18"/>
      <c r="QN185" s="18"/>
      <c r="QO185" s="18"/>
      <c r="QP185" s="18"/>
      <c r="QQ185" s="18"/>
      <c r="QR185" s="18"/>
      <c r="QS185" s="18"/>
      <c r="QT185" s="18"/>
      <c r="QU185" s="18"/>
      <c r="QV185" s="18"/>
      <c r="QW185" s="18"/>
      <c r="QX185" s="18"/>
      <c r="QY185" s="18"/>
      <c r="QZ185" s="18"/>
      <c r="RA185" s="18"/>
      <c r="RB185" s="18"/>
      <c r="RC185" s="18"/>
      <c r="RD185" s="18"/>
      <c r="RE185" s="18"/>
      <c r="RF185" s="18"/>
      <c r="RG185" s="18"/>
      <c r="RH185" s="18"/>
      <c r="RI185" s="18"/>
      <c r="RJ185" s="18"/>
      <c r="RK185" s="18"/>
      <c r="RL185" s="18"/>
      <c r="RM185" s="18"/>
      <c r="RN185" s="18"/>
      <c r="RO185" s="18"/>
      <c r="RP185" s="18"/>
      <c r="RQ185" s="18"/>
      <c r="RR185" s="18"/>
      <c r="RS185" s="18"/>
      <c r="RT185" s="18"/>
      <c r="RU185" s="18"/>
      <c r="RV185" s="18"/>
      <c r="RW185" s="18"/>
      <c r="RX185" s="18"/>
      <c r="RY185" s="18"/>
      <c r="RZ185" s="18"/>
      <c r="SA185" s="18"/>
      <c r="SB185" s="18"/>
      <c r="SC185" s="18"/>
      <c r="SD185" s="18"/>
      <c r="SE185" s="18"/>
      <c r="SF185" s="18"/>
      <c r="SG185" s="18"/>
      <c r="SH185" s="18"/>
      <c r="SI185" s="18"/>
      <c r="SJ185" s="18"/>
      <c r="SK185" s="18"/>
      <c r="SL185" s="18"/>
      <c r="SM185" s="18"/>
      <c r="SN185" s="18"/>
      <c r="SO185" s="18"/>
      <c r="SP185" s="18"/>
      <c r="SQ185" s="18"/>
      <c r="SR185" s="18"/>
      <c r="SS185" s="18"/>
      <c r="ST185" s="18"/>
      <c r="SU185" s="18"/>
      <c r="SV185" s="18"/>
      <c r="SW185" s="18"/>
      <c r="SX185" s="18"/>
      <c r="SY185" s="18"/>
      <c r="SZ185" s="18"/>
      <c r="TA185" s="18"/>
      <c r="TB185" s="18"/>
      <c r="TC185" s="18"/>
      <c r="TD185" s="18"/>
      <c r="TE185" s="18"/>
      <c r="TF185" s="18"/>
      <c r="TG185" s="18"/>
      <c r="TH185" s="18"/>
      <c r="TI185" s="18"/>
      <c r="TJ185" s="18"/>
      <c r="TK185" s="18"/>
      <c r="TL185" s="18"/>
      <c r="TM185" s="18"/>
      <c r="TN185" s="18"/>
      <c r="TO185" s="18"/>
      <c r="TP185" s="18"/>
      <c r="TQ185" s="18"/>
      <c r="TR185" s="18"/>
      <c r="TS185" s="18"/>
      <c r="TT185" s="18"/>
      <c r="TU185" s="18"/>
      <c r="TV185" s="18"/>
      <c r="TW185" s="18"/>
      <c r="TX185" s="18"/>
      <c r="TY185" s="18"/>
      <c r="TZ185" s="18"/>
      <c r="UA185" s="18"/>
      <c r="UB185" s="18"/>
      <c r="UC185" s="18"/>
      <c r="UD185" s="18"/>
      <c r="UE185" s="18"/>
      <c r="UF185" s="18"/>
      <c r="UG185" s="18"/>
      <c r="UH185" s="18"/>
      <c r="UI185" s="18"/>
      <c r="UJ185" s="18"/>
      <c r="UK185" s="18"/>
      <c r="UL185" s="18"/>
      <c r="UM185" s="18"/>
      <c r="UN185" s="18"/>
      <c r="UO185" s="18"/>
      <c r="UP185" s="18"/>
      <c r="UQ185" s="18"/>
      <c r="UR185" s="18"/>
      <c r="US185" s="18"/>
      <c r="UT185" s="18"/>
      <c r="UU185" s="18"/>
      <c r="UV185" s="18"/>
      <c r="UW185" s="18"/>
      <c r="UX185" s="18"/>
      <c r="UY185" s="18"/>
      <c r="UZ185" s="18"/>
      <c r="VA185" s="18"/>
      <c r="VB185" s="18"/>
      <c r="VC185" s="18"/>
      <c r="VD185" s="18"/>
      <c r="VE185" s="18"/>
      <c r="VF185" s="18"/>
      <c r="VG185" s="18"/>
      <c r="VH185" s="18"/>
      <c r="VI185" s="18"/>
      <c r="VJ185" s="18"/>
      <c r="VK185" s="18"/>
      <c r="VL185" s="18"/>
      <c r="VM185" s="18"/>
      <c r="VN185" s="18"/>
      <c r="VO185" s="18"/>
      <c r="VP185" s="18"/>
      <c r="VQ185" s="18"/>
      <c r="VR185" s="18"/>
      <c r="VS185" s="18"/>
      <c r="VT185" s="18"/>
      <c r="VU185" s="18"/>
      <c r="VV185" s="18"/>
      <c r="VW185" s="18"/>
      <c r="VX185" s="18"/>
      <c r="VY185" s="18"/>
      <c r="VZ185" s="18"/>
      <c r="WA185" s="18"/>
      <c r="WB185" s="18"/>
      <c r="WC185" s="18"/>
      <c r="WD185" s="18"/>
      <c r="WE185" s="18"/>
      <c r="WF185" s="18"/>
      <c r="WG185" s="18"/>
      <c r="WH185" s="18"/>
      <c r="WI185" s="18"/>
      <c r="WJ185" s="18"/>
      <c r="WK185" s="18"/>
      <c r="WL185" s="18"/>
      <c r="WM185" s="18"/>
      <c r="WN185" s="18"/>
      <c r="WO185" s="18"/>
      <c r="WP185" s="18"/>
      <c r="WQ185" s="18"/>
      <c r="WR185" s="18"/>
      <c r="WS185" s="18"/>
      <c r="WT185" s="18"/>
      <c r="WU185" s="18"/>
      <c r="WV185" s="18"/>
      <c r="WW185" s="18"/>
      <c r="WX185" s="18"/>
      <c r="WY185" s="18"/>
      <c r="WZ185" s="18"/>
      <c r="XA185" s="18"/>
      <c r="XB185" s="18"/>
      <c r="XC185" s="18"/>
      <c r="XD185" s="18"/>
      <c r="XE185" s="18"/>
      <c r="XF185" s="18"/>
      <c r="XG185" s="18"/>
      <c r="XH185" s="18"/>
      <c r="XI185" s="18"/>
      <c r="XJ185" s="18"/>
      <c r="XK185" s="18"/>
      <c r="XL185" s="18"/>
      <c r="XM185" s="18"/>
      <c r="XN185" s="18"/>
      <c r="XO185" s="18"/>
      <c r="XP185" s="18"/>
      <c r="XQ185" s="18"/>
      <c r="XR185" s="18"/>
      <c r="XS185" s="18"/>
      <c r="XT185" s="18"/>
      <c r="XU185" s="18"/>
      <c r="XV185" s="18"/>
      <c r="XW185" s="18"/>
      <c r="XX185" s="18"/>
      <c r="XY185" s="18"/>
      <c r="XZ185" s="18"/>
      <c r="YA185" s="18"/>
      <c r="YB185" s="18"/>
      <c r="YC185" s="18"/>
      <c r="YD185" s="18"/>
      <c r="YE185" s="18"/>
      <c r="YF185" s="18"/>
      <c r="YG185" s="18"/>
      <c r="YH185" s="18"/>
      <c r="YI185" s="18"/>
      <c r="YJ185" s="18"/>
      <c r="YK185" s="18"/>
      <c r="YL185" s="18"/>
      <c r="YM185" s="18"/>
      <c r="YN185" s="18"/>
      <c r="YO185" s="18"/>
      <c r="YP185" s="18"/>
      <c r="YQ185" s="18"/>
      <c r="YR185" s="18"/>
      <c r="YS185" s="18"/>
      <c r="YT185" s="18"/>
      <c r="YU185" s="18"/>
      <c r="YV185" s="18"/>
      <c r="YW185" s="18"/>
      <c r="YX185" s="18"/>
      <c r="YY185" s="18"/>
      <c r="YZ185" s="18"/>
      <c r="ZA185" s="18"/>
      <c r="ZB185" s="18"/>
      <c r="ZC185" s="18"/>
      <c r="ZD185" s="18"/>
      <c r="ZE185" s="18"/>
      <c r="ZF185" s="18"/>
      <c r="ZG185" s="18"/>
      <c r="ZH185" s="18"/>
      <c r="ZI185" s="18"/>
      <c r="ZJ185" s="18"/>
      <c r="ZK185" s="18"/>
      <c r="ZL185" s="18"/>
      <c r="ZM185" s="18"/>
      <c r="ZN185" s="18"/>
      <c r="ZO185" s="18"/>
      <c r="ZP185" s="18"/>
      <c r="ZQ185" s="18"/>
      <c r="ZR185" s="18"/>
      <c r="ZS185" s="18"/>
      <c r="ZT185" s="18"/>
      <c r="ZU185" s="18"/>
      <c r="ZV185" s="18"/>
      <c r="ZW185" s="18"/>
      <c r="ZX185" s="18"/>
      <c r="ZY185" s="18"/>
      <c r="ZZ185" s="18"/>
      <c r="AAA185" s="18"/>
      <c r="AAB185" s="18"/>
      <c r="AAC185" s="18"/>
      <c r="AAD185" s="18"/>
      <c r="AAE185" s="18"/>
      <c r="AAF185" s="18"/>
      <c r="AAG185" s="18"/>
      <c r="AAH185" s="18"/>
      <c r="AAI185" s="18"/>
      <c r="AAJ185" s="18"/>
      <c r="AAK185" s="18"/>
      <c r="AAL185" s="18"/>
      <c r="AAM185" s="18"/>
      <c r="AAN185" s="18"/>
      <c r="AAO185" s="18"/>
      <c r="AAP185" s="18"/>
      <c r="AAQ185" s="18"/>
      <c r="AAR185" s="18"/>
      <c r="AAS185" s="18"/>
      <c r="AAT185" s="18"/>
      <c r="AAU185" s="18"/>
      <c r="AAV185" s="18"/>
      <c r="AAW185" s="18"/>
      <c r="AAX185" s="18"/>
      <c r="AAY185" s="18"/>
      <c r="AAZ185" s="18"/>
      <c r="ABA185" s="18"/>
      <c r="ABB185" s="18"/>
      <c r="ABC185" s="18"/>
      <c r="ABD185" s="18"/>
      <c r="ABE185" s="18"/>
      <c r="ABF185" s="18"/>
      <c r="ABG185" s="18"/>
      <c r="ABH185" s="18"/>
      <c r="ABI185" s="18"/>
      <c r="ABJ185" s="18"/>
      <c r="ABK185" s="18"/>
      <c r="ABL185" s="18"/>
      <c r="ABM185" s="18"/>
      <c r="ABN185" s="18"/>
      <c r="ABO185" s="18"/>
      <c r="ABP185" s="18"/>
      <c r="ABQ185" s="18"/>
      <c r="ABR185" s="18"/>
      <c r="ABS185" s="18"/>
      <c r="ABT185" s="18"/>
      <c r="ABU185" s="18"/>
      <c r="ABV185" s="18"/>
      <c r="ABW185" s="18"/>
      <c r="ABX185" s="18"/>
      <c r="ABY185" s="18"/>
      <c r="ABZ185" s="18"/>
      <c r="ACA185" s="18"/>
      <c r="ACB185" s="18"/>
      <c r="ACC185" s="18"/>
      <c r="ACD185" s="18"/>
      <c r="ACE185" s="18"/>
      <c r="ACF185" s="18"/>
      <c r="ACG185" s="18"/>
      <c r="ACH185" s="18"/>
      <c r="ACI185" s="18"/>
      <c r="ACJ185" s="18"/>
      <c r="ACK185" s="18"/>
      <c r="ACL185" s="18"/>
      <c r="ACM185" s="18"/>
      <c r="ACN185" s="18"/>
      <c r="ACO185" s="18"/>
      <c r="ACP185" s="18"/>
      <c r="ACQ185" s="18"/>
      <c r="ACR185" s="18"/>
      <c r="ACS185" s="18"/>
      <c r="ACT185" s="18"/>
      <c r="ACU185" s="18"/>
      <c r="ACV185" s="18"/>
      <c r="ACW185" s="18"/>
      <c r="ACX185" s="18"/>
      <c r="ACY185" s="18"/>
      <c r="ACZ185" s="18"/>
      <c r="ADA185" s="18"/>
      <c r="ADB185" s="18"/>
      <c r="ADC185" s="18"/>
      <c r="ADD185" s="18"/>
      <c r="ADE185" s="18"/>
      <c r="ADF185" s="18"/>
      <c r="ADG185" s="18"/>
      <c r="ADH185" s="18"/>
      <c r="ADI185" s="18"/>
      <c r="ADJ185" s="18"/>
      <c r="ADK185" s="18"/>
      <c r="ADL185" s="18"/>
      <c r="ADM185" s="18"/>
      <c r="ADN185" s="18"/>
      <c r="ADO185" s="18"/>
      <c r="ADP185" s="18"/>
      <c r="ADQ185" s="18"/>
      <c r="ADR185" s="18"/>
      <c r="ADS185" s="18"/>
      <c r="ADT185" s="18"/>
      <c r="ADU185" s="18"/>
      <c r="ADV185" s="18"/>
      <c r="ADW185" s="18"/>
      <c r="ADX185" s="18"/>
      <c r="ADY185" s="18"/>
      <c r="ADZ185" s="18"/>
      <c r="AEA185" s="18"/>
      <c r="AEB185" s="18"/>
      <c r="AEC185" s="18"/>
      <c r="AED185" s="18"/>
      <c r="AEE185" s="18"/>
      <c r="AEF185" s="18"/>
      <c r="AEG185" s="18"/>
      <c r="AEH185" s="18"/>
      <c r="AEI185" s="18"/>
      <c r="AEJ185" s="18"/>
      <c r="AEK185" s="18"/>
      <c r="AEL185" s="18"/>
      <c r="AEM185" s="18"/>
      <c r="AEN185" s="18"/>
      <c r="AEO185" s="18"/>
      <c r="AEP185" s="18"/>
      <c r="AEQ185" s="18"/>
      <c r="AER185" s="18"/>
      <c r="AES185" s="18"/>
      <c r="AET185" s="18"/>
      <c r="AEU185" s="18"/>
      <c r="AEV185" s="18"/>
      <c r="AEW185" s="18"/>
      <c r="AEX185" s="18"/>
    </row>
    <row r="186" spans="1:830" s="33" customFormat="1" ht="45.75" customHeight="1">
      <c r="A186" s="34">
        <v>182</v>
      </c>
      <c r="B186" s="34" t="s">
        <v>375</v>
      </c>
      <c r="C186" s="8" t="s">
        <v>376</v>
      </c>
      <c r="D186" s="35" t="s">
        <v>377</v>
      </c>
      <c r="E186" s="36">
        <v>180</v>
      </c>
      <c r="F186" s="37">
        <v>6500</v>
      </c>
      <c r="G186" s="52">
        <v>152.54237288135593</v>
      </c>
      <c r="H186" s="38">
        <f t="shared" si="46"/>
        <v>1170000</v>
      </c>
      <c r="I186" s="39">
        <v>6500</v>
      </c>
      <c r="J186" s="38">
        <f t="shared" si="47"/>
        <v>1170000</v>
      </c>
      <c r="K186" s="38">
        <f t="shared" si="48"/>
        <v>0</v>
      </c>
      <c r="L186" s="38">
        <f t="shared" si="49"/>
        <v>0</v>
      </c>
      <c r="M186" s="40"/>
      <c r="N186" s="99">
        <f t="shared" si="50"/>
        <v>0</v>
      </c>
      <c r="O186" s="42"/>
      <c r="P186" s="43">
        <f t="shared" si="51"/>
        <v>0</v>
      </c>
      <c r="Q186" s="43">
        <f t="shared" si="52"/>
        <v>0</v>
      </c>
      <c r="R186" s="43">
        <f t="shared" si="53"/>
        <v>0</v>
      </c>
      <c r="S186" s="44">
        <f t="shared" si="54"/>
        <v>6500</v>
      </c>
      <c r="T186" s="98">
        <f t="shared" si="55"/>
        <v>1170000</v>
      </c>
      <c r="U186" s="45">
        <f t="shared" si="39"/>
        <v>6500</v>
      </c>
      <c r="V186" s="46">
        <f t="shared" si="40"/>
        <v>1170000</v>
      </c>
      <c r="W186" s="46">
        <f t="shared" si="41"/>
        <v>0</v>
      </c>
      <c r="X186" s="47">
        <f t="shared" si="42"/>
        <v>0</v>
      </c>
      <c r="Y186" s="97">
        <v>6500</v>
      </c>
      <c r="Z186" s="96">
        <f t="shared" si="43"/>
        <v>1170000</v>
      </c>
      <c r="AA186" s="96">
        <f t="shared" si="44"/>
        <v>0</v>
      </c>
      <c r="AB186" s="70">
        <f t="shared" si="45"/>
        <v>0</v>
      </c>
      <c r="AC186" s="157"/>
      <c r="AD186" s="162">
        <v>63</v>
      </c>
      <c r="AE186" s="166">
        <f t="shared" si="56"/>
        <v>409500</v>
      </c>
      <c r="AF186" s="166">
        <v>0</v>
      </c>
      <c r="AT186" s="136"/>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c r="EG186" s="18"/>
      <c r="EH186" s="18"/>
      <c r="EI186" s="18"/>
      <c r="EJ186" s="18"/>
      <c r="EK186" s="18"/>
      <c r="EL186" s="18"/>
      <c r="EM186" s="18"/>
      <c r="EN186" s="18"/>
      <c r="EO186" s="18"/>
      <c r="EP186" s="18"/>
      <c r="EQ186" s="18"/>
      <c r="ER186" s="18"/>
      <c r="ES186" s="18"/>
      <c r="ET186" s="18"/>
      <c r="EU186" s="18"/>
      <c r="EV186" s="18"/>
      <c r="EW186" s="18"/>
      <c r="EX186" s="18"/>
      <c r="EY186" s="18"/>
      <c r="EZ186" s="18"/>
      <c r="FA186" s="18"/>
      <c r="FB186" s="18"/>
      <c r="FC186" s="18"/>
      <c r="FD186" s="18"/>
      <c r="FE186" s="18"/>
      <c r="FF186" s="18"/>
      <c r="FG186" s="18"/>
      <c r="FH186" s="18"/>
      <c r="FI186" s="18"/>
      <c r="FJ186" s="18"/>
      <c r="FK186" s="18"/>
      <c r="FL186" s="18"/>
      <c r="FM186" s="18"/>
      <c r="FN186" s="18"/>
      <c r="FO186" s="18"/>
      <c r="FP186" s="18"/>
      <c r="FQ186" s="18"/>
      <c r="FR186" s="18"/>
      <c r="FS186" s="18"/>
      <c r="FT186" s="18"/>
      <c r="FU186" s="18"/>
      <c r="FV186" s="18"/>
      <c r="FW186" s="18"/>
      <c r="FX186" s="18"/>
      <c r="FY186" s="18"/>
      <c r="FZ186" s="18"/>
      <c r="GA186" s="18"/>
      <c r="GB186" s="18"/>
      <c r="GC186" s="18"/>
      <c r="GD186" s="18"/>
      <c r="GE186" s="18"/>
      <c r="GF186" s="18"/>
      <c r="GG186" s="18"/>
      <c r="GH186" s="18"/>
      <c r="GI186" s="18"/>
      <c r="GJ186" s="18"/>
      <c r="GK186" s="18"/>
      <c r="GL186" s="18"/>
      <c r="GM186" s="18"/>
      <c r="GN186" s="18"/>
      <c r="GO186" s="18"/>
      <c r="GP186" s="18"/>
      <c r="GQ186" s="18"/>
      <c r="GR186" s="18"/>
      <c r="GS186" s="18"/>
      <c r="GT186" s="18"/>
      <c r="GU186" s="18"/>
      <c r="GV186" s="18"/>
      <c r="GW186" s="18"/>
      <c r="GX186" s="18"/>
      <c r="GY186" s="18"/>
      <c r="GZ186" s="18"/>
      <c r="HA186" s="18"/>
      <c r="HB186" s="18"/>
      <c r="HC186" s="18"/>
      <c r="HD186" s="18"/>
      <c r="HE186" s="18"/>
      <c r="HF186" s="18"/>
      <c r="HG186" s="18"/>
      <c r="HH186" s="18"/>
      <c r="HI186" s="18"/>
      <c r="HJ186" s="18"/>
      <c r="HK186" s="18"/>
      <c r="HL186" s="18"/>
      <c r="HM186" s="18"/>
      <c r="HN186" s="18"/>
      <c r="HO186" s="18"/>
      <c r="HP186" s="18"/>
      <c r="HQ186" s="18"/>
      <c r="HR186" s="18"/>
      <c r="HS186" s="18"/>
      <c r="HT186" s="18"/>
      <c r="HU186" s="18"/>
      <c r="HV186" s="18"/>
      <c r="HW186" s="18"/>
      <c r="HX186" s="18"/>
      <c r="HY186" s="18"/>
      <c r="HZ186" s="18"/>
      <c r="IA186" s="18"/>
      <c r="IB186" s="18"/>
      <c r="IC186" s="18"/>
      <c r="ID186" s="18"/>
      <c r="IE186" s="18"/>
      <c r="IF186" s="18"/>
      <c r="IG186" s="18"/>
      <c r="IH186" s="18"/>
      <c r="II186" s="18"/>
      <c r="IJ186" s="18"/>
      <c r="IK186" s="18"/>
      <c r="IL186" s="18"/>
      <c r="IM186" s="18"/>
      <c r="IN186" s="18"/>
      <c r="IO186" s="18"/>
      <c r="IP186" s="18"/>
      <c r="IQ186" s="18"/>
      <c r="IR186" s="18"/>
      <c r="IS186" s="18"/>
      <c r="IT186" s="18"/>
      <c r="IU186" s="18"/>
      <c r="IV186" s="18"/>
      <c r="IW186" s="18"/>
      <c r="IX186" s="18"/>
      <c r="IY186" s="18"/>
      <c r="IZ186" s="18"/>
      <c r="JA186" s="18"/>
      <c r="JB186" s="18"/>
      <c r="JC186" s="18"/>
      <c r="JD186" s="18"/>
      <c r="JE186" s="18"/>
      <c r="JF186" s="18"/>
      <c r="JG186" s="18"/>
      <c r="JH186" s="18"/>
      <c r="JI186" s="18"/>
      <c r="JJ186" s="18"/>
      <c r="JK186" s="18"/>
      <c r="JL186" s="18"/>
      <c r="JM186" s="18"/>
      <c r="JN186" s="18"/>
      <c r="JO186" s="18"/>
      <c r="JP186" s="18"/>
      <c r="JQ186" s="18"/>
      <c r="JR186" s="18"/>
      <c r="JS186" s="18"/>
      <c r="JT186" s="18"/>
      <c r="JU186" s="18"/>
      <c r="JV186" s="18"/>
      <c r="JW186" s="18"/>
      <c r="JX186" s="18"/>
      <c r="JY186" s="18"/>
      <c r="JZ186" s="18"/>
      <c r="KA186" s="18"/>
      <c r="KB186" s="18"/>
      <c r="KC186" s="18"/>
      <c r="KD186" s="18"/>
      <c r="KE186" s="18"/>
      <c r="KF186" s="18"/>
      <c r="KG186" s="18"/>
      <c r="KH186" s="18"/>
      <c r="KI186" s="18"/>
      <c r="KJ186" s="18"/>
      <c r="KK186" s="18"/>
      <c r="KL186" s="18"/>
      <c r="KM186" s="18"/>
      <c r="KN186" s="18"/>
      <c r="KO186" s="18"/>
      <c r="KP186" s="18"/>
      <c r="KQ186" s="18"/>
      <c r="KR186" s="18"/>
      <c r="KS186" s="18"/>
      <c r="KT186" s="18"/>
      <c r="KU186" s="18"/>
      <c r="KV186" s="18"/>
      <c r="KW186" s="18"/>
      <c r="KX186" s="18"/>
      <c r="KY186" s="18"/>
      <c r="KZ186" s="18"/>
      <c r="LA186" s="18"/>
      <c r="LB186" s="18"/>
      <c r="LC186" s="18"/>
      <c r="LD186" s="18"/>
      <c r="LE186" s="18"/>
      <c r="LF186" s="18"/>
      <c r="LG186" s="18"/>
      <c r="LH186" s="18"/>
      <c r="LI186" s="18"/>
      <c r="LJ186" s="18"/>
      <c r="LK186" s="18"/>
      <c r="LL186" s="18"/>
      <c r="LM186" s="18"/>
      <c r="LN186" s="18"/>
      <c r="LO186" s="18"/>
      <c r="LP186" s="18"/>
      <c r="LQ186" s="18"/>
      <c r="LR186" s="18"/>
      <c r="LS186" s="18"/>
      <c r="LT186" s="18"/>
      <c r="LU186" s="18"/>
      <c r="LV186" s="18"/>
      <c r="LW186" s="18"/>
      <c r="LX186" s="18"/>
      <c r="LY186" s="18"/>
      <c r="LZ186" s="18"/>
      <c r="MA186" s="18"/>
      <c r="MB186" s="18"/>
      <c r="MC186" s="18"/>
      <c r="MD186" s="18"/>
      <c r="ME186" s="18"/>
      <c r="MF186" s="18"/>
      <c r="MG186" s="18"/>
      <c r="MH186" s="18"/>
      <c r="MI186" s="18"/>
      <c r="MJ186" s="18"/>
      <c r="MK186" s="18"/>
      <c r="ML186" s="18"/>
      <c r="MM186" s="18"/>
      <c r="MN186" s="18"/>
      <c r="MO186" s="18"/>
      <c r="MP186" s="18"/>
      <c r="MQ186" s="18"/>
      <c r="MR186" s="18"/>
      <c r="MS186" s="18"/>
      <c r="MT186" s="18"/>
      <c r="MU186" s="18"/>
      <c r="MV186" s="18"/>
      <c r="MW186" s="18"/>
      <c r="MX186" s="18"/>
      <c r="MY186" s="18"/>
      <c r="MZ186" s="18"/>
      <c r="NA186" s="18"/>
      <c r="NB186" s="18"/>
      <c r="NC186" s="18"/>
      <c r="ND186" s="18"/>
      <c r="NE186" s="18"/>
      <c r="NF186" s="18"/>
      <c r="NG186" s="18"/>
      <c r="NH186" s="18"/>
      <c r="NI186" s="18"/>
      <c r="NJ186" s="18"/>
      <c r="NK186" s="18"/>
      <c r="NL186" s="18"/>
      <c r="NM186" s="18"/>
      <c r="NN186" s="18"/>
      <c r="NO186" s="18"/>
      <c r="NP186" s="18"/>
      <c r="NQ186" s="18"/>
      <c r="NR186" s="18"/>
      <c r="NS186" s="18"/>
      <c r="NT186" s="18"/>
      <c r="NU186" s="18"/>
      <c r="NV186" s="18"/>
      <c r="NW186" s="18"/>
      <c r="NX186" s="18"/>
      <c r="NY186" s="18"/>
      <c r="NZ186" s="18"/>
      <c r="OA186" s="18"/>
      <c r="OB186" s="18"/>
      <c r="OC186" s="18"/>
      <c r="OD186" s="18"/>
      <c r="OE186" s="18"/>
      <c r="OF186" s="18"/>
      <c r="OG186" s="18"/>
      <c r="OH186" s="18"/>
      <c r="OI186" s="18"/>
      <c r="OJ186" s="18"/>
      <c r="OK186" s="18"/>
      <c r="OL186" s="18"/>
      <c r="OM186" s="18"/>
      <c r="ON186" s="18"/>
      <c r="OO186" s="18"/>
      <c r="OP186" s="18"/>
      <c r="OQ186" s="18"/>
      <c r="OR186" s="18"/>
      <c r="OS186" s="18"/>
      <c r="OT186" s="18"/>
      <c r="OU186" s="18"/>
      <c r="OV186" s="18"/>
      <c r="OW186" s="18"/>
      <c r="OX186" s="18"/>
      <c r="OY186" s="18"/>
      <c r="OZ186" s="18"/>
      <c r="PA186" s="18"/>
      <c r="PB186" s="18"/>
      <c r="PC186" s="18"/>
      <c r="PD186" s="18"/>
      <c r="PE186" s="18"/>
      <c r="PF186" s="18"/>
      <c r="PG186" s="18"/>
      <c r="PH186" s="18"/>
      <c r="PI186" s="18"/>
      <c r="PJ186" s="18"/>
      <c r="PK186" s="18"/>
      <c r="PL186" s="18"/>
      <c r="PM186" s="18"/>
      <c r="PN186" s="18"/>
      <c r="PO186" s="18"/>
      <c r="PP186" s="18"/>
      <c r="PQ186" s="18"/>
      <c r="PR186" s="18"/>
      <c r="PS186" s="18"/>
      <c r="PT186" s="18"/>
      <c r="PU186" s="18"/>
      <c r="PV186" s="18"/>
      <c r="PW186" s="18"/>
      <c r="PX186" s="18"/>
      <c r="PY186" s="18"/>
      <c r="PZ186" s="18"/>
      <c r="QA186" s="18"/>
      <c r="QB186" s="18"/>
      <c r="QC186" s="18"/>
      <c r="QD186" s="18"/>
      <c r="QE186" s="18"/>
      <c r="QF186" s="18"/>
      <c r="QG186" s="18"/>
      <c r="QH186" s="18"/>
      <c r="QI186" s="18"/>
      <c r="QJ186" s="18"/>
      <c r="QK186" s="18"/>
      <c r="QL186" s="18"/>
      <c r="QM186" s="18"/>
      <c r="QN186" s="18"/>
      <c r="QO186" s="18"/>
      <c r="QP186" s="18"/>
      <c r="QQ186" s="18"/>
      <c r="QR186" s="18"/>
      <c r="QS186" s="18"/>
      <c r="QT186" s="18"/>
      <c r="QU186" s="18"/>
      <c r="QV186" s="18"/>
      <c r="QW186" s="18"/>
      <c r="QX186" s="18"/>
      <c r="QY186" s="18"/>
      <c r="QZ186" s="18"/>
      <c r="RA186" s="18"/>
      <c r="RB186" s="18"/>
      <c r="RC186" s="18"/>
      <c r="RD186" s="18"/>
      <c r="RE186" s="18"/>
      <c r="RF186" s="18"/>
      <c r="RG186" s="18"/>
      <c r="RH186" s="18"/>
      <c r="RI186" s="18"/>
      <c r="RJ186" s="18"/>
      <c r="RK186" s="18"/>
      <c r="RL186" s="18"/>
      <c r="RM186" s="18"/>
      <c r="RN186" s="18"/>
      <c r="RO186" s="18"/>
      <c r="RP186" s="18"/>
      <c r="RQ186" s="18"/>
      <c r="RR186" s="18"/>
      <c r="RS186" s="18"/>
      <c r="RT186" s="18"/>
      <c r="RU186" s="18"/>
      <c r="RV186" s="18"/>
      <c r="RW186" s="18"/>
      <c r="RX186" s="18"/>
      <c r="RY186" s="18"/>
      <c r="RZ186" s="18"/>
      <c r="SA186" s="18"/>
      <c r="SB186" s="18"/>
      <c r="SC186" s="18"/>
      <c r="SD186" s="18"/>
      <c r="SE186" s="18"/>
      <c r="SF186" s="18"/>
      <c r="SG186" s="18"/>
      <c r="SH186" s="18"/>
      <c r="SI186" s="18"/>
      <c r="SJ186" s="18"/>
      <c r="SK186" s="18"/>
      <c r="SL186" s="18"/>
      <c r="SM186" s="18"/>
      <c r="SN186" s="18"/>
      <c r="SO186" s="18"/>
      <c r="SP186" s="18"/>
      <c r="SQ186" s="18"/>
      <c r="SR186" s="18"/>
      <c r="SS186" s="18"/>
      <c r="ST186" s="18"/>
      <c r="SU186" s="18"/>
      <c r="SV186" s="18"/>
      <c r="SW186" s="18"/>
      <c r="SX186" s="18"/>
      <c r="SY186" s="18"/>
      <c r="SZ186" s="18"/>
      <c r="TA186" s="18"/>
      <c r="TB186" s="18"/>
      <c r="TC186" s="18"/>
      <c r="TD186" s="18"/>
      <c r="TE186" s="18"/>
      <c r="TF186" s="18"/>
      <c r="TG186" s="18"/>
      <c r="TH186" s="18"/>
      <c r="TI186" s="18"/>
      <c r="TJ186" s="18"/>
      <c r="TK186" s="18"/>
      <c r="TL186" s="18"/>
      <c r="TM186" s="18"/>
      <c r="TN186" s="18"/>
      <c r="TO186" s="18"/>
      <c r="TP186" s="18"/>
      <c r="TQ186" s="18"/>
      <c r="TR186" s="18"/>
      <c r="TS186" s="18"/>
      <c r="TT186" s="18"/>
      <c r="TU186" s="18"/>
      <c r="TV186" s="18"/>
      <c r="TW186" s="18"/>
      <c r="TX186" s="18"/>
      <c r="TY186" s="18"/>
      <c r="TZ186" s="18"/>
      <c r="UA186" s="18"/>
      <c r="UB186" s="18"/>
      <c r="UC186" s="18"/>
      <c r="UD186" s="18"/>
      <c r="UE186" s="18"/>
      <c r="UF186" s="18"/>
      <c r="UG186" s="18"/>
      <c r="UH186" s="18"/>
      <c r="UI186" s="18"/>
      <c r="UJ186" s="18"/>
      <c r="UK186" s="18"/>
      <c r="UL186" s="18"/>
      <c r="UM186" s="18"/>
      <c r="UN186" s="18"/>
      <c r="UO186" s="18"/>
      <c r="UP186" s="18"/>
      <c r="UQ186" s="18"/>
      <c r="UR186" s="18"/>
      <c r="US186" s="18"/>
      <c r="UT186" s="18"/>
      <c r="UU186" s="18"/>
      <c r="UV186" s="18"/>
      <c r="UW186" s="18"/>
      <c r="UX186" s="18"/>
      <c r="UY186" s="18"/>
      <c r="UZ186" s="18"/>
      <c r="VA186" s="18"/>
      <c r="VB186" s="18"/>
      <c r="VC186" s="18"/>
      <c r="VD186" s="18"/>
      <c r="VE186" s="18"/>
      <c r="VF186" s="18"/>
      <c r="VG186" s="18"/>
      <c r="VH186" s="18"/>
      <c r="VI186" s="18"/>
      <c r="VJ186" s="18"/>
      <c r="VK186" s="18"/>
      <c r="VL186" s="18"/>
      <c r="VM186" s="18"/>
      <c r="VN186" s="18"/>
      <c r="VO186" s="18"/>
      <c r="VP186" s="18"/>
      <c r="VQ186" s="18"/>
      <c r="VR186" s="18"/>
      <c r="VS186" s="18"/>
      <c r="VT186" s="18"/>
      <c r="VU186" s="18"/>
      <c r="VV186" s="18"/>
      <c r="VW186" s="18"/>
      <c r="VX186" s="18"/>
      <c r="VY186" s="18"/>
      <c r="VZ186" s="18"/>
      <c r="WA186" s="18"/>
      <c r="WB186" s="18"/>
      <c r="WC186" s="18"/>
      <c r="WD186" s="18"/>
      <c r="WE186" s="18"/>
      <c r="WF186" s="18"/>
      <c r="WG186" s="18"/>
      <c r="WH186" s="18"/>
      <c r="WI186" s="18"/>
      <c r="WJ186" s="18"/>
      <c r="WK186" s="18"/>
      <c r="WL186" s="18"/>
      <c r="WM186" s="18"/>
      <c r="WN186" s="18"/>
      <c r="WO186" s="18"/>
      <c r="WP186" s="18"/>
      <c r="WQ186" s="18"/>
      <c r="WR186" s="18"/>
      <c r="WS186" s="18"/>
      <c r="WT186" s="18"/>
      <c r="WU186" s="18"/>
      <c r="WV186" s="18"/>
      <c r="WW186" s="18"/>
      <c r="WX186" s="18"/>
      <c r="WY186" s="18"/>
      <c r="WZ186" s="18"/>
      <c r="XA186" s="18"/>
      <c r="XB186" s="18"/>
      <c r="XC186" s="18"/>
      <c r="XD186" s="18"/>
      <c r="XE186" s="18"/>
      <c r="XF186" s="18"/>
      <c r="XG186" s="18"/>
      <c r="XH186" s="18"/>
      <c r="XI186" s="18"/>
      <c r="XJ186" s="18"/>
      <c r="XK186" s="18"/>
      <c r="XL186" s="18"/>
      <c r="XM186" s="18"/>
      <c r="XN186" s="18"/>
      <c r="XO186" s="18"/>
      <c r="XP186" s="18"/>
      <c r="XQ186" s="18"/>
      <c r="XR186" s="18"/>
      <c r="XS186" s="18"/>
      <c r="XT186" s="18"/>
      <c r="XU186" s="18"/>
      <c r="XV186" s="18"/>
      <c r="XW186" s="18"/>
      <c r="XX186" s="18"/>
      <c r="XY186" s="18"/>
      <c r="XZ186" s="18"/>
      <c r="YA186" s="18"/>
      <c r="YB186" s="18"/>
      <c r="YC186" s="18"/>
      <c r="YD186" s="18"/>
      <c r="YE186" s="18"/>
      <c r="YF186" s="18"/>
      <c r="YG186" s="18"/>
      <c r="YH186" s="18"/>
      <c r="YI186" s="18"/>
      <c r="YJ186" s="18"/>
      <c r="YK186" s="18"/>
      <c r="YL186" s="18"/>
      <c r="YM186" s="18"/>
      <c r="YN186" s="18"/>
      <c r="YO186" s="18"/>
      <c r="YP186" s="18"/>
      <c r="YQ186" s="18"/>
      <c r="YR186" s="18"/>
      <c r="YS186" s="18"/>
      <c r="YT186" s="18"/>
      <c r="YU186" s="18"/>
      <c r="YV186" s="18"/>
      <c r="YW186" s="18"/>
      <c r="YX186" s="18"/>
      <c r="YY186" s="18"/>
      <c r="YZ186" s="18"/>
      <c r="ZA186" s="18"/>
      <c r="ZB186" s="18"/>
      <c r="ZC186" s="18"/>
      <c r="ZD186" s="18"/>
      <c r="ZE186" s="18"/>
      <c r="ZF186" s="18"/>
      <c r="ZG186" s="18"/>
      <c r="ZH186" s="18"/>
      <c r="ZI186" s="18"/>
      <c r="ZJ186" s="18"/>
      <c r="ZK186" s="18"/>
      <c r="ZL186" s="18"/>
      <c r="ZM186" s="18"/>
      <c r="ZN186" s="18"/>
      <c r="ZO186" s="18"/>
      <c r="ZP186" s="18"/>
      <c r="ZQ186" s="18"/>
      <c r="ZR186" s="18"/>
      <c r="ZS186" s="18"/>
      <c r="ZT186" s="18"/>
      <c r="ZU186" s="18"/>
      <c r="ZV186" s="18"/>
      <c r="ZW186" s="18"/>
      <c r="ZX186" s="18"/>
      <c r="ZY186" s="18"/>
      <c r="ZZ186" s="18"/>
      <c r="AAA186" s="18"/>
      <c r="AAB186" s="18"/>
      <c r="AAC186" s="18"/>
      <c r="AAD186" s="18"/>
      <c r="AAE186" s="18"/>
      <c r="AAF186" s="18"/>
      <c r="AAG186" s="18"/>
      <c r="AAH186" s="18"/>
      <c r="AAI186" s="18"/>
      <c r="AAJ186" s="18"/>
      <c r="AAK186" s="18"/>
      <c r="AAL186" s="18"/>
      <c r="AAM186" s="18"/>
      <c r="AAN186" s="18"/>
      <c r="AAO186" s="18"/>
      <c r="AAP186" s="18"/>
      <c r="AAQ186" s="18"/>
      <c r="AAR186" s="18"/>
      <c r="AAS186" s="18"/>
      <c r="AAT186" s="18"/>
      <c r="AAU186" s="18"/>
      <c r="AAV186" s="18"/>
      <c r="AAW186" s="18"/>
      <c r="AAX186" s="18"/>
      <c r="AAY186" s="18"/>
      <c r="AAZ186" s="18"/>
      <c r="ABA186" s="18"/>
      <c r="ABB186" s="18"/>
      <c r="ABC186" s="18"/>
      <c r="ABD186" s="18"/>
      <c r="ABE186" s="18"/>
      <c r="ABF186" s="18"/>
      <c r="ABG186" s="18"/>
      <c r="ABH186" s="18"/>
      <c r="ABI186" s="18"/>
      <c r="ABJ186" s="18"/>
      <c r="ABK186" s="18"/>
      <c r="ABL186" s="18"/>
      <c r="ABM186" s="18"/>
      <c r="ABN186" s="18"/>
      <c r="ABO186" s="18"/>
      <c r="ABP186" s="18"/>
      <c r="ABQ186" s="18"/>
      <c r="ABR186" s="18"/>
      <c r="ABS186" s="18"/>
      <c r="ABT186" s="18"/>
      <c r="ABU186" s="18"/>
      <c r="ABV186" s="18"/>
      <c r="ABW186" s="18"/>
      <c r="ABX186" s="18"/>
      <c r="ABY186" s="18"/>
      <c r="ABZ186" s="18"/>
      <c r="ACA186" s="18"/>
      <c r="ACB186" s="18"/>
      <c r="ACC186" s="18"/>
      <c r="ACD186" s="18"/>
      <c r="ACE186" s="18"/>
      <c r="ACF186" s="18"/>
      <c r="ACG186" s="18"/>
      <c r="ACH186" s="18"/>
      <c r="ACI186" s="18"/>
      <c r="ACJ186" s="18"/>
      <c r="ACK186" s="18"/>
      <c r="ACL186" s="18"/>
      <c r="ACM186" s="18"/>
      <c r="ACN186" s="18"/>
      <c r="ACO186" s="18"/>
      <c r="ACP186" s="18"/>
      <c r="ACQ186" s="18"/>
      <c r="ACR186" s="18"/>
      <c r="ACS186" s="18"/>
      <c r="ACT186" s="18"/>
      <c r="ACU186" s="18"/>
      <c r="ACV186" s="18"/>
      <c r="ACW186" s="18"/>
      <c r="ACX186" s="18"/>
      <c r="ACY186" s="18"/>
      <c r="ACZ186" s="18"/>
      <c r="ADA186" s="18"/>
      <c r="ADB186" s="18"/>
      <c r="ADC186" s="18"/>
      <c r="ADD186" s="18"/>
      <c r="ADE186" s="18"/>
      <c r="ADF186" s="18"/>
      <c r="ADG186" s="18"/>
      <c r="ADH186" s="18"/>
      <c r="ADI186" s="18"/>
      <c r="ADJ186" s="18"/>
      <c r="ADK186" s="18"/>
      <c r="ADL186" s="18"/>
      <c r="ADM186" s="18"/>
      <c r="ADN186" s="18"/>
      <c r="ADO186" s="18"/>
      <c r="ADP186" s="18"/>
      <c r="ADQ186" s="18"/>
      <c r="ADR186" s="18"/>
      <c r="ADS186" s="18"/>
      <c r="ADT186" s="18"/>
      <c r="ADU186" s="18"/>
      <c r="ADV186" s="18"/>
      <c r="ADW186" s="18"/>
      <c r="ADX186" s="18"/>
      <c r="ADY186" s="18"/>
      <c r="ADZ186" s="18"/>
      <c r="AEA186" s="18"/>
      <c r="AEB186" s="18"/>
      <c r="AEC186" s="18"/>
      <c r="AED186" s="18"/>
      <c r="AEE186" s="18"/>
      <c r="AEF186" s="18"/>
      <c r="AEG186" s="18"/>
      <c r="AEH186" s="18"/>
      <c r="AEI186" s="18"/>
      <c r="AEJ186" s="18"/>
      <c r="AEK186" s="18"/>
      <c r="AEL186" s="18"/>
      <c r="AEM186" s="18"/>
      <c r="AEN186" s="18"/>
      <c r="AEO186" s="18"/>
      <c r="AEP186" s="18"/>
      <c r="AEQ186" s="18"/>
      <c r="AER186" s="18"/>
      <c r="AES186" s="18"/>
      <c r="AET186" s="18"/>
      <c r="AEU186" s="18"/>
      <c r="AEV186" s="18"/>
      <c r="AEW186" s="18"/>
      <c r="AEX186" s="18"/>
    </row>
    <row r="187" spans="1:830" ht="30">
      <c r="A187" s="34">
        <v>183</v>
      </c>
      <c r="B187" s="34" t="s">
        <v>378</v>
      </c>
      <c r="C187" s="11" t="s">
        <v>379</v>
      </c>
      <c r="D187" s="35" t="s">
        <v>15</v>
      </c>
      <c r="E187" s="36">
        <v>1080</v>
      </c>
      <c r="F187" s="37">
        <v>65</v>
      </c>
      <c r="G187" s="38">
        <v>915.25423728813564</v>
      </c>
      <c r="H187" s="38">
        <f t="shared" si="46"/>
        <v>70200</v>
      </c>
      <c r="I187" s="39">
        <v>65</v>
      </c>
      <c r="J187" s="38">
        <f t="shared" si="47"/>
        <v>70200</v>
      </c>
      <c r="K187" s="38">
        <f t="shared" si="48"/>
        <v>0</v>
      </c>
      <c r="L187" s="38">
        <f t="shared" si="49"/>
        <v>0</v>
      </c>
      <c r="M187" s="40"/>
      <c r="N187" s="99">
        <f t="shared" si="50"/>
        <v>0</v>
      </c>
      <c r="O187" s="42"/>
      <c r="P187" s="43">
        <f t="shared" si="51"/>
        <v>0</v>
      </c>
      <c r="Q187" s="43">
        <f t="shared" si="52"/>
        <v>0</v>
      </c>
      <c r="R187" s="43">
        <f t="shared" si="53"/>
        <v>0</v>
      </c>
      <c r="S187" s="44">
        <f t="shared" si="54"/>
        <v>65</v>
      </c>
      <c r="T187" s="98">
        <f t="shared" si="55"/>
        <v>70200</v>
      </c>
      <c r="U187" s="45">
        <f t="shared" si="39"/>
        <v>65</v>
      </c>
      <c r="V187" s="46">
        <f t="shared" si="40"/>
        <v>70200</v>
      </c>
      <c r="W187" s="46">
        <f t="shared" si="41"/>
        <v>0</v>
      </c>
      <c r="X187" s="47">
        <f t="shared" si="42"/>
        <v>0</v>
      </c>
      <c r="Y187" s="97">
        <v>65</v>
      </c>
      <c r="Z187" s="96">
        <f t="shared" si="43"/>
        <v>70200</v>
      </c>
      <c r="AA187" s="96">
        <f t="shared" si="44"/>
        <v>0</v>
      </c>
      <c r="AB187" s="70">
        <f t="shared" si="45"/>
        <v>0</v>
      </c>
      <c r="AC187" s="157"/>
      <c r="AD187" s="162">
        <v>378</v>
      </c>
      <c r="AE187" s="166">
        <f t="shared" si="56"/>
        <v>24570</v>
      </c>
      <c r="AF187" s="166">
        <f t="shared" si="57"/>
        <v>24570</v>
      </c>
    </row>
    <row r="188" spans="1:830" s="33" customFormat="1">
      <c r="A188" s="34">
        <v>184</v>
      </c>
      <c r="B188" s="34" t="s">
        <v>380</v>
      </c>
      <c r="C188" s="8" t="s">
        <v>381</v>
      </c>
      <c r="D188" s="35" t="s">
        <v>20</v>
      </c>
      <c r="E188" s="36">
        <v>270</v>
      </c>
      <c r="F188" s="51">
        <v>25</v>
      </c>
      <c r="G188" s="38">
        <v>228.81355932203391</v>
      </c>
      <c r="H188" s="38">
        <f t="shared" si="46"/>
        <v>6750</v>
      </c>
      <c r="I188" s="39">
        <v>44</v>
      </c>
      <c r="J188" s="38">
        <f t="shared" si="47"/>
        <v>11880</v>
      </c>
      <c r="K188" s="38">
        <f t="shared" si="48"/>
        <v>5130</v>
      </c>
      <c r="L188" s="38">
        <f t="shared" si="49"/>
        <v>0</v>
      </c>
      <c r="M188" s="40"/>
      <c r="N188" s="99">
        <f t="shared" si="50"/>
        <v>0</v>
      </c>
      <c r="O188" s="42"/>
      <c r="P188" s="43">
        <f t="shared" si="51"/>
        <v>0</v>
      </c>
      <c r="Q188" s="43">
        <f t="shared" si="52"/>
        <v>0</v>
      </c>
      <c r="R188" s="43">
        <f t="shared" si="53"/>
        <v>0</v>
      </c>
      <c r="S188" s="44">
        <f t="shared" si="54"/>
        <v>25</v>
      </c>
      <c r="T188" s="98">
        <f t="shared" si="55"/>
        <v>6750</v>
      </c>
      <c r="U188" s="45">
        <f t="shared" si="39"/>
        <v>44</v>
      </c>
      <c r="V188" s="46">
        <f t="shared" si="40"/>
        <v>11880</v>
      </c>
      <c r="W188" s="46">
        <f t="shared" si="41"/>
        <v>5130</v>
      </c>
      <c r="X188" s="47">
        <f t="shared" si="42"/>
        <v>0</v>
      </c>
      <c r="Y188" s="97">
        <v>44</v>
      </c>
      <c r="Z188" s="96">
        <f t="shared" si="43"/>
        <v>11880</v>
      </c>
      <c r="AA188" s="96">
        <f t="shared" si="44"/>
        <v>5130</v>
      </c>
      <c r="AB188" s="70">
        <f t="shared" si="45"/>
        <v>0</v>
      </c>
      <c r="AC188" s="157"/>
      <c r="AD188" s="162">
        <v>94.5</v>
      </c>
      <c r="AE188" s="166">
        <f t="shared" si="56"/>
        <v>2362.5</v>
      </c>
      <c r="AF188" s="166">
        <f t="shared" si="57"/>
        <v>4158</v>
      </c>
      <c r="AT188" s="136"/>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18"/>
      <c r="EW188" s="18"/>
      <c r="EX188" s="18"/>
      <c r="EY188" s="18"/>
      <c r="EZ188" s="18"/>
      <c r="FA188" s="18"/>
      <c r="FB188" s="18"/>
      <c r="FC188" s="18"/>
      <c r="FD188" s="18"/>
      <c r="FE188" s="18"/>
      <c r="FF188" s="18"/>
      <c r="FG188" s="18"/>
      <c r="FH188" s="18"/>
      <c r="FI188" s="18"/>
      <c r="FJ188" s="18"/>
      <c r="FK188" s="18"/>
      <c r="FL188" s="18"/>
      <c r="FM188" s="18"/>
      <c r="FN188" s="18"/>
      <c r="FO188" s="18"/>
      <c r="FP188" s="18"/>
      <c r="FQ188" s="18"/>
      <c r="FR188" s="18"/>
      <c r="FS188" s="18"/>
      <c r="FT188" s="18"/>
      <c r="FU188" s="18"/>
      <c r="FV188" s="18"/>
      <c r="FW188" s="18"/>
      <c r="FX188" s="18"/>
      <c r="FY188" s="18"/>
      <c r="FZ188" s="18"/>
      <c r="GA188" s="18"/>
      <c r="GB188" s="18"/>
      <c r="GC188" s="18"/>
      <c r="GD188" s="18"/>
      <c r="GE188" s="18"/>
      <c r="GF188" s="18"/>
      <c r="GG188" s="18"/>
      <c r="GH188" s="18"/>
      <c r="GI188" s="18"/>
      <c r="GJ188" s="18"/>
      <c r="GK188" s="18"/>
      <c r="GL188" s="18"/>
      <c r="GM188" s="18"/>
      <c r="GN188" s="18"/>
      <c r="GO188" s="18"/>
      <c r="GP188" s="18"/>
      <c r="GQ188" s="18"/>
      <c r="GR188" s="18"/>
      <c r="GS188" s="18"/>
      <c r="GT188" s="18"/>
      <c r="GU188" s="18"/>
      <c r="GV188" s="18"/>
      <c r="GW188" s="18"/>
      <c r="GX188" s="18"/>
      <c r="GY188" s="18"/>
      <c r="GZ188" s="18"/>
      <c r="HA188" s="18"/>
      <c r="HB188" s="18"/>
      <c r="HC188" s="18"/>
      <c r="HD188" s="18"/>
      <c r="HE188" s="18"/>
      <c r="HF188" s="18"/>
      <c r="HG188" s="18"/>
      <c r="HH188" s="18"/>
      <c r="HI188" s="18"/>
      <c r="HJ188" s="18"/>
      <c r="HK188" s="18"/>
      <c r="HL188" s="18"/>
      <c r="HM188" s="18"/>
      <c r="HN188" s="18"/>
      <c r="HO188" s="18"/>
      <c r="HP188" s="18"/>
      <c r="HQ188" s="18"/>
      <c r="HR188" s="18"/>
      <c r="HS188" s="18"/>
      <c r="HT188" s="18"/>
      <c r="HU188" s="18"/>
      <c r="HV188" s="18"/>
      <c r="HW188" s="18"/>
      <c r="HX188" s="18"/>
      <c r="HY188" s="18"/>
      <c r="HZ188" s="18"/>
      <c r="IA188" s="18"/>
      <c r="IB188" s="18"/>
      <c r="IC188" s="18"/>
      <c r="ID188" s="18"/>
      <c r="IE188" s="18"/>
      <c r="IF188" s="18"/>
      <c r="IG188" s="18"/>
      <c r="IH188" s="18"/>
      <c r="II188" s="18"/>
      <c r="IJ188" s="18"/>
      <c r="IK188" s="18"/>
      <c r="IL188" s="18"/>
      <c r="IM188" s="18"/>
      <c r="IN188" s="18"/>
      <c r="IO188" s="18"/>
      <c r="IP188" s="18"/>
      <c r="IQ188" s="18"/>
      <c r="IR188" s="18"/>
      <c r="IS188" s="18"/>
      <c r="IT188" s="18"/>
      <c r="IU188" s="18"/>
      <c r="IV188" s="18"/>
      <c r="IW188" s="18"/>
      <c r="IX188" s="18"/>
      <c r="IY188" s="18"/>
      <c r="IZ188" s="18"/>
      <c r="JA188" s="18"/>
      <c r="JB188" s="18"/>
      <c r="JC188" s="18"/>
      <c r="JD188" s="18"/>
      <c r="JE188" s="18"/>
      <c r="JF188" s="18"/>
      <c r="JG188" s="18"/>
      <c r="JH188" s="18"/>
      <c r="JI188" s="18"/>
      <c r="JJ188" s="18"/>
      <c r="JK188" s="18"/>
      <c r="JL188" s="18"/>
      <c r="JM188" s="18"/>
      <c r="JN188" s="18"/>
      <c r="JO188" s="18"/>
      <c r="JP188" s="18"/>
      <c r="JQ188" s="18"/>
      <c r="JR188" s="18"/>
      <c r="JS188" s="18"/>
      <c r="JT188" s="18"/>
      <c r="JU188" s="18"/>
      <c r="JV188" s="18"/>
      <c r="JW188" s="18"/>
      <c r="JX188" s="18"/>
      <c r="JY188" s="18"/>
      <c r="JZ188" s="18"/>
      <c r="KA188" s="18"/>
      <c r="KB188" s="18"/>
      <c r="KC188" s="18"/>
      <c r="KD188" s="18"/>
      <c r="KE188" s="18"/>
      <c r="KF188" s="18"/>
      <c r="KG188" s="18"/>
      <c r="KH188" s="18"/>
      <c r="KI188" s="18"/>
      <c r="KJ188" s="18"/>
      <c r="KK188" s="18"/>
      <c r="KL188" s="18"/>
      <c r="KM188" s="18"/>
      <c r="KN188" s="18"/>
      <c r="KO188" s="18"/>
      <c r="KP188" s="18"/>
      <c r="KQ188" s="18"/>
      <c r="KR188" s="18"/>
      <c r="KS188" s="18"/>
      <c r="KT188" s="18"/>
      <c r="KU188" s="18"/>
      <c r="KV188" s="18"/>
      <c r="KW188" s="18"/>
      <c r="KX188" s="18"/>
      <c r="KY188" s="18"/>
      <c r="KZ188" s="18"/>
      <c r="LA188" s="18"/>
      <c r="LB188" s="18"/>
      <c r="LC188" s="18"/>
      <c r="LD188" s="18"/>
      <c r="LE188" s="18"/>
      <c r="LF188" s="18"/>
      <c r="LG188" s="18"/>
      <c r="LH188" s="18"/>
      <c r="LI188" s="18"/>
      <c r="LJ188" s="18"/>
      <c r="LK188" s="18"/>
      <c r="LL188" s="18"/>
      <c r="LM188" s="18"/>
      <c r="LN188" s="18"/>
      <c r="LO188" s="18"/>
      <c r="LP188" s="18"/>
      <c r="LQ188" s="18"/>
      <c r="LR188" s="18"/>
      <c r="LS188" s="18"/>
      <c r="LT188" s="18"/>
      <c r="LU188" s="18"/>
      <c r="LV188" s="18"/>
      <c r="LW188" s="18"/>
      <c r="LX188" s="18"/>
      <c r="LY188" s="18"/>
      <c r="LZ188" s="18"/>
      <c r="MA188" s="18"/>
      <c r="MB188" s="18"/>
      <c r="MC188" s="18"/>
      <c r="MD188" s="18"/>
      <c r="ME188" s="18"/>
      <c r="MF188" s="18"/>
      <c r="MG188" s="18"/>
      <c r="MH188" s="18"/>
      <c r="MI188" s="18"/>
      <c r="MJ188" s="18"/>
      <c r="MK188" s="18"/>
      <c r="ML188" s="18"/>
      <c r="MM188" s="18"/>
      <c r="MN188" s="18"/>
      <c r="MO188" s="18"/>
      <c r="MP188" s="18"/>
      <c r="MQ188" s="18"/>
      <c r="MR188" s="18"/>
      <c r="MS188" s="18"/>
      <c r="MT188" s="18"/>
      <c r="MU188" s="18"/>
      <c r="MV188" s="18"/>
      <c r="MW188" s="18"/>
      <c r="MX188" s="18"/>
      <c r="MY188" s="18"/>
      <c r="MZ188" s="18"/>
      <c r="NA188" s="18"/>
      <c r="NB188" s="18"/>
      <c r="NC188" s="18"/>
      <c r="ND188" s="18"/>
      <c r="NE188" s="18"/>
      <c r="NF188" s="18"/>
      <c r="NG188" s="18"/>
      <c r="NH188" s="18"/>
      <c r="NI188" s="18"/>
      <c r="NJ188" s="18"/>
      <c r="NK188" s="18"/>
      <c r="NL188" s="18"/>
      <c r="NM188" s="18"/>
      <c r="NN188" s="18"/>
      <c r="NO188" s="18"/>
      <c r="NP188" s="18"/>
      <c r="NQ188" s="18"/>
      <c r="NR188" s="18"/>
      <c r="NS188" s="18"/>
      <c r="NT188" s="18"/>
      <c r="NU188" s="18"/>
      <c r="NV188" s="18"/>
      <c r="NW188" s="18"/>
      <c r="NX188" s="18"/>
      <c r="NY188" s="18"/>
      <c r="NZ188" s="18"/>
      <c r="OA188" s="18"/>
      <c r="OB188" s="18"/>
      <c r="OC188" s="18"/>
      <c r="OD188" s="18"/>
      <c r="OE188" s="18"/>
      <c r="OF188" s="18"/>
      <c r="OG188" s="18"/>
      <c r="OH188" s="18"/>
      <c r="OI188" s="18"/>
      <c r="OJ188" s="18"/>
      <c r="OK188" s="18"/>
      <c r="OL188" s="18"/>
      <c r="OM188" s="18"/>
      <c r="ON188" s="18"/>
      <c r="OO188" s="18"/>
      <c r="OP188" s="18"/>
      <c r="OQ188" s="18"/>
      <c r="OR188" s="18"/>
      <c r="OS188" s="18"/>
      <c r="OT188" s="18"/>
      <c r="OU188" s="18"/>
      <c r="OV188" s="18"/>
      <c r="OW188" s="18"/>
      <c r="OX188" s="18"/>
      <c r="OY188" s="18"/>
      <c r="OZ188" s="18"/>
      <c r="PA188" s="18"/>
      <c r="PB188" s="18"/>
      <c r="PC188" s="18"/>
      <c r="PD188" s="18"/>
      <c r="PE188" s="18"/>
      <c r="PF188" s="18"/>
      <c r="PG188" s="18"/>
      <c r="PH188" s="18"/>
      <c r="PI188" s="18"/>
      <c r="PJ188" s="18"/>
      <c r="PK188" s="18"/>
      <c r="PL188" s="18"/>
      <c r="PM188" s="18"/>
      <c r="PN188" s="18"/>
      <c r="PO188" s="18"/>
      <c r="PP188" s="18"/>
      <c r="PQ188" s="18"/>
      <c r="PR188" s="18"/>
      <c r="PS188" s="18"/>
      <c r="PT188" s="18"/>
      <c r="PU188" s="18"/>
      <c r="PV188" s="18"/>
      <c r="PW188" s="18"/>
      <c r="PX188" s="18"/>
      <c r="PY188" s="18"/>
      <c r="PZ188" s="18"/>
      <c r="QA188" s="18"/>
      <c r="QB188" s="18"/>
      <c r="QC188" s="18"/>
      <c r="QD188" s="18"/>
      <c r="QE188" s="18"/>
      <c r="QF188" s="18"/>
      <c r="QG188" s="18"/>
      <c r="QH188" s="18"/>
      <c r="QI188" s="18"/>
      <c r="QJ188" s="18"/>
      <c r="QK188" s="18"/>
      <c r="QL188" s="18"/>
      <c r="QM188" s="18"/>
      <c r="QN188" s="18"/>
      <c r="QO188" s="18"/>
      <c r="QP188" s="18"/>
      <c r="QQ188" s="18"/>
      <c r="QR188" s="18"/>
      <c r="QS188" s="18"/>
      <c r="QT188" s="18"/>
      <c r="QU188" s="18"/>
      <c r="QV188" s="18"/>
      <c r="QW188" s="18"/>
      <c r="QX188" s="18"/>
      <c r="QY188" s="18"/>
      <c r="QZ188" s="18"/>
      <c r="RA188" s="18"/>
      <c r="RB188" s="18"/>
      <c r="RC188" s="18"/>
      <c r="RD188" s="18"/>
      <c r="RE188" s="18"/>
      <c r="RF188" s="18"/>
      <c r="RG188" s="18"/>
      <c r="RH188" s="18"/>
      <c r="RI188" s="18"/>
      <c r="RJ188" s="18"/>
      <c r="RK188" s="18"/>
      <c r="RL188" s="18"/>
      <c r="RM188" s="18"/>
      <c r="RN188" s="18"/>
      <c r="RO188" s="18"/>
      <c r="RP188" s="18"/>
      <c r="RQ188" s="18"/>
      <c r="RR188" s="18"/>
      <c r="RS188" s="18"/>
      <c r="RT188" s="18"/>
      <c r="RU188" s="18"/>
      <c r="RV188" s="18"/>
      <c r="RW188" s="18"/>
      <c r="RX188" s="18"/>
      <c r="RY188" s="18"/>
      <c r="RZ188" s="18"/>
      <c r="SA188" s="18"/>
      <c r="SB188" s="18"/>
      <c r="SC188" s="18"/>
      <c r="SD188" s="18"/>
      <c r="SE188" s="18"/>
      <c r="SF188" s="18"/>
      <c r="SG188" s="18"/>
      <c r="SH188" s="18"/>
      <c r="SI188" s="18"/>
      <c r="SJ188" s="18"/>
      <c r="SK188" s="18"/>
      <c r="SL188" s="18"/>
      <c r="SM188" s="18"/>
      <c r="SN188" s="18"/>
      <c r="SO188" s="18"/>
      <c r="SP188" s="18"/>
      <c r="SQ188" s="18"/>
      <c r="SR188" s="18"/>
      <c r="SS188" s="18"/>
      <c r="ST188" s="18"/>
      <c r="SU188" s="18"/>
      <c r="SV188" s="18"/>
      <c r="SW188" s="18"/>
      <c r="SX188" s="18"/>
      <c r="SY188" s="18"/>
      <c r="SZ188" s="18"/>
      <c r="TA188" s="18"/>
      <c r="TB188" s="18"/>
      <c r="TC188" s="18"/>
      <c r="TD188" s="18"/>
      <c r="TE188" s="18"/>
      <c r="TF188" s="18"/>
      <c r="TG188" s="18"/>
      <c r="TH188" s="18"/>
      <c r="TI188" s="18"/>
      <c r="TJ188" s="18"/>
      <c r="TK188" s="18"/>
      <c r="TL188" s="18"/>
      <c r="TM188" s="18"/>
      <c r="TN188" s="18"/>
      <c r="TO188" s="18"/>
      <c r="TP188" s="18"/>
      <c r="TQ188" s="18"/>
      <c r="TR188" s="18"/>
      <c r="TS188" s="18"/>
      <c r="TT188" s="18"/>
      <c r="TU188" s="18"/>
      <c r="TV188" s="18"/>
      <c r="TW188" s="18"/>
      <c r="TX188" s="18"/>
      <c r="TY188" s="18"/>
      <c r="TZ188" s="18"/>
      <c r="UA188" s="18"/>
      <c r="UB188" s="18"/>
      <c r="UC188" s="18"/>
      <c r="UD188" s="18"/>
      <c r="UE188" s="18"/>
      <c r="UF188" s="18"/>
      <c r="UG188" s="18"/>
      <c r="UH188" s="18"/>
      <c r="UI188" s="18"/>
      <c r="UJ188" s="18"/>
      <c r="UK188" s="18"/>
      <c r="UL188" s="18"/>
      <c r="UM188" s="18"/>
      <c r="UN188" s="18"/>
      <c r="UO188" s="18"/>
      <c r="UP188" s="18"/>
      <c r="UQ188" s="18"/>
      <c r="UR188" s="18"/>
      <c r="US188" s="18"/>
      <c r="UT188" s="18"/>
      <c r="UU188" s="18"/>
      <c r="UV188" s="18"/>
      <c r="UW188" s="18"/>
      <c r="UX188" s="18"/>
      <c r="UY188" s="18"/>
      <c r="UZ188" s="18"/>
      <c r="VA188" s="18"/>
      <c r="VB188" s="18"/>
      <c r="VC188" s="18"/>
      <c r="VD188" s="18"/>
      <c r="VE188" s="18"/>
      <c r="VF188" s="18"/>
      <c r="VG188" s="18"/>
      <c r="VH188" s="18"/>
      <c r="VI188" s="18"/>
      <c r="VJ188" s="18"/>
      <c r="VK188" s="18"/>
      <c r="VL188" s="18"/>
      <c r="VM188" s="18"/>
      <c r="VN188" s="18"/>
      <c r="VO188" s="18"/>
      <c r="VP188" s="18"/>
      <c r="VQ188" s="18"/>
      <c r="VR188" s="18"/>
      <c r="VS188" s="18"/>
      <c r="VT188" s="18"/>
      <c r="VU188" s="18"/>
      <c r="VV188" s="18"/>
      <c r="VW188" s="18"/>
      <c r="VX188" s="18"/>
      <c r="VY188" s="18"/>
      <c r="VZ188" s="18"/>
      <c r="WA188" s="18"/>
      <c r="WB188" s="18"/>
      <c r="WC188" s="18"/>
      <c r="WD188" s="18"/>
      <c r="WE188" s="18"/>
      <c r="WF188" s="18"/>
      <c r="WG188" s="18"/>
      <c r="WH188" s="18"/>
      <c r="WI188" s="18"/>
      <c r="WJ188" s="18"/>
      <c r="WK188" s="18"/>
      <c r="WL188" s="18"/>
      <c r="WM188" s="18"/>
      <c r="WN188" s="18"/>
      <c r="WO188" s="18"/>
      <c r="WP188" s="18"/>
      <c r="WQ188" s="18"/>
      <c r="WR188" s="18"/>
      <c r="WS188" s="18"/>
      <c r="WT188" s="18"/>
      <c r="WU188" s="18"/>
      <c r="WV188" s="18"/>
      <c r="WW188" s="18"/>
      <c r="WX188" s="18"/>
      <c r="WY188" s="18"/>
      <c r="WZ188" s="18"/>
      <c r="XA188" s="18"/>
      <c r="XB188" s="18"/>
      <c r="XC188" s="18"/>
      <c r="XD188" s="18"/>
      <c r="XE188" s="18"/>
      <c r="XF188" s="18"/>
      <c r="XG188" s="18"/>
      <c r="XH188" s="18"/>
      <c r="XI188" s="18"/>
      <c r="XJ188" s="18"/>
      <c r="XK188" s="18"/>
      <c r="XL188" s="18"/>
      <c r="XM188" s="18"/>
      <c r="XN188" s="18"/>
      <c r="XO188" s="18"/>
      <c r="XP188" s="18"/>
      <c r="XQ188" s="18"/>
      <c r="XR188" s="18"/>
      <c r="XS188" s="18"/>
      <c r="XT188" s="18"/>
      <c r="XU188" s="18"/>
      <c r="XV188" s="18"/>
      <c r="XW188" s="18"/>
      <c r="XX188" s="18"/>
      <c r="XY188" s="18"/>
      <c r="XZ188" s="18"/>
      <c r="YA188" s="18"/>
      <c r="YB188" s="18"/>
      <c r="YC188" s="18"/>
      <c r="YD188" s="18"/>
      <c r="YE188" s="18"/>
      <c r="YF188" s="18"/>
      <c r="YG188" s="18"/>
      <c r="YH188" s="18"/>
      <c r="YI188" s="18"/>
      <c r="YJ188" s="18"/>
      <c r="YK188" s="18"/>
      <c r="YL188" s="18"/>
      <c r="YM188" s="18"/>
      <c r="YN188" s="18"/>
      <c r="YO188" s="18"/>
      <c r="YP188" s="18"/>
      <c r="YQ188" s="18"/>
      <c r="YR188" s="18"/>
      <c r="YS188" s="18"/>
      <c r="YT188" s="18"/>
      <c r="YU188" s="18"/>
      <c r="YV188" s="18"/>
      <c r="YW188" s="18"/>
      <c r="YX188" s="18"/>
      <c r="YY188" s="18"/>
      <c r="YZ188" s="18"/>
      <c r="ZA188" s="18"/>
      <c r="ZB188" s="18"/>
      <c r="ZC188" s="18"/>
      <c r="ZD188" s="18"/>
      <c r="ZE188" s="18"/>
      <c r="ZF188" s="18"/>
      <c r="ZG188" s="18"/>
      <c r="ZH188" s="18"/>
      <c r="ZI188" s="18"/>
      <c r="ZJ188" s="18"/>
      <c r="ZK188" s="18"/>
      <c r="ZL188" s="18"/>
      <c r="ZM188" s="18"/>
      <c r="ZN188" s="18"/>
      <c r="ZO188" s="18"/>
      <c r="ZP188" s="18"/>
      <c r="ZQ188" s="18"/>
      <c r="ZR188" s="18"/>
      <c r="ZS188" s="18"/>
      <c r="ZT188" s="18"/>
      <c r="ZU188" s="18"/>
      <c r="ZV188" s="18"/>
      <c r="ZW188" s="18"/>
      <c r="ZX188" s="18"/>
      <c r="ZY188" s="18"/>
      <c r="ZZ188" s="18"/>
      <c r="AAA188" s="18"/>
      <c r="AAB188" s="18"/>
      <c r="AAC188" s="18"/>
      <c r="AAD188" s="18"/>
      <c r="AAE188" s="18"/>
      <c r="AAF188" s="18"/>
      <c r="AAG188" s="18"/>
      <c r="AAH188" s="18"/>
      <c r="AAI188" s="18"/>
      <c r="AAJ188" s="18"/>
      <c r="AAK188" s="18"/>
      <c r="AAL188" s="18"/>
      <c r="AAM188" s="18"/>
      <c r="AAN188" s="18"/>
      <c r="AAO188" s="18"/>
      <c r="AAP188" s="18"/>
      <c r="AAQ188" s="18"/>
      <c r="AAR188" s="18"/>
      <c r="AAS188" s="18"/>
      <c r="AAT188" s="18"/>
      <c r="AAU188" s="18"/>
      <c r="AAV188" s="18"/>
      <c r="AAW188" s="18"/>
      <c r="AAX188" s="18"/>
      <c r="AAY188" s="18"/>
      <c r="AAZ188" s="18"/>
      <c r="ABA188" s="18"/>
      <c r="ABB188" s="18"/>
      <c r="ABC188" s="18"/>
      <c r="ABD188" s="18"/>
      <c r="ABE188" s="18"/>
      <c r="ABF188" s="18"/>
      <c r="ABG188" s="18"/>
      <c r="ABH188" s="18"/>
      <c r="ABI188" s="18"/>
      <c r="ABJ188" s="18"/>
      <c r="ABK188" s="18"/>
      <c r="ABL188" s="18"/>
      <c r="ABM188" s="18"/>
      <c r="ABN188" s="18"/>
      <c r="ABO188" s="18"/>
      <c r="ABP188" s="18"/>
      <c r="ABQ188" s="18"/>
      <c r="ABR188" s="18"/>
      <c r="ABS188" s="18"/>
      <c r="ABT188" s="18"/>
      <c r="ABU188" s="18"/>
      <c r="ABV188" s="18"/>
      <c r="ABW188" s="18"/>
      <c r="ABX188" s="18"/>
      <c r="ABY188" s="18"/>
      <c r="ABZ188" s="18"/>
      <c r="ACA188" s="18"/>
      <c r="ACB188" s="18"/>
      <c r="ACC188" s="18"/>
      <c r="ACD188" s="18"/>
      <c r="ACE188" s="18"/>
      <c r="ACF188" s="18"/>
      <c r="ACG188" s="18"/>
      <c r="ACH188" s="18"/>
      <c r="ACI188" s="18"/>
      <c r="ACJ188" s="18"/>
      <c r="ACK188" s="18"/>
      <c r="ACL188" s="18"/>
      <c r="ACM188" s="18"/>
      <c r="ACN188" s="18"/>
      <c r="ACO188" s="18"/>
      <c r="ACP188" s="18"/>
      <c r="ACQ188" s="18"/>
      <c r="ACR188" s="18"/>
      <c r="ACS188" s="18"/>
      <c r="ACT188" s="18"/>
      <c r="ACU188" s="18"/>
      <c r="ACV188" s="18"/>
      <c r="ACW188" s="18"/>
      <c r="ACX188" s="18"/>
      <c r="ACY188" s="18"/>
      <c r="ACZ188" s="18"/>
      <c r="ADA188" s="18"/>
      <c r="ADB188" s="18"/>
      <c r="ADC188" s="18"/>
      <c r="ADD188" s="18"/>
      <c r="ADE188" s="18"/>
      <c r="ADF188" s="18"/>
      <c r="ADG188" s="18"/>
      <c r="ADH188" s="18"/>
      <c r="ADI188" s="18"/>
      <c r="ADJ188" s="18"/>
      <c r="ADK188" s="18"/>
      <c r="ADL188" s="18"/>
      <c r="ADM188" s="18"/>
      <c r="ADN188" s="18"/>
      <c r="ADO188" s="18"/>
      <c r="ADP188" s="18"/>
      <c r="ADQ188" s="18"/>
      <c r="ADR188" s="18"/>
      <c r="ADS188" s="18"/>
      <c r="ADT188" s="18"/>
      <c r="ADU188" s="18"/>
      <c r="ADV188" s="18"/>
      <c r="ADW188" s="18"/>
      <c r="ADX188" s="18"/>
      <c r="ADY188" s="18"/>
      <c r="ADZ188" s="18"/>
      <c r="AEA188" s="18"/>
      <c r="AEB188" s="18"/>
      <c r="AEC188" s="18"/>
      <c r="AED188" s="18"/>
      <c r="AEE188" s="18"/>
      <c r="AEF188" s="18"/>
      <c r="AEG188" s="18"/>
      <c r="AEH188" s="18"/>
      <c r="AEI188" s="18"/>
      <c r="AEJ188" s="18"/>
      <c r="AEK188" s="18"/>
      <c r="AEL188" s="18"/>
      <c r="AEM188" s="18"/>
      <c r="AEN188" s="18"/>
      <c r="AEO188" s="18"/>
      <c r="AEP188" s="18"/>
      <c r="AEQ188" s="18"/>
      <c r="AER188" s="18"/>
      <c r="AES188" s="18"/>
      <c r="AET188" s="18"/>
      <c r="AEU188" s="18"/>
      <c r="AEV188" s="18"/>
      <c r="AEW188" s="18"/>
      <c r="AEX188" s="18"/>
    </row>
    <row r="189" spans="1:830" ht="30">
      <c r="A189" s="34">
        <v>185</v>
      </c>
      <c r="B189" s="34" t="s">
        <v>382</v>
      </c>
      <c r="C189" s="6" t="s">
        <v>383</v>
      </c>
      <c r="D189" s="35" t="s">
        <v>20</v>
      </c>
      <c r="E189" s="36">
        <v>5400</v>
      </c>
      <c r="F189" s="37">
        <v>4</v>
      </c>
      <c r="G189" s="38">
        <v>4576.2711864406783</v>
      </c>
      <c r="H189" s="38">
        <f t="shared" si="46"/>
        <v>21600</v>
      </c>
      <c r="I189" s="39">
        <v>4</v>
      </c>
      <c r="J189" s="38">
        <f t="shared" si="47"/>
        <v>21600</v>
      </c>
      <c r="K189" s="38">
        <f t="shared" si="48"/>
        <v>0</v>
      </c>
      <c r="L189" s="38">
        <f t="shared" si="49"/>
        <v>0</v>
      </c>
      <c r="M189" s="40"/>
      <c r="N189" s="99">
        <f t="shared" si="50"/>
        <v>0</v>
      </c>
      <c r="O189" s="42"/>
      <c r="P189" s="43">
        <f t="shared" si="51"/>
        <v>0</v>
      </c>
      <c r="Q189" s="43">
        <f t="shared" si="52"/>
        <v>0</v>
      </c>
      <c r="R189" s="43">
        <f t="shared" si="53"/>
        <v>0</v>
      </c>
      <c r="S189" s="44">
        <f t="shared" si="54"/>
        <v>4</v>
      </c>
      <c r="T189" s="98">
        <f t="shared" si="55"/>
        <v>21600</v>
      </c>
      <c r="U189" s="45">
        <f t="shared" si="39"/>
        <v>4</v>
      </c>
      <c r="V189" s="46">
        <f t="shared" si="40"/>
        <v>21600</v>
      </c>
      <c r="W189" s="46">
        <f t="shared" si="41"/>
        <v>0</v>
      </c>
      <c r="X189" s="47">
        <f t="shared" si="42"/>
        <v>0</v>
      </c>
      <c r="Y189" s="97">
        <v>4</v>
      </c>
      <c r="Z189" s="96">
        <f t="shared" si="43"/>
        <v>21600</v>
      </c>
      <c r="AA189" s="96">
        <f t="shared" si="44"/>
        <v>0</v>
      </c>
      <c r="AB189" s="70">
        <f t="shared" si="45"/>
        <v>0</v>
      </c>
      <c r="AC189" s="157"/>
      <c r="AD189" s="162">
        <v>1890</v>
      </c>
      <c r="AE189" s="166">
        <f t="shared" si="56"/>
        <v>7560</v>
      </c>
      <c r="AF189" s="166">
        <f t="shared" si="57"/>
        <v>7560</v>
      </c>
    </row>
    <row r="190" spans="1:830">
      <c r="A190" s="34">
        <v>186</v>
      </c>
      <c r="B190" s="34" t="s">
        <v>384</v>
      </c>
      <c r="C190" s="6" t="s">
        <v>385</v>
      </c>
      <c r="D190" s="35" t="s">
        <v>20</v>
      </c>
      <c r="E190" s="36">
        <v>6300</v>
      </c>
      <c r="F190" s="37">
        <v>9</v>
      </c>
      <c r="G190" s="38">
        <v>5338.9830508474579</v>
      </c>
      <c r="H190" s="38">
        <f t="shared" si="46"/>
        <v>56700</v>
      </c>
      <c r="I190" s="39">
        <v>9</v>
      </c>
      <c r="J190" s="38">
        <f t="shared" si="47"/>
        <v>56700</v>
      </c>
      <c r="K190" s="38">
        <f t="shared" si="48"/>
        <v>0</v>
      </c>
      <c r="L190" s="38">
        <f t="shared" si="49"/>
        <v>0</v>
      </c>
      <c r="M190" s="40"/>
      <c r="N190" s="99">
        <f t="shared" si="50"/>
        <v>0</v>
      </c>
      <c r="O190" s="42"/>
      <c r="P190" s="43">
        <f t="shared" si="51"/>
        <v>0</v>
      </c>
      <c r="Q190" s="43">
        <f t="shared" si="52"/>
        <v>0</v>
      </c>
      <c r="R190" s="43">
        <f t="shared" si="53"/>
        <v>0</v>
      </c>
      <c r="S190" s="44">
        <f t="shared" si="54"/>
        <v>9</v>
      </c>
      <c r="T190" s="98">
        <f t="shared" si="55"/>
        <v>56700</v>
      </c>
      <c r="U190" s="45">
        <f t="shared" si="39"/>
        <v>9</v>
      </c>
      <c r="V190" s="46">
        <f t="shared" si="40"/>
        <v>56700</v>
      </c>
      <c r="W190" s="46">
        <f t="shared" si="41"/>
        <v>0</v>
      </c>
      <c r="X190" s="47">
        <f t="shared" si="42"/>
        <v>0</v>
      </c>
      <c r="Y190" s="97">
        <v>9</v>
      </c>
      <c r="Z190" s="96">
        <f t="shared" si="43"/>
        <v>56700</v>
      </c>
      <c r="AA190" s="96">
        <f t="shared" si="44"/>
        <v>0</v>
      </c>
      <c r="AB190" s="70">
        <f t="shared" si="45"/>
        <v>0</v>
      </c>
      <c r="AC190" s="157"/>
      <c r="AD190" s="162">
        <v>2205</v>
      </c>
      <c r="AE190" s="166">
        <f t="shared" si="56"/>
        <v>19845</v>
      </c>
      <c r="AF190" s="166">
        <f t="shared" si="57"/>
        <v>19845</v>
      </c>
    </row>
    <row r="191" spans="1:830">
      <c r="A191" s="34">
        <v>187</v>
      </c>
      <c r="B191" s="34" t="s">
        <v>386</v>
      </c>
      <c r="C191" s="6" t="s">
        <v>387</v>
      </c>
      <c r="D191" s="35" t="s">
        <v>20</v>
      </c>
      <c r="E191" s="36">
        <v>3600</v>
      </c>
      <c r="F191" s="37">
        <v>16</v>
      </c>
      <c r="G191" s="38">
        <v>3050.8474576271187</v>
      </c>
      <c r="H191" s="38">
        <f t="shared" si="46"/>
        <v>57600</v>
      </c>
      <c r="I191" s="39">
        <v>15</v>
      </c>
      <c r="J191" s="38">
        <f t="shared" si="47"/>
        <v>54000</v>
      </c>
      <c r="K191" s="38">
        <f t="shared" si="48"/>
        <v>0</v>
      </c>
      <c r="L191" s="38">
        <f t="shared" si="49"/>
        <v>3600</v>
      </c>
      <c r="M191" s="40"/>
      <c r="N191" s="99">
        <f t="shared" si="50"/>
        <v>0</v>
      </c>
      <c r="O191" s="42"/>
      <c r="P191" s="43">
        <f t="shared" si="51"/>
        <v>0</v>
      </c>
      <c r="Q191" s="43">
        <f t="shared" si="52"/>
        <v>0</v>
      </c>
      <c r="R191" s="43">
        <f t="shared" si="53"/>
        <v>0</v>
      </c>
      <c r="S191" s="44">
        <f t="shared" si="54"/>
        <v>16</v>
      </c>
      <c r="T191" s="98">
        <f t="shared" si="55"/>
        <v>57600</v>
      </c>
      <c r="U191" s="45">
        <f t="shared" si="39"/>
        <v>15</v>
      </c>
      <c r="V191" s="46">
        <f t="shared" si="40"/>
        <v>54000</v>
      </c>
      <c r="W191" s="46">
        <f t="shared" si="41"/>
        <v>0</v>
      </c>
      <c r="X191" s="47">
        <f t="shared" si="42"/>
        <v>3600</v>
      </c>
      <c r="Y191" s="97">
        <v>15</v>
      </c>
      <c r="Z191" s="96">
        <f t="shared" si="43"/>
        <v>54000</v>
      </c>
      <c r="AA191" s="96">
        <f t="shared" si="44"/>
        <v>0</v>
      </c>
      <c r="AB191" s="70">
        <f t="shared" si="45"/>
        <v>3600</v>
      </c>
      <c r="AC191" s="157"/>
      <c r="AD191" s="162">
        <v>1260</v>
      </c>
      <c r="AE191" s="166">
        <f t="shared" si="56"/>
        <v>20160</v>
      </c>
      <c r="AF191" s="166">
        <f t="shared" si="57"/>
        <v>18900</v>
      </c>
    </row>
    <row r="192" spans="1:830">
      <c r="A192" s="34">
        <v>188</v>
      </c>
      <c r="B192" s="34" t="s">
        <v>388</v>
      </c>
      <c r="C192" s="6" t="s">
        <v>389</v>
      </c>
      <c r="D192" s="35" t="s">
        <v>20</v>
      </c>
      <c r="E192" s="36">
        <v>1100</v>
      </c>
      <c r="F192" s="37">
        <v>21</v>
      </c>
      <c r="G192" s="38">
        <v>932.20338983050851</v>
      </c>
      <c r="H192" s="38">
        <f t="shared" si="46"/>
        <v>23100</v>
      </c>
      <c r="I192" s="39">
        <v>21</v>
      </c>
      <c r="J192" s="38">
        <f t="shared" si="47"/>
        <v>23100</v>
      </c>
      <c r="K192" s="38">
        <f t="shared" si="48"/>
        <v>0</v>
      </c>
      <c r="L192" s="38">
        <f t="shared" si="49"/>
        <v>0</v>
      </c>
      <c r="M192" s="40"/>
      <c r="N192" s="99">
        <f t="shared" si="50"/>
        <v>0</v>
      </c>
      <c r="O192" s="42"/>
      <c r="P192" s="43">
        <f t="shared" si="51"/>
        <v>0</v>
      </c>
      <c r="Q192" s="43">
        <f t="shared" si="52"/>
        <v>0</v>
      </c>
      <c r="R192" s="43">
        <f t="shared" si="53"/>
        <v>0</v>
      </c>
      <c r="S192" s="44">
        <f t="shared" si="54"/>
        <v>21</v>
      </c>
      <c r="T192" s="98">
        <f t="shared" si="55"/>
        <v>23100</v>
      </c>
      <c r="U192" s="45">
        <f t="shared" si="39"/>
        <v>21</v>
      </c>
      <c r="V192" s="46">
        <f t="shared" si="40"/>
        <v>23100</v>
      </c>
      <c r="W192" s="46">
        <f t="shared" si="41"/>
        <v>0</v>
      </c>
      <c r="X192" s="47">
        <f t="shared" si="42"/>
        <v>0</v>
      </c>
      <c r="Y192" s="97">
        <v>21</v>
      </c>
      <c r="Z192" s="96">
        <f t="shared" si="43"/>
        <v>23100</v>
      </c>
      <c r="AA192" s="96">
        <f t="shared" si="44"/>
        <v>0</v>
      </c>
      <c r="AB192" s="70">
        <f t="shared" si="45"/>
        <v>0</v>
      </c>
      <c r="AC192" s="157"/>
      <c r="AD192" s="162">
        <v>385</v>
      </c>
      <c r="AE192" s="166">
        <f t="shared" si="56"/>
        <v>8085</v>
      </c>
      <c r="AF192" s="166">
        <f t="shared" si="57"/>
        <v>8085</v>
      </c>
    </row>
    <row r="193" spans="1:830" ht="30">
      <c r="A193" s="34">
        <v>189</v>
      </c>
      <c r="B193" s="34" t="s">
        <v>390</v>
      </c>
      <c r="C193" s="6" t="s">
        <v>391</v>
      </c>
      <c r="D193" s="35" t="s">
        <v>20</v>
      </c>
      <c r="E193" s="36">
        <v>630</v>
      </c>
      <c r="F193" s="37">
        <v>25</v>
      </c>
      <c r="G193" s="38">
        <v>533.89830508474574</v>
      </c>
      <c r="H193" s="38">
        <f t="shared" si="46"/>
        <v>15750</v>
      </c>
      <c r="I193" s="39">
        <v>15</v>
      </c>
      <c r="J193" s="38">
        <f t="shared" si="47"/>
        <v>9450</v>
      </c>
      <c r="K193" s="38">
        <f t="shared" si="48"/>
        <v>0</v>
      </c>
      <c r="L193" s="38">
        <f t="shared" si="49"/>
        <v>6300</v>
      </c>
      <c r="M193" s="40"/>
      <c r="N193" s="99">
        <f t="shared" si="50"/>
        <v>0</v>
      </c>
      <c r="O193" s="42"/>
      <c r="P193" s="43">
        <f t="shared" si="51"/>
        <v>0</v>
      </c>
      <c r="Q193" s="43">
        <f t="shared" si="52"/>
        <v>0</v>
      </c>
      <c r="R193" s="43">
        <f t="shared" si="53"/>
        <v>0</v>
      </c>
      <c r="S193" s="44">
        <f t="shared" si="54"/>
        <v>25</v>
      </c>
      <c r="T193" s="98">
        <f t="shared" si="55"/>
        <v>15750</v>
      </c>
      <c r="U193" s="45">
        <f t="shared" ref="U193:U245" si="58">I193+O193</f>
        <v>15</v>
      </c>
      <c r="V193" s="46">
        <f t="shared" si="40"/>
        <v>9450</v>
      </c>
      <c r="W193" s="46">
        <f t="shared" si="41"/>
        <v>0</v>
      </c>
      <c r="X193" s="47">
        <f t="shared" si="42"/>
        <v>6300</v>
      </c>
      <c r="Y193" s="97">
        <v>15</v>
      </c>
      <c r="Z193" s="96">
        <f t="shared" si="43"/>
        <v>9450</v>
      </c>
      <c r="AA193" s="96">
        <f t="shared" si="44"/>
        <v>0</v>
      </c>
      <c r="AB193" s="70">
        <f t="shared" si="45"/>
        <v>6300</v>
      </c>
      <c r="AC193" s="157"/>
      <c r="AD193" s="162">
        <v>220.5</v>
      </c>
      <c r="AE193" s="166">
        <f t="shared" si="56"/>
        <v>5512.5</v>
      </c>
      <c r="AF193" s="166">
        <f t="shared" si="57"/>
        <v>3307.5</v>
      </c>
    </row>
    <row r="194" spans="1:830" ht="30">
      <c r="A194" s="34">
        <v>190</v>
      </c>
      <c r="B194" s="34" t="s">
        <v>392</v>
      </c>
      <c r="C194" s="6" t="s">
        <v>393</v>
      </c>
      <c r="D194" s="35" t="s">
        <v>20</v>
      </c>
      <c r="E194" s="36">
        <v>540</v>
      </c>
      <c r="F194" s="37">
        <v>36</v>
      </c>
      <c r="G194" s="38">
        <v>457.62711864406782</v>
      </c>
      <c r="H194" s="38">
        <f t="shared" si="46"/>
        <v>19440</v>
      </c>
      <c r="I194" s="39">
        <v>21</v>
      </c>
      <c r="J194" s="38">
        <f t="shared" si="47"/>
        <v>11340</v>
      </c>
      <c r="K194" s="38">
        <f t="shared" si="48"/>
        <v>0</v>
      </c>
      <c r="L194" s="38">
        <f t="shared" si="49"/>
        <v>8100</v>
      </c>
      <c r="M194" s="40"/>
      <c r="N194" s="99">
        <f t="shared" si="50"/>
        <v>0</v>
      </c>
      <c r="O194" s="42"/>
      <c r="P194" s="43">
        <f t="shared" si="51"/>
        <v>0</v>
      </c>
      <c r="Q194" s="43">
        <f t="shared" si="52"/>
        <v>0</v>
      </c>
      <c r="R194" s="43">
        <f t="shared" si="53"/>
        <v>0</v>
      </c>
      <c r="S194" s="44">
        <f t="shared" si="54"/>
        <v>36</v>
      </c>
      <c r="T194" s="98">
        <f t="shared" si="55"/>
        <v>19440</v>
      </c>
      <c r="U194" s="45">
        <f t="shared" si="58"/>
        <v>21</v>
      </c>
      <c r="V194" s="46">
        <f t="shared" si="40"/>
        <v>11340</v>
      </c>
      <c r="W194" s="46">
        <f t="shared" si="41"/>
        <v>0</v>
      </c>
      <c r="X194" s="47">
        <f t="shared" si="42"/>
        <v>8100</v>
      </c>
      <c r="Y194" s="97">
        <v>21</v>
      </c>
      <c r="Z194" s="96">
        <f t="shared" si="43"/>
        <v>11340</v>
      </c>
      <c r="AA194" s="96">
        <f t="shared" si="44"/>
        <v>0</v>
      </c>
      <c r="AB194" s="70">
        <f t="shared" si="45"/>
        <v>8100</v>
      </c>
      <c r="AC194" s="157"/>
      <c r="AD194" s="162">
        <v>189</v>
      </c>
      <c r="AE194" s="166">
        <f t="shared" si="56"/>
        <v>6804</v>
      </c>
      <c r="AF194" s="166">
        <f t="shared" si="57"/>
        <v>3969</v>
      </c>
    </row>
    <row r="195" spans="1:830" ht="30">
      <c r="A195" s="34">
        <v>191</v>
      </c>
      <c r="B195" s="34" t="s">
        <v>394</v>
      </c>
      <c r="C195" s="6" t="s">
        <v>395</v>
      </c>
      <c r="D195" s="35" t="s">
        <v>20</v>
      </c>
      <c r="E195" s="36">
        <v>540</v>
      </c>
      <c r="F195" s="37">
        <v>25</v>
      </c>
      <c r="G195" s="38">
        <v>457.62711864406782</v>
      </c>
      <c r="H195" s="38">
        <f t="shared" si="46"/>
        <v>13500</v>
      </c>
      <c r="I195" s="39">
        <v>14</v>
      </c>
      <c r="J195" s="38">
        <f t="shared" si="47"/>
        <v>7560</v>
      </c>
      <c r="K195" s="38">
        <f t="shared" si="48"/>
        <v>0</v>
      </c>
      <c r="L195" s="38">
        <f t="shared" si="49"/>
        <v>5940</v>
      </c>
      <c r="M195" s="40"/>
      <c r="N195" s="99">
        <f t="shared" si="50"/>
        <v>0</v>
      </c>
      <c r="O195" s="42"/>
      <c r="P195" s="43">
        <f t="shared" si="51"/>
        <v>0</v>
      </c>
      <c r="Q195" s="43">
        <f t="shared" si="52"/>
        <v>0</v>
      </c>
      <c r="R195" s="43">
        <f t="shared" si="53"/>
        <v>0</v>
      </c>
      <c r="S195" s="44">
        <f t="shared" si="54"/>
        <v>25</v>
      </c>
      <c r="T195" s="98">
        <f t="shared" si="55"/>
        <v>13500</v>
      </c>
      <c r="U195" s="45">
        <f t="shared" si="58"/>
        <v>14</v>
      </c>
      <c r="V195" s="46">
        <f t="shared" si="40"/>
        <v>7560</v>
      </c>
      <c r="W195" s="46">
        <f t="shared" si="41"/>
        <v>0</v>
      </c>
      <c r="X195" s="47">
        <f t="shared" si="42"/>
        <v>5940</v>
      </c>
      <c r="Y195" s="97">
        <v>14</v>
      </c>
      <c r="Z195" s="96">
        <f t="shared" si="43"/>
        <v>7560</v>
      </c>
      <c r="AA195" s="96">
        <f t="shared" si="44"/>
        <v>0</v>
      </c>
      <c r="AB195" s="70">
        <f t="shared" si="45"/>
        <v>5940</v>
      </c>
      <c r="AC195" s="157"/>
      <c r="AD195" s="162">
        <v>189</v>
      </c>
      <c r="AE195" s="166">
        <f t="shared" si="56"/>
        <v>4725</v>
      </c>
      <c r="AF195" s="166">
        <f t="shared" si="57"/>
        <v>2646</v>
      </c>
    </row>
    <row r="196" spans="1:830">
      <c r="A196" s="34">
        <v>192</v>
      </c>
      <c r="B196" s="34" t="s">
        <v>396</v>
      </c>
      <c r="C196" s="6" t="s">
        <v>397</v>
      </c>
      <c r="D196" s="35" t="s">
        <v>20</v>
      </c>
      <c r="E196" s="36">
        <v>720</v>
      </c>
      <c r="F196" s="37">
        <v>25</v>
      </c>
      <c r="G196" s="38">
        <v>610.16949152542372</v>
      </c>
      <c r="H196" s="38">
        <f t="shared" si="46"/>
        <v>18000</v>
      </c>
      <c r="I196" s="39">
        <v>15</v>
      </c>
      <c r="J196" s="38">
        <f t="shared" si="47"/>
        <v>10800</v>
      </c>
      <c r="K196" s="38">
        <f t="shared" si="48"/>
        <v>0</v>
      </c>
      <c r="L196" s="38">
        <f t="shared" si="49"/>
        <v>7200</v>
      </c>
      <c r="M196" s="40"/>
      <c r="N196" s="99">
        <f t="shared" si="50"/>
        <v>0</v>
      </c>
      <c r="O196" s="42"/>
      <c r="P196" s="43">
        <f t="shared" si="51"/>
        <v>0</v>
      </c>
      <c r="Q196" s="43">
        <f t="shared" si="52"/>
        <v>0</v>
      </c>
      <c r="R196" s="43">
        <f t="shared" si="53"/>
        <v>0</v>
      </c>
      <c r="S196" s="44">
        <f t="shared" si="54"/>
        <v>25</v>
      </c>
      <c r="T196" s="98">
        <f t="shared" si="55"/>
        <v>18000</v>
      </c>
      <c r="U196" s="45">
        <f t="shared" si="58"/>
        <v>15</v>
      </c>
      <c r="V196" s="46">
        <f t="shared" si="40"/>
        <v>10800</v>
      </c>
      <c r="W196" s="46">
        <f t="shared" si="41"/>
        <v>0</v>
      </c>
      <c r="X196" s="47">
        <f t="shared" si="42"/>
        <v>7200</v>
      </c>
      <c r="Y196" s="97">
        <v>15</v>
      </c>
      <c r="Z196" s="96">
        <f t="shared" si="43"/>
        <v>10800</v>
      </c>
      <c r="AA196" s="96">
        <f t="shared" si="44"/>
        <v>0</v>
      </c>
      <c r="AB196" s="70">
        <f t="shared" si="45"/>
        <v>7200</v>
      </c>
      <c r="AC196" s="157"/>
      <c r="AD196" s="162">
        <v>252</v>
      </c>
      <c r="AE196" s="166">
        <f t="shared" si="56"/>
        <v>6300</v>
      </c>
      <c r="AF196" s="166">
        <f t="shared" si="57"/>
        <v>3780</v>
      </c>
    </row>
    <row r="197" spans="1:830" ht="30">
      <c r="A197" s="34">
        <v>193</v>
      </c>
      <c r="B197" s="34" t="s">
        <v>398</v>
      </c>
      <c r="C197" s="6" t="s">
        <v>399</v>
      </c>
      <c r="D197" s="35" t="s">
        <v>20</v>
      </c>
      <c r="E197" s="36">
        <v>3600</v>
      </c>
      <c r="F197" s="37">
        <v>12</v>
      </c>
      <c r="G197" s="38">
        <v>3050.8474576271187</v>
      </c>
      <c r="H197" s="38">
        <f t="shared" si="46"/>
        <v>43200</v>
      </c>
      <c r="I197" s="39">
        <v>24</v>
      </c>
      <c r="J197" s="38">
        <f t="shared" si="47"/>
        <v>86400</v>
      </c>
      <c r="K197" s="38">
        <f t="shared" si="48"/>
        <v>43200</v>
      </c>
      <c r="L197" s="38">
        <f t="shared" si="49"/>
        <v>0</v>
      </c>
      <c r="M197" s="40"/>
      <c r="N197" s="99">
        <f t="shared" si="50"/>
        <v>0</v>
      </c>
      <c r="O197" s="42"/>
      <c r="P197" s="43">
        <f t="shared" si="51"/>
        <v>0</v>
      </c>
      <c r="Q197" s="43">
        <f t="shared" si="52"/>
        <v>0</v>
      </c>
      <c r="R197" s="43">
        <f t="shared" si="53"/>
        <v>0</v>
      </c>
      <c r="S197" s="44">
        <f t="shared" si="54"/>
        <v>12</v>
      </c>
      <c r="T197" s="98">
        <f t="shared" si="55"/>
        <v>43200</v>
      </c>
      <c r="U197" s="45">
        <f t="shared" si="58"/>
        <v>24</v>
      </c>
      <c r="V197" s="46">
        <f t="shared" ref="V197:V245" si="59">U197*E197</f>
        <v>86400</v>
      </c>
      <c r="W197" s="46">
        <f t="shared" ref="W197:W245" si="60">IF(V197&gt;T197,V197-T197,0)</f>
        <v>43200</v>
      </c>
      <c r="X197" s="47">
        <f t="shared" ref="X197:X245" si="61">IF(T197&gt;V197,T197-V197,0)</f>
        <v>0</v>
      </c>
      <c r="Y197" s="97">
        <v>24</v>
      </c>
      <c r="Z197" s="96">
        <f t="shared" ref="Z197:Z245" si="62">Y197*E197</f>
        <v>86400</v>
      </c>
      <c r="AA197" s="96">
        <f t="shared" ref="AA197:AA245" si="63">IF(Z197&gt;T197,Z197-T197,0)</f>
        <v>43200</v>
      </c>
      <c r="AB197" s="70">
        <f t="shared" ref="AB197:AB245" si="64">IF(T197&gt;Z197,T197-Z197,0)</f>
        <v>0</v>
      </c>
      <c r="AC197" s="157"/>
      <c r="AD197" s="162">
        <v>1260</v>
      </c>
      <c r="AE197" s="166">
        <f t="shared" si="56"/>
        <v>15120</v>
      </c>
      <c r="AF197" s="166">
        <f t="shared" si="57"/>
        <v>30240</v>
      </c>
    </row>
    <row r="198" spans="1:830" ht="30">
      <c r="A198" s="34">
        <v>194</v>
      </c>
      <c r="B198" s="34" t="s">
        <v>400</v>
      </c>
      <c r="C198" s="6" t="s">
        <v>401</v>
      </c>
      <c r="D198" s="49" t="s">
        <v>121</v>
      </c>
      <c r="E198" s="50">
        <v>270</v>
      </c>
      <c r="F198" s="37">
        <v>55</v>
      </c>
      <c r="G198" s="38">
        <v>228.81355932203391</v>
      </c>
      <c r="H198" s="38">
        <f t="shared" ref="H198:H245" si="65">E198*F198</f>
        <v>14850</v>
      </c>
      <c r="I198" s="54">
        <v>103.08</v>
      </c>
      <c r="J198" s="38">
        <f t="shared" ref="J198:J245" si="66">I198*E198</f>
        <v>27831.599999999999</v>
      </c>
      <c r="K198" s="38">
        <f t="shared" ref="K198:K245" si="67">IF(J198&gt;H198,J198-H198,0)</f>
        <v>12981.599999999999</v>
      </c>
      <c r="L198" s="38">
        <f t="shared" ref="L198:L245" si="68">IF(H198&gt;J198,H198-J198,0)</f>
        <v>0</v>
      </c>
      <c r="M198" s="40"/>
      <c r="N198" s="99">
        <f t="shared" ref="N198:N244" si="69">M198*E198</f>
        <v>0</v>
      </c>
      <c r="O198" s="42"/>
      <c r="P198" s="43">
        <f t="shared" ref="P198:P245" si="70">O198*E198</f>
        <v>0</v>
      </c>
      <c r="Q198" s="43">
        <f t="shared" ref="Q198:Q245" si="71">IF(P198&gt;N198,P198-N198,0)</f>
        <v>0</v>
      </c>
      <c r="R198" s="43">
        <f t="shared" ref="R198:R245" si="72">IF(N198&gt;P198,N198-P198,0)</f>
        <v>0</v>
      </c>
      <c r="S198" s="44">
        <f t="shared" ref="S198:S245" si="73">F198+M198</f>
        <v>55</v>
      </c>
      <c r="T198" s="98">
        <f t="shared" ref="T198:T245" si="74">S198*E198</f>
        <v>14850</v>
      </c>
      <c r="U198" s="45">
        <f t="shared" si="58"/>
        <v>103.08</v>
      </c>
      <c r="V198" s="46">
        <f t="shared" si="59"/>
        <v>27831.599999999999</v>
      </c>
      <c r="W198" s="46">
        <f t="shared" si="60"/>
        <v>12981.599999999999</v>
      </c>
      <c r="X198" s="47">
        <f t="shared" si="61"/>
        <v>0</v>
      </c>
      <c r="Y198" s="97">
        <v>108.23400000000001</v>
      </c>
      <c r="Z198" s="96">
        <f t="shared" si="62"/>
        <v>29223.180000000004</v>
      </c>
      <c r="AA198" s="96">
        <f t="shared" si="63"/>
        <v>14373.180000000004</v>
      </c>
      <c r="AB198" s="70">
        <f t="shared" si="64"/>
        <v>0</v>
      </c>
      <c r="AC198" s="157"/>
      <c r="AD198" s="162">
        <v>94.5</v>
      </c>
      <c r="AE198" s="166">
        <f t="shared" ref="AE198:AE244" si="75">F198*AD198</f>
        <v>5197.5</v>
      </c>
      <c r="AF198" s="166">
        <f t="shared" ref="AF198:AF244" si="76">Y198*AD198</f>
        <v>10228.113000000001</v>
      </c>
    </row>
    <row r="199" spans="1:830" ht="30">
      <c r="A199" s="34">
        <v>195</v>
      </c>
      <c r="B199" s="34" t="s">
        <v>402</v>
      </c>
      <c r="C199" s="6" t="s">
        <v>403</v>
      </c>
      <c r="D199" s="49" t="s">
        <v>121</v>
      </c>
      <c r="E199" s="50">
        <v>360</v>
      </c>
      <c r="F199" s="37">
        <v>115</v>
      </c>
      <c r="G199" s="38">
        <v>305.08474576271186</v>
      </c>
      <c r="H199" s="38">
        <f t="shared" si="65"/>
        <v>41400</v>
      </c>
      <c r="I199" s="54">
        <v>123.53</v>
      </c>
      <c r="J199" s="38">
        <f t="shared" si="66"/>
        <v>44470.8</v>
      </c>
      <c r="K199" s="38">
        <f t="shared" si="67"/>
        <v>3070.8000000000029</v>
      </c>
      <c r="L199" s="38">
        <f t="shared" si="68"/>
        <v>0</v>
      </c>
      <c r="M199" s="40"/>
      <c r="N199" s="99">
        <f t="shared" si="69"/>
        <v>0</v>
      </c>
      <c r="O199" s="42"/>
      <c r="P199" s="43">
        <f t="shared" si="70"/>
        <v>0</v>
      </c>
      <c r="Q199" s="43">
        <f t="shared" si="71"/>
        <v>0</v>
      </c>
      <c r="R199" s="43">
        <f t="shared" si="72"/>
        <v>0</v>
      </c>
      <c r="S199" s="44">
        <f t="shared" si="73"/>
        <v>115</v>
      </c>
      <c r="T199" s="98">
        <f t="shared" si="74"/>
        <v>41400</v>
      </c>
      <c r="U199" s="45">
        <f t="shared" si="58"/>
        <v>123.53</v>
      </c>
      <c r="V199" s="46">
        <f t="shared" si="59"/>
        <v>44470.8</v>
      </c>
      <c r="W199" s="46">
        <f t="shared" si="60"/>
        <v>3070.8000000000029</v>
      </c>
      <c r="X199" s="47">
        <f t="shared" si="61"/>
        <v>0</v>
      </c>
      <c r="Y199" s="97">
        <v>129.70650000000001</v>
      </c>
      <c r="Z199" s="96">
        <f t="shared" si="62"/>
        <v>46694.340000000004</v>
      </c>
      <c r="AA199" s="96">
        <f t="shared" si="63"/>
        <v>5294.3400000000038</v>
      </c>
      <c r="AB199" s="70">
        <f t="shared" si="64"/>
        <v>0</v>
      </c>
      <c r="AC199" s="157"/>
      <c r="AD199" s="162">
        <v>126</v>
      </c>
      <c r="AE199" s="166">
        <f t="shared" si="75"/>
        <v>14490</v>
      </c>
      <c r="AF199" s="166">
        <f t="shared" si="76"/>
        <v>16343.019</v>
      </c>
    </row>
    <row r="200" spans="1:830" ht="30">
      <c r="A200" s="34">
        <v>196</v>
      </c>
      <c r="B200" s="34" t="s">
        <v>404</v>
      </c>
      <c r="C200" s="6" t="s">
        <v>405</v>
      </c>
      <c r="D200" s="49" t="s">
        <v>121</v>
      </c>
      <c r="E200" s="50">
        <v>450</v>
      </c>
      <c r="F200" s="37">
        <v>143</v>
      </c>
      <c r="G200" s="38">
        <v>381.35593220338984</v>
      </c>
      <c r="H200" s="38">
        <f t="shared" si="65"/>
        <v>64350</v>
      </c>
      <c r="I200" s="54">
        <v>110</v>
      </c>
      <c r="J200" s="38">
        <f t="shared" si="66"/>
        <v>49500</v>
      </c>
      <c r="K200" s="38">
        <f t="shared" si="67"/>
        <v>0</v>
      </c>
      <c r="L200" s="38">
        <f t="shared" si="68"/>
        <v>14850</v>
      </c>
      <c r="M200" s="40"/>
      <c r="N200" s="99">
        <f t="shared" si="69"/>
        <v>0</v>
      </c>
      <c r="O200" s="42"/>
      <c r="P200" s="43">
        <f t="shared" si="70"/>
        <v>0</v>
      </c>
      <c r="Q200" s="43">
        <f t="shared" si="71"/>
        <v>0</v>
      </c>
      <c r="R200" s="43">
        <f t="shared" si="72"/>
        <v>0</v>
      </c>
      <c r="S200" s="44">
        <f t="shared" si="73"/>
        <v>143</v>
      </c>
      <c r="T200" s="98">
        <f t="shared" si="74"/>
        <v>64350</v>
      </c>
      <c r="U200" s="45">
        <f t="shared" si="58"/>
        <v>110</v>
      </c>
      <c r="V200" s="46">
        <f t="shared" si="59"/>
        <v>49500</v>
      </c>
      <c r="W200" s="46">
        <f t="shared" si="60"/>
        <v>0</v>
      </c>
      <c r="X200" s="47">
        <f t="shared" si="61"/>
        <v>14850</v>
      </c>
      <c r="Y200" s="97">
        <v>115.5</v>
      </c>
      <c r="Z200" s="96">
        <f t="shared" si="62"/>
        <v>51975</v>
      </c>
      <c r="AA200" s="96">
        <f t="shared" si="63"/>
        <v>0</v>
      </c>
      <c r="AB200" s="70">
        <f t="shared" si="64"/>
        <v>12375</v>
      </c>
      <c r="AC200" s="157"/>
      <c r="AD200" s="162">
        <v>157.5</v>
      </c>
      <c r="AE200" s="166">
        <f t="shared" si="75"/>
        <v>22522.5</v>
      </c>
      <c r="AF200" s="166">
        <f t="shared" si="76"/>
        <v>18191.25</v>
      </c>
    </row>
    <row r="201" spans="1:830">
      <c r="A201" s="34">
        <v>197</v>
      </c>
      <c r="B201" s="34" t="s">
        <v>406</v>
      </c>
      <c r="C201" s="6" t="s">
        <v>407</v>
      </c>
      <c r="D201" s="35" t="s">
        <v>20</v>
      </c>
      <c r="E201" s="36">
        <v>1440</v>
      </c>
      <c r="F201" s="37">
        <v>15</v>
      </c>
      <c r="G201" s="38">
        <v>1220.3389830508474</v>
      </c>
      <c r="H201" s="38">
        <f t="shared" si="65"/>
        <v>21600</v>
      </c>
      <c r="I201" s="54">
        <v>20</v>
      </c>
      <c r="J201" s="38">
        <f t="shared" si="66"/>
        <v>28800</v>
      </c>
      <c r="K201" s="38">
        <f t="shared" si="67"/>
        <v>7200</v>
      </c>
      <c r="L201" s="38">
        <f t="shared" si="68"/>
        <v>0</v>
      </c>
      <c r="M201" s="40"/>
      <c r="N201" s="99">
        <f t="shared" si="69"/>
        <v>0</v>
      </c>
      <c r="O201" s="42"/>
      <c r="P201" s="43">
        <f t="shared" si="70"/>
        <v>0</v>
      </c>
      <c r="Q201" s="43">
        <f t="shared" si="71"/>
        <v>0</v>
      </c>
      <c r="R201" s="43">
        <f t="shared" si="72"/>
        <v>0</v>
      </c>
      <c r="S201" s="44">
        <f t="shared" si="73"/>
        <v>15</v>
      </c>
      <c r="T201" s="98">
        <f t="shared" si="74"/>
        <v>21600</v>
      </c>
      <c r="U201" s="45">
        <f t="shared" si="58"/>
        <v>20</v>
      </c>
      <c r="V201" s="46">
        <f t="shared" si="59"/>
        <v>28800</v>
      </c>
      <c r="W201" s="46">
        <f t="shared" si="60"/>
        <v>7200</v>
      </c>
      <c r="X201" s="47">
        <f t="shared" si="61"/>
        <v>0</v>
      </c>
      <c r="Y201" s="97">
        <v>20</v>
      </c>
      <c r="Z201" s="96">
        <f t="shared" si="62"/>
        <v>28800</v>
      </c>
      <c r="AA201" s="96">
        <f t="shared" si="63"/>
        <v>7200</v>
      </c>
      <c r="AB201" s="70">
        <f t="shared" si="64"/>
        <v>0</v>
      </c>
      <c r="AC201" s="157"/>
      <c r="AD201" s="162">
        <v>504</v>
      </c>
      <c r="AE201" s="166">
        <f t="shared" si="75"/>
        <v>7560</v>
      </c>
      <c r="AF201" s="166">
        <f t="shared" si="76"/>
        <v>10080</v>
      </c>
    </row>
    <row r="202" spans="1:830" ht="30">
      <c r="A202" s="34">
        <v>198</v>
      </c>
      <c r="B202" s="34" t="s">
        <v>408</v>
      </c>
      <c r="C202" s="6" t="s">
        <v>409</v>
      </c>
      <c r="D202" s="49" t="s">
        <v>121</v>
      </c>
      <c r="E202" s="50">
        <v>450</v>
      </c>
      <c r="F202" s="37">
        <v>145</v>
      </c>
      <c r="G202" s="38">
        <v>381.35593220338984</v>
      </c>
      <c r="H202" s="38">
        <f t="shared" si="65"/>
        <v>65250</v>
      </c>
      <c r="I202" s="54">
        <v>80</v>
      </c>
      <c r="J202" s="38">
        <f t="shared" si="66"/>
        <v>36000</v>
      </c>
      <c r="K202" s="38">
        <f t="shared" si="67"/>
        <v>0</v>
      </c>
      <c r="L202" s="38">
        <f t="shared" si="68"/>
        <v>29250</v>
      </c>
      <c r="M202" s="40"/>
      <c r="N202" s="99">
        <f t="shared" si="69"/>
        <v>0</v>
      </c>
      <c r="O202" s="42"/>
      <c r="P202" s="43">
        <f t="shared" si="70"/>
        <v>0</v>
      </c>
      <c r="Q202" s="43">
        <f t="shared" si="71"/>
        <v>0</v>
      </c>
      <c r="R202" s="43">
        <f t="shared" si="72"/>
        <v>0</v>
      </c>
      <c r="S202" s="44">
        <f t="shared" si="73"/>
        <v>145</v>
      </c>
      <c r="T202" s="98">
        <f t="shared" si="74"/>
        <v>65250</v>
      </c>
      <c r="U202" s="45">
        <f t="shared" si="58"/>
        <v>80</v>
      </c>
      <c r="V202" s="46">
        <f t="shared" si="59"/>
        <v>36000</v>
      </c>
      <c r="W202" s="46">
        <f t="shared" si="60"/>
        <v>0</v>
      </c>
      <c r="X202" s="47">
        <f t="shared" si="61"/>
        <v>29250</v>
      </c>
      <c r="Y202" s="97">
        <v>84</v>
      </c>
      <c r="Z202" s="96">
        <f t="shared" si="62"/>
        <v>37800</v>
      </c>
      <c r="AA202" s="96">
        <f t="shared" si="63"/>
        <v>0</v>
      </c>
      <c r="AB202" s="70">
        <f t="shared" si="64"/>
        <v>27450</v>
      </c>
      <c r="AC202" s="157"/>
      <c r="AD202" s="162">
        <v>157.5</v>
      </c>
      <c r="AE202" s="166">
        <f t="shared" si="75"/>
        <v>22837.5</v>
      </c>
      <c r="AF202" s="166">
        <f t="shared" si="76"/>
        <v>13230</v>
      </c>
    </row>
    <row r="203" spans="1:830" ht="30">
      <c r="A203" s="34">
        <v>199</v>
      </c>
      <c r="B203" s="34" t="s">
        <v>410</v>
      </c>
      <c r="C203" s="6" t="s">
        <v>411</v>
      </c>
      <c r="D203" s="49" t="s">
        <v>121</v>
      </c>
      <c r="E203" s="50">
        <v>540</v>
      </c>
      <c r="F203" s="37">
        <v>145</v>
      </c>
      <c r="G203" s="38">
        <v>457.62711864406782</v>
      </c>
      <c r="H203" s="38">
        <f t="shared" si="65"/>
        <v>78300</v>
      </c>
      <c r="I203" s="54">
        <v>65</v>
      </c>
      <c r="J203" s="38">
        <f t="shared" si="66"/>
        <v>35100</v>
      </c>
      <c r="K203" s="38">
        <f t="shared" si="67"/>
        <v>0</v>
      </c>
      <c r="L203" s="38">
        <f t="shared" si="68"/>
        <v>43200</v>
      </c>
      <c r="M203" s="40"/>
      <c r="N203" s="99">
        <f t="shared" si="69"/>
        <v>0</v>
      </c>
      <c r="O203" s="42"/>
      <c r="P203" s="43">
        <f t="shared" si="70"/>
        <v>0</v>
      </c>
      <c r="Q203" s="43">
        <f t="shared" si="71"/>
        <v>0</v>
      </c>
      <c r="R203" s="43">
        <f t="shared" si="72"/>
        <v>0</v>
      </c>
      <c r="S203" s="44">
        <f t="shared" si="73"/>
        <v>145</v>
      </c>
      <c r="T203" s="98">
        <f t="shared" si="74"/>
        <v>78300</v>
      </c>
      <c r="U203" s="45">
        <f t="shared" si="58"/>
        <v>65</v>
      </c>
      <c r="V203" s="46">
        <f t="shared" si="59"/>
        <v>35100</v>
      </c>
      <c r="W203" s="46">
        <f t="shared" si="60"/>
        <v>0</v>
      </c>
      <c r="X203" s="47">
        <f t="shared" si="61"/>
        <v>43200</v>
      </c>
      <c r="Y203" s="97">
        <v>68.25</v>
      </c>
      <c r="Z203" s="96">
        <f t="shared" si="62"/>
        <v>36855</v>
      </c>
      <c r="AA203" s="96">
        <f t="shared" si="63"/>
        <v>0</v>
      </c>
      <c r="AB203" s="70">
        <f t="shared" si="64"/>
        <v>41445</v>
      </c>
      <c r="AC203" s="157"/>
      <c r="AD203" s="162">
        <v>189</v>
      </c>
      <c r="AE203" s="166">
        <f t="shared" si="75"/>
        <v>27405</v>
      </c>
      <c r="AF203" s="166">
        <f t="shared" si="76"/>
        <v>12899.25</v>
      </c>
    </row>
    <row r="204" spans="1:830" s="33" customFormat="1" ht="75">
      <c r="A204" s="34">
        <v>200</v>
      </c>
      <c r="B204" s="34" t="s">
        <v>412</v>
      </c>
      <c r="C204" s="8" t="s">
        <v>413</v>
      </c>
      <c r="D204" s="35" t="s">
        <v>20</v>
      </c>
      <c r="E204" s="36">
        <v>630</v>
      </c>
      <c r="F204" s="51">
        <v>5</v>
      </c>
      <c r="G204" s="38">
        <v>533.89830508474574</v>
      </c>
      <c r="H204" s="38">
        <f t="shared" si="65"/>
        <v>3150</v>
      </c>
      <c r="I204" s="39">
        <v>6</v>
      </c>
      <c r="J204" s="38">
        <f t="shared" si="66"/>
        <v>3780</v>
      </c>
      <c r="K204" s="38">
        <f t="shared" si="67"/>
        <v>630</v>
      </c>
      <c r="L204" s="38">
        <f t="shared" si="68"/>
        <v>0</v>
      </c>
      <c r="M204" s="40"/>
      <c r="N204" s="99">
        <f t="shared" si="69"/>
        <v>0</v>
      </c>
      <c r="O204" s="42"/>
      <c r="P204" s="43">
        <f t="shared" si="70"/>
        <v>0</v>
      </c>
      <c r="Q204" s="43">
        <f t="shared" si="71"/>
        <v>0</v>
      </c>
      <c r="R204" s="43">
        <f t="shared" si="72"/>
        <v>0</v>
      </c>
      <c r="S204" s="44">
        <f t="shared" si="73"/>
        <v>5</v>
      </c>
      <c r="T204" s="98">
        <f t="shared" si="74"/>
        <v>3150</v>
      </c>
      <c r="U204" s="45">
        <f t="shared" si="58"/>
        <v>6</v>
      </c>
      <c r="V204" s="46">
        <f t="shared" si="59"/>
        <v>3780</v>
      </c>
      <c r="W204" s="46">
        <f t="shared" si="60"/>
        <v>630</v>
      </c>
      <c r="X204" s="47">
        <f t="shared" si="61"/>
        <v>0</v>
      </c>
      <c r="Y204" s="97">
        <v>630</v>
      </c>
      <c r="Z204" s="96">
        <f t="shared" si="62"/>
        <v>396900</v>
      </c>
      <c r="AA204" s="96">
        <f t="shared" si="63"/>
        <v>393750</v>
      </c>
      <c r="AB204" s="70">
        <f t="shared" si="64"/>
        <v>0</v>
      </c>
      <c r="AC204" s="157"/>
      <c r="AD204" s="162">
        <v>220.5</v>
      </c>
      <c r="AE204" s="166">
        <f t="shared" si="75"/>
        <v>1102.5</v>
      </c>
      <c r="AF204" s="166">
        <f t="shared" si="76"/>
        <v>138915</v>
      </c>
      <c r="AT204" s="136"/>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c r="FI204" s="18"/>
      <c r="FJ204" s="18"/>
      <c r="FK204" s="18"/>
      <c r="FL204" s="18"/>
      <c r="FM204" s="18"/>
      <c r="FN204" s="18"/>
      <c r="FO204" s="18"/>
      <c r="FP204" s="18"/>
      <c r="FQ204" s="18"/>
      <c r="FR204" s="18"/>
      <c r="FS204" s="18"/>
      <c r="FT204" s="18"/>
      <c r="FU204" s="18"/>
      <c r="FV204" s="18"/>
      <c r="FW204" s="18"/>
      <c r="FX204" s="18"/>
      <c r="FY204" s="18"/>
      <c r="FZ204" s="18"/>
      <c r="GA204" s="18"/>
      <c r="GB204" s="18"/>
      <c r="GC204" s="18"/>
      <c r="GD204" s="18"/>
      <c r="GE204" s="18"/>
      <c r="GF204" s="18"/>
      <c r="GG204" s="18"/>
      <c r="GH204" s="18"/>
      <c r="GI204" s="18"/>
      <c r="GJ204" s="18"/>
      <c r="GK204" s="18"/>
      <c r="GL204" s="18"/>
      <c r="GM204" s="18"/>
      <c r="GN204" s="18"/>
      <c r="GO204" s="18"/>
      <c r="GP204" s="18"/>
      <c r="GQ204" s="18"/>
      <c r="GR204" s="18"/>
      <c r="GS204" s="18"/>
      <c r="GT204" s="18"/>
      <c r="GU204" s="18"/>
      <c r="GV204" s="18"/>
      <c r="GW204" s="18"/>
      <c r="GX204" s="18"/>
      <c r="GY204" s="18"/>
      <c r="GZ204" s="18"/>
      <c r="HA204" s="18"/>
      <c r="HB204" s="18"/>
      <c r="HC204" s="18"/>
      <c r="HD204" s="18"/>
      <c r="HE204" s="18"/>
      <c r="HF204" s="18"/>
      <c r="HG204" s="18"/>
      <c r="HH204" s="18"/>
      <c r="HI204" s="18"/>
      <c r="HJ204" s="18"/>
      <c r="HK204" s="18"/>
      <c r="HL204" s="18"/>
      <c r="HM204" s="18"/>
      <c r="HN204" s="18"/>
      <c r="HO204" s="18"/>
      <c r="HP204" s="18"/>
      <c r="HQ204" s="18"/>
      <c r="HR204" s="18"/>
      <c r="HS204" s="18"/>
      <c r="HT204" s="18"/>
      <c r="HU204" s="18"/>
      <c r="HV204" s="18"/>
      <c r="HW204" s="18"/>
      <c r="HX204" s="18"/>
      <c r="HY204" s="18"/>
      <c r="HZ204" s="18"/>
      <c r="IA204" s="18"/>
      <c r="IB204" s="18"/>
      <c r="IC204" s="18"/>
      <c r="ID204" s="18"/>
      <c r="IE204" s="18"/>
      <c r="IF204" s="18"/>
      <c r="IG204" s="18"/>
      <c r="IH204" s="18"/>
      <c r="II204" s="18"/>
      <c r="IJ204" s="18"/>
      <c r="IK204" s="18"/>
      <c r="IL204" s="18"/>
      <c r="IM204" s="18"/>
      <c r="IN204" s="18"/>
      <c r="IO204" s="18"/>
      <c r="IP204" s="18"/>
      <c r="IQ204" s="18"/>
      <c r="IR204" s="18"/>
      <c r="IS204" s="18"/>
      <c r="IT204" s="18"/>
      <c r="IU204" s="18"/>
      <c r="IV204" s="18"/>
      <c r="IW204" s="18"/>
      <c r="IX204" s="18"/>
      <c r="IY204" s="18"/>
      <c r="IZ204" s="18"/>
      <c r="JA204" s="18"/>
      <c r="JB204" s="18"/>
      <c r="JC204" s="18"/>
      <c r="JD204" s="18"/>
      <c r="JE204" s="18"/>
      <c r="JF204" s="18"/>
      <c r="JG204" s="18"/>
      <c r="JH204" s="18"/>
      <c r="JI204" s="18"/>
      <c r="JJ204" s="18"/>
      <c r="JK204" s="18"/>
      <c r="JL204" s="18"/>
      <c r="JM204" s="18"/>
      <c r="JN204" s="18"/>
      <c r="JO204" s="18"/>
      <c r="JP204" s="18"/>
      <c r="JQ204" s="18"/>
      <c r="JR204" s="18"/>
      <c r="JS204" s="18"/>
      <c r="JT204" s="18"/>
      <c r="JU204" s="18"/>
      <c r="JV204" s="18"/>
      <c r="JW204" s="18"/>
      <c r="JX204" s="18"/>
      <c r="JY204" s="18"/>
      <c r="JZ204" s="18"/>
      <c r="KA204" s="18"/>
      <c r="KB204" s="18"/>
      <c r="KC204" s="18"/>
      <c r="KD204" s="18"/>
      <c r="KE204" s="18"/>
      <c r="KF204" s="18"/>
      <c r="KG204" s="18"/>
      <c r="KH204" s="18"/>
      <c r="KI204" s="18"/>
      <c r="KJ204" s="18"/>
      <c r="KK204" s="18"/>
      <c r="KL204" s="18"/>
      <c r="KM204" s="18"/>
      <c r="KN204" s="18"/>
      <c r="KO204" s="18"/>
      <c r="KP204" s="18"/>
      <c r="KQ204" s="18"/>
      <c r="KR204" s="18"/>
      <c r="KS204" s="18"/>
      <c r="KT204" s="18"/>
      <c r="KU204" s="18"/>
      <c r="KV204" s="18"/>
      <c r="KW204" s="18"/>
      <c r="KX204" s="18"/>
      <c r="KY204" s="18"/>
      <c r="KZ204" s="18"/>
      <c r="LA204" s="18"/>
      <c r="LB204" s="18"/>
      <c r="LC204" s="18"/>
      <c r="LD204" s="18"/>
      <c r="LE204" s="18"/>
      <c r="LF204" s="18"/>
      <c r="LG204" s="18"/>
      <c r="LH204" s="18"/>
      <c r="LI204" s="18"/>
      <c r="LJ204" s="18"/>
      <c r="LK204" s="18"/>
      <c r="LL204" s="18"/>
      <c r="LM204" s="18"/>
      <c r="LN204" s="18"/>
      <c r="LO204" s="18"/>
      <c r="LP204" s="18"/>
      <c r="LQ204" s="18"/>
      <c r="LR204" s="18"/>
      <c r="LS204" s="18"/>
      <c r="LT204" s="18"/>
      <c r="LU204" s="18"/>
      <c r="LV204" s="18"/>
      <c r="LW204" s="18"/>
      <c r="LX204" s="18"/>
      <c r="LY204" s="18"/>
      <c r="LZ204" s="18"/>
      <c r="MA204" s="18"/>
      <c r="MB204" s="18"/>
      <c r="MC204" s="18"/>
      <c r="MD204" s="18"/>
      <c r="ME204" s="18"/>
      <c r="MF204" s="18"/>
      <c r="MG204" s="18"/>
      <c r="MH204" s="18"/>
      <c r="MI204" s="18"/>
      <c r="MJ204" s="18"/>
      <c r="MK204" s="18"/>
      <c r="ML204" s="18"/>
      <c r="MM204" s="18"/>
      <c r="MN204" s="18"/>
      <c r="MO204" s="18"/>
      <c r="MP204" s="18"/>
      <c r="MQ204" s="18"/>
      <c r="MR204" s="18"/>
      <c r="MS204" s="18"/>
      <c r="MT204" s="18"/>
      <c r="MU204" s="18"/>
      <c r="MV204" s="18"/>
      <c r="MW204" s="18"/>
      <c r="MX204" s="18"/>
      <c r="MY204" s="18"/>
      <c r="MZ204" s="18"/>
      <c r="NA204" s="18"/>
      <c r="NB204" s="18"/>
      <c r="NC204" s="18"/>
      <c r="ND204" s="18"/>
      <c r="NE204" s="18"/>
      <c r="NF204" s="18"/>
      <c r="NG204" s="18"/>
      <c r="NH204" s="18"/>
      <c r="NI204" s="18"/>
      <c r="NJ204" s="18"/>
      <c r="NK204" s="18"/>
      <c r="NL204" s="18"/>
      <c r="NM204" s="18"/>
      <c r="NN204" s="18"/>
      <c r="NO204" s="18"/>
      <c r="NP204" s="18"/>
      <c r="NQ204" s="18"/>
      <c r="NR204" s="18"/>
      <c r="NS204" s="18"/>
      <c r="NT204" s="18"/>
      <c r="NU204" s="18"/>
      <c r="NV204" s="18"/>
      <c r="NW204" s="18"/>
      <c r="NX204" s="18"/>
      <c r="NY204" s="18"/>
      <c r="NZ204" s="18"/>
      <c r="OA204" s="18"/>
      <c r="OB204" s="18"/>
      <c r="OC204" s="18"/>
      <c r="OD204" s="18"/>
      <c r="OE204" s="18"/>
      <c r="OF204" s="18"/>
      <c r="OG204" s="18"/>
      <c r="OH204" s="18"/>
      <c r="OI204" s="18"/>
      <c r="OJ204" s="18"/>
      <c r="OK204" s="18"/>
      <c r="OL204" s="18"/>
      <c r="OM204" s="18"/>
      <c r="ON204" s="18"/>
      <c r="OO204" s="18"/>
      <c r="OP204" s="18"/>
      <c r="OQ204" s="18"/>
      <c r="OR204" s="18"/>
      <c r="OS204" s="18"/>
      <c r="OT204" s="18"/>
      <c r="OU204" s="18"/>
      <c r="OV204" s="18"/>
      <c r="OW204" s="18"/>
      <c r="OX204" s="18"/>
      <c r="OY204" s="18"/>
      <c r="OZ204" s="18"/>
      <c r="PA204" s="18"/>
      <c r="PB204" s="18"/>
      <c r="PC204" s="18"/>
      <c r="PD204" s="18"/>
      <c r="PE204" s="18"/>
      <c r="PF204" s="18"/>
      <c r="PG204" s="18"/>
      <c r="PH204" s="18"/>
      <c r="PI204" s="18"/>
      <c r="PJ204" s="18"/>
      <c r="PK204" s="18"/>
      <c r="PL204" s="18"/>
      <c r="PM204" s="18"/>
      <c r="PN204" s="18"/>
      <c r="PO204" s="18"/>
      <c r="PP204" s="18"/>
      <c r="PQ204" s="18"/>
      <c r="PR204" s="18"/>
      <c r="PS204" s="18"/>
      <c r="PT204" s="18"/>
      <c r="PU204" s="18"/>
      <c r="PV204" s="18"/>
      <c r="PW204" s="18"/>
      <c r="PX204" s="18"/>
      <c r="PY204" s="18"/>
      <c r="PZ204" s="18"/>
      <c r="QA204" s="18"/>
      <c r="QB204" s="18"/>
      <c r="QC204" s="18"/>
      <c r="QD204" s="18"/>
      <c r="QE204" s="18"/>
      <c r="QF204" s="18"/>
      <c r="QG204" s="18"/>
      <c r="QH204" s="18"/>
      <c r="QI204" s="18"/>
      <c r="QJ204" s="18"/>
      <c r="QK204" s="18"/>
      <c r="QL204" s="18"/>
      <c r="QM204" s="18"/>
      <c r="QN204" s="18"/>
      <c r="QO204" s="18"/>
      <c r="QP204" s="18"/>
      <c r="QQ204" s="18"/>
      <c r="QR204" s="18"/>
      <c r="QS204" s="18"/>
      <c r="QT204" s="18"/>
      <c r="QU204" s="18"/>
      <c r="QV204" s="18"/>
      <c r="QW204" s="18"/>
      <c r="QX204" s="18"/>
      <c r="QY204" s="18"/>
      <c r="QZ204" s="18"/>
      <c r="RA204" s="18"/>
      <c r="RB204" s="18"/>
      <c r="RC204" s="18"/>
      <c r="RD204" s="18"/>
      <c r="RE204" s="18"/>
      <c r="RF204" s="18"/>
      <c r="RG204" s="18"/>
      <c r="RH204" s="18"/>
      <c r="RI204" s="18"/>
      <c r="RJ204" s="18"/>
      <c r="RK204" s="18"/>
      <c r="RL204" s="18"/>
      <c r="RM204" s="18"/>
      <c r="RN204" s="18"/>
      <c r="RO204" s="18"/>
      <c r="RP204" s="18"/>
      <c r="RQ204" s="18"/>
      <c r="RR204" s="18"/>
      <c r="RS204" s="18"/>
      <c r="RT204" s="18"/>
      <c r="RU204" s="18"/>
      <c r="RV204" s="18"/>
      <c r="RW204" s="18"/>
      <c r="RX204" s="18"/>
      <c r="RY204" s="18"/>
      <c r="RZ204" s="18"/>
      <c r="SA204" s="18"/>
      <c r="SB204" s="18"/>
      <c r="SC204" s="18"/>
      <c r="SD204" s="18"/>
      <c r="SE204" s="18"/>
      <c r="SF204" s="18"/>
      <c r="SG204" s="18"/>
      <c r="SH204" s="18"/>
      <c r="SI204" s="18"/>
      <c r="SJ204" s="18"/>
      <c r="SK204" s="18"/>
      <c r="SL204" s="18"/>
      <c r="SM204" s="18"/>
      <c r="SN204" s="18"/>
      <c r="SO204" s="18"/>
      <c r="SP204" s="18"/>
      <c r="SQ204" s="18"/>
      <c r="SR204" s="18"/>
      <c r="SS204" s="18"/>
      <c r="ST204" s="18"/>
      <c r="SU204" s="18"/>
      <c r="SV204" s="18"/>
      <c r="SW204" s="18"/>
      <c r="SX204" s="18"/>
      <c r="SY204" s="18"/>
      <c r="SZ204" s="18"/>
      <c r="TA204" s="18"/>
      <c r="TB204" s="18"/>
      <c r="TC204" s="18"/>
      <c r="TD204" s="18"/>
      <c r="TE204" s="18"/>
      <c r="TF204" s="18"/>
      <c r="TG204" s="18"/>
      <c r="TH204" s="18"/>
      <c r="TI204" s="18"/>
      <c r="TJ204" s="18"/>
      <c r="TK204" s="18"/>
      <c r="TL204" s="18"/>
      <c r="TM204" s="18"/>
      <c r="TN204" s="18"/>
      <c r="TO204" s="18"/>
      <c r="TP204" s="18"/>
      <c r="TQ204" s="18"/>
      <c r="TR204" s="18"/>
      <c r="TS204" s="18"/>
      <c r="TT204" s="18"/>
      <c r="TU204" s="18"/>
      <c r="TV204" s="18"/>
      <c r="TW204" s="18"/>
      <c r="TX204" s="18"/>
      <c r="TY204" s="18"/>
      <c r="TZ204" s="18"/>
      <c r="UA204" s="18"/>
      <c r="UB204" s="18"/>
      <c r="UC204" s="18"/>
      <c r="UD204" s="18"/>
      <c r="UE204" s="18"/>
      <c r="UF204" s="18"/>
      <c r="UG204" s="18"/>
      <c r="UH204" s="18"/>
      <c r="UI204" s="18"/>
      <c r="UJ204" s="18"/>
      <c r="UK204" s="18"/>
      <c r="UL204" s="18"/>
      <c r="UM204" s="18"/>
      <c r="UN204" s="18"/>
      <c r="UO204" s="18"/>
      <c r="UP204" s="18"/>
      <c r="UQ204" s="18"/>
      <c r="UR204" s="18"/>
      <c r="US204" s="18"/>
      <c r="UT204" s="18"/>
      <c r="UU204" s="18"/>
      <c r="UV204" s="18"/>
      <c r="UW204" s="18"/>
      <c r="UX204" s="18"/>
      <c r="UY204" s="18"/>
      <c r="UZ204" s="18"/>
      <c r="VA204" s="18"/>
      <c r="VB204" s="18"/>
      <c r="VC204" s="18"/>
      <c r="VD204" s="18"/>
      <c r="VE204" s="18"/>
      <c r="VF204" s="18"/>
      <c r="VG204" s="18"/>
      <c r="VH204" s="18"/>
      <c r="VI204" s="18"/>
      <c r="VJ204" s="18"/>
      <c r="VK204" s="18"/>
      <c r="VL204" s="18"/>
      <c r="VM204" s="18"/>
      <c r="VN204" s="18"/>
      <c r="VO204" s="18"/>
      <c r="VP204" s="18"/>
      <c r="VQ204" s="18"/>
      <c r="VR204" s="18"/>
      <c r="VS204" s="18"/>
      <c r="VT204" s="18"/>
      <c r="VU204" s="18"/>
      <c r="VV204" s="18"/>
      <c r="VW204" s="18"/>
      <c r="VX204" s="18"/>
      <c r="VY204" s="18"/>
      <c r="VZ204" s="18"/>
      <c r="WA204" s="18"/>
      <c r="WB204" s="18"/>
      <c r="WC204" s="18"/>
      <c r="WD204" s="18"/>
      <c r="WE204" s="18"/>
      <c r="WF204" s="18"/>
      <c r="WG204" s="18"/>
      <c r="WH204" s="18"/>
      <c r="WI204" s="18"/>
      <c r="WJ204" s="18"/>
      <c r="WK204" s="18"/>
      <c r="WL204" s="18"/>
      <c r="WM204" s="18"/>
      <c r="WN204" s="18"/>
      <c r="WO204" s="18"/>
      <c r="WP204" s="18"/>
      <c r="WQ204" s="18"/>
      <c r="WR204" s="18"/>
      <c r="WS204" s="18"/>
      <c r="WT204" s="18"/>
      <c r="WU204" s="18"/>
      <c r="WV204" s="18"/>
      <c r="WW204" s="18"/>
      <c r="WX204" s="18"/>
      <c r="WY204" s="18"/>
      <c r="WZ204" s="18"/>
      <c r="XA204" s="18"/>
      <c r="XB204" s="18"/>
      <c r="XC204" s="18"/>
      <c r="XD204" s="18"/>
      <c r="XE204" s="18"/>
      <c r="XF204" s="18"/>
      <c r="XG204" s="18"/>
      <c r="XH204" s="18"/>
      <c r="XI204" s="18"/>
      <c r="XJ204" s="18"/>
      <c r="XK204" s="18"/>
      <c r="XL204" s="18"/>
      <c r="XM204" s="18"/>
      <c r="XN204" s="18"/>
      <c r="XO204" s="18"/>
      <c r="XP204" s="18"/>
      <c r="XQ204" s="18"/>
      <c r="XR204" s="18"/>
      <c r="XS204" s="18"/>
      <c r="XT204" s="18"/>
      <c r="XU204" s="18"/>
      <c r="XV204" s="18"/>
      <c r="XW204" s="18"/>
      <c r="XX204" s="18"/>
      <c r="XY204" s="18"/>
      <c r="XZ204" s="18"/>
      <c r="YA204" s="18"/>
      <c r="YB204" s="18"/>
      <c r="YC204" s="18"/>
      <c r="YD204" s="18"/>
      <c r="YE204" s="18"/>
      <c r="YF204" s="18"/>
      <c r="YG204" s="18"/>
      <c r="YH204" s="18"/>
      <c r="YI204" s="18"/>
      <c r="YJ204" s="18"/>
      <c r="YK204" s="18"/>
      <c r="YL204" s="18"/>
      <c r="YM204" s="18"/>
      <c r="YN204" s="18"/>
      <c r="YO204" s="18"/>
      <c r="YP204" s="18"/>
      <c r="YQ204" s="18"/>
      <c r="YR204" s="18"/>
      <c r="YS204" s="18"/>
      <c r="YT204" s="18"/>
      <c r="YU204" s="18"/>
      <c r="YV204" s="18"/>
      <c r="YW204" s="18"/>
      <c r="YX204" s="18"/>
      <c r="YY204" s="18"/>
      <c r="YZ204" s="18"/>
      <c r="ZA204" s="18"/>
      <c r="ZB204" s="18"/>
      <c r="ZC204" s="18"/>
      <c r="ZD204" s="18"/>
      <c r="ZE204" s="18"/>
      <c r="ZF204" s="18"/>
      <c r="ZG204" s="18"/>
      <c r="ZH204" s="18"/>
      <c r="ZI204" s="18"/>
      <c r="ZJ204" s="18"/>
      <c r="ZK204" s="18"/>
      <c r="ZL204" s="18"/>
      <c r="ZM204" s="18"/>
      <c r="ZN204" s="18"/>
      <c r="ZO204" s="18"/>
      <c r="ZP204" s="18"/>
      <c r="ZQ204" s="18"/>
      <c r="ZR204" s="18"/>
      <c r="ZS204" s="18"/>
      <c r="ZT204" s="18"/>
      <c r="ZU204" s="18"/>
      <c r="ZV204" s="18"/>
      <c r="ZW204" s="18"/>
      <c r="ZX204" s="18"/>
      <c r="ZY204" s="18"/>
      <c r="ZZ204" s="18"/>
      <c r="AAA204" s="18"/>
      <c r="AAB204" s="18"/>
      <c r="AAC204" s="18"/>
      <c r="AAD204" s="18"/>
      <c r="AAE204" s="18"/>
      <c r="AAF204" s="18"/>
      <c r="AAG204" s="18"/>
      <c r="AAH204" s="18"/>
      <c r="AAI204" s="18"/>
      <c r="AAJ204" s="18"/>
      <c r="AAK204" s="18"/>
      <c r="AAL204" s="18"/>
      <c r="AAM204" s="18"/>
      <c r="AAN204" s="18"/>
      <c r="AAO204" s="18"/>
      <c r="AAP204" s="18"/>
      <c r="AAQ204" s="18"/>
      <c r="AAR204" s="18"/>
      <c r="AAS204" s="18"/>
      <c r="AAT204" s="18"/>
      <c r="AAU204" s="18"/>
      <c r="AAV204" s="18"/>
      <c r="AAW204" s="18"/>
      <c r="AAX204" s="18"/>
      <c r="AAY204" s="18"/>
      <c r="AAZ204" s="18"/>
      <c r="ABA204" s="18"/>
      <c r="ABB204" s="18"/>
      <c r="ABC204" s="18"/>
      <c r="ABD204" s="18"/>
      <c r="ABE204" s="18"/>
      <c r="ABF204" s="18"/>
      <c r="ABG204" s="18"/>
      <c r="ABH204" s="18"/>
      <c r="ABI204" s="18"/>
      <c r="ABJ204" s="18"/>
      <c r="ABK204" s="18"/>
      <c r="ABL204" s="18"/>
      <c r="ABM204" s="18"/>
      <c r="ABN204" s="18"/>
      <c r="ABO204" s="18"/>
      <c r="ABP204" s="18"/>
      <c r="ABQ204" s="18"/>
      <c r="ABR204" s="18"/>
      <c r="ABS204" s="18"/>
      <c r="ABT204" s="18"/>
      <c r="ABU204" s="18"/>
      <c r="ABV204" s="18"/>
      <c r="ABW204" s="18"/>
      <c r="ABX204" s="18"/>
      <c r="ABY204" s="18"/>
      <c r="ABZ204" s="18"/>
      <c r="ACA204" s="18"/>
      <c r="ACB204" s="18"/>
      <c r="ACC204" s="18"/>
      <c r="ACD204" s="18"/>
      <c r="ACE204" s="18"/>
      <c r="ACF204" s="18"/>
      <c r="ACG204" s="18"/>
      <c r="ACH204" s="18"/>
      <c r="ACI204" s="18"/>
      <c r="ACJ204" s="18"/>
      <c r="ACK204" s="18"/>
      <c r="ACL204" s="18"/>
      <c r="ACM204" s="18"/>
      <c r="ACN204" s="18"/>
      <c r="ACO204" s="18"/>
      <c r="ACP204" s="18"/>
      <c r="ACQ204" s="18"/>
      <c r="ACR204" s="18"/>
      <c r="ACS204" s="18"/>
      <c r="ACT204" s="18"/>
      <c r="ACU204" s="18"/>
      <c r="ACV204" s="18"/>
      <c r="ACW204" s="18"/>
      <c r="ACX204" s="18"/>
      <c r="ACY204" s="18"/>
      <c r="ACZ204" s="18"/>
      <c r="ADA204" s="18"/>
      <c r="ADB204" s="18"/>
      <c r="ADC204" s="18"/>
      <c r="ADD204" s="18"/>
      <c r="ADE204" s="18"/>
      <c r="ADF204" s="18"/>
      <c r="ADG204" s="18"/>
      <c r="ADH204" s="18"/>
      <c r="ADI204" s="18"/>
      <c r="ADJ204" s="18"/>
      <c r="ADK204" s="18"/>
      <c r="ADL204" s="18"/>
      <c r="ADM204" s="18"/>
      <c r="ADN204" s="18"/>
      <c r="ADO204" s="18"/>
      <c r="ADP204" s="18"/>
      <c r="ADQ204" s="18"/>
      <c r="ADR204" s="18"/>
      <c r="ADS204" s="18"/>
      <c r="ADT204" s="18"/>
      <c r="ADU204" s="18"/>
      <c r="ADV204" s="18"/>
      <c r="ADW204" s="18"/>
      <c r="ADX204" s="18"/>
      <c r="ADY204" s="18"/>
      <c r="ADZ204" s="18"/>
      <c r="AEA204" s="18"/>
      <c r="AEB204" s="18"/>
      <c r="AEC204" s="18"/>
      <c r="AED204" s="18"/>
      <c r="AEE204" s="18"/>
      <c r="AEF204" s="18"/>
      <c r="AEG204" s="18"/>
      <c r="AEH204" s="18"/>
      <c r="AEI204" s="18"/>
      <c r="AEJ204" s="18"/>
      <c r="AEK204" s="18"/>
      <c r="AEL204" s="18"/>
      <c r="AEM204" s="18"/>
      <c r="AEN204" s="18"/>
      <c r="AEO204" s="18"/>
      <c r="AEP204" s="18"/>
      <c r="AEQ204" s="18"/>
      <c r="AER204" s="18"/>
      <c r="AES204" s="18"/>
      <c r="AET204" s="18"/>
      <c r="AEU204" s="18"/>
      <c r="AEV204" s="18"/>
      <c r="AEW204" s="18"/>
      <c r="AEX204" s="18"/>
    </row>
    <row r="205" spans="1:830">
      <c r="A205" s="34">
        <v>201</v>
      </c>
      <c r="B205" s="34" t="s">
        <v>414</v>
      </c>
      <c r="C205" s="6" t="s">
        <v>415</v>
      </c>
      <c r="D205" s="35" t="s">
        <v>20</v>
      </c>
      <c r="E205" s="36">
        <v>2700</v>
      </c>
      <c r="F205" s="37">
        <v>4</v>
      </c>
      <c r="G205" s="38">
        <v>2288.1355932203392</v>
      </c>
      <c r="H205" s="38">
        <f t="shared" si="65"/>
        <v>10800</v>
      </c>
      <c r="I205" s="54">
        <v>0</v>
      </c>
      <c r="J205" s="38">
        <f t="shared" si="66"/>
        <v>0</v>
      </c>
      <c r="K205" s="38">
        <f t="shared" si="67"/>
        <v>0</v>
      </c>
      <c r="L205" s="38">
        <f t="shared" si="68"/>
        <v>10800</v>
      </c>
      <c r="M205" s="40"/>
      <c r="N205" s="99">
        <f t="shared" si="69"/>
        <v>0</v>
      </c>
      <c r="O205" s="42"/>
      <c r="P205" s="43">
        <f t="shared" si="70"/>
        <v>0</v>
      </c>
      <c r="Q205" s="43">
        <f t="shared" si="71"/>
        <v>0</v>
      </c>
      <c r="R205" s="43">
        <f t="shared" si="72"/>
        <v>0</v>
      </c>
      <c r="S205" s="44">
        <f t="shared" si="73"/>
        <v>4</v>
      </c>
      <c r="T205" s="98">
        <f t="shared" si="74"/>
        <v>10800</v>
      </c>
      <c r="U205" s="45">
        <f t="shared" si="58"/>
        <v>0</v>
      </c>
      <c r="V205" s="46">
        <f t="shared" si="59"/>
        <v>0</v>
      </c>
      <c r="W205" s="46">
        <f t="shared" si="60"/>
        <v>0</v>
      </c>
      <c r="X205" s="47">
        <f t="shared" si="61"/>
        <v>10800</v>
      </c>
      <c r="Y205" s="97">
        <v>0</v>
      </c>
      <c r="Z205" s="96">
        <f t="shared" si="62"/>
        <v>0</v>
      </c>
      <c r="AA205" s="96">
        <f t="shared" si="63"/>
        <v>0</v>
      </c>
      <c r="AB205" s="70">
        <f t="shared" si="64"/>
        <v>10800</v>
      </c>
      <c r="AC205" s="157"/>
      <c r="AD205" s="162">
        <v>945</v>
      </c>
      <c r="AE205" s="166">
        <f t="shared" si="75"/>
        <v>3780</v>
      </c>
      <c r="AF205" s="166">
        <f t="shared" si="76"/>
        <v>0</v>
      </c>
    </row>
    <row r="206" spans="1:830" s="33" customFormat="1" ht="30">
      <c r="A206" s="34">
        <v>202</v>
      </c>
      <c r="B206" s="34" t="s">
        <v>416</v>
      </c>
      <c r="C206" s="8" t="s">
        <v>417</v>
      </c>
      <c r="D206" s="35" t="s">
        <v>20</v>
      </c>
      <c r="E206" s="36">
        <v>3600</v>
      </c>
      <c r="F206" s="51">
        <v>10</v>
      </c>
      <c r="G206" s="38">
        <v>3050.8474576271187</v>
      </c>
      <c r="H206" s="38">
        <f t="shared" si="65"/>
        <v>36000</v>
      </c>
      <c r="I206" s="39">
        <v>0</v>
      </c>
      <c r="J206" s="38">
        <f t="shared" si="66"/>
        <v>0</v>
      </c>
      <c r="K206" s="38">
        <f t="shared" si="67"/>
        <v>0</v>
      </c>
      <c r="L206" s="38">
        <f t="shared" si="68"/>
        <v>36000</v>
      </c>
      <c r="M206" s="40"/>
      <c r="N206" s="99">
        <f t="shared" si="69"/>
        <v>0</v>
      </c>
      <c r="O206" s="42"/>
      <c r="P206" s="43">
        <f t="shared" si="70"/>
        <v>0</v>
      </c>
      <c r="Q206" s="43">
        <f t="shared" si="71"/>
        <v>0</v>
      </c>
      <c r="R206" s="43">
        <f t="shared" si="72"/>
        <v>0</v>
      </c>
      <c r="S206" s="44">
        <f t="shared" si="73"/>
        <v>10</v>
      </c>
      <c r="T206" s="98">
        <f t="shared" si="74"/>
        <v>36000</v>
      </c>
      <c r="U206" s="45">
        <f t="shared" si="58"/>
        <v>0</v>
      </c>
      <c r="V206" s="46">
        <f t="shared" si="59"/>
        <v>0</v>
      </c>
      <c r="W206" s="46">
        <f t="shared" si="60"/>
        <v>0</v>
      </c>
      <c r="X206" s="47">
        <f t="shared" si="61"/>
        <v>36000</v>
      </c>
      <c r="Y206" s="97">
        <v>0</v>
      </c>
      <c r="Z206" s="96">
        <f t="shared" si="62"/>
        <v>0</v>
      </c>
      <c r="AA206" s="96">
        <f t="shared" si="63"/>
        <v>0</v>
      </c>
      <c r="AB206" s="70">
        <f t="shared" si="64"/>
        <v>36000</v>
      </c>
      <c r="AC206" s="157"/>
      <c r="AD206" s="162">
        <v>1260</v>
      </c>
      <c r="AE206" s="166">
        <f t="shared" si="75"/>
        <v>12600</v>
      </c>
      <c r="AF206" s="166">
        <f t="shared" si="76"/>
        <v>0</v>
      </c>
      <c r="AT206" s="136"/>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c r="DS206" s="18"/>
      <c r="DT206" s="18"/>
      <c r="DU206" s="18"/>
      <c r="DV206" s="18"/>
      <c r="DW206" s="18"/>
      <c r="DX206" s="18"/>
      <c r="DY206" s="18"/>
      <c r="DZ206" s="18"/>
      <c r="EA206" s="18"/>
      <c r="EB206" s="18"/>
      <c r="EC206" s="18"/>
      <c r="ED206" s="18"/>
      <c r="EE206" s="18"/>
      <c r="EF206" s="18"/>
      <c r="EG206" s="18"/>
      <c r="EH206" s="18"/>
      <c r="EI206" s="18"/>
      <c r="EJ206" s="18"/>
      <c r="EK206" s="18"/>
      <c r="EL206" s="18"/>
      <c r="EM206" s="18"/>
      <c r="EN206" s="18"/>
      <c r="EO206" s="18"/>
      <c r="EP206" s="18"/>
      <c r="EQ206" s="18"/>
      <c r="ER206" s="18"/>
      <c r="ES206" s="18"/>
      <c r="ET206" s="18"/>
      <c r="EU206" s="18"/>
      <c r="EV206" s="18"/>
      <c r="EW206" s="18"/>
      <c r="EX206" s="18"/>
      <c r="EY206" s="18"/>
      <c r="EZ206" s="18"/>
      <c r="FA206" s="18"/>
      <c r="FB206" s="18"/>
      <c r="FC206" s="18"/>
      <c r="FD206" s="18"/>
      <c r="FE206" s="18"/>
      <c r="FF206" s="18"/>
      <c r="FG206" s="18"/>
      <c r="FH206" s="18"/>
      <c r="FI206" s="18"/>
      <c r="FJ206" s="18"/>
      <c r="FK206" s="18"/>
      <c r="FL206" s="18"/>
      <c r="FM206" s="18"/>
      <c r="FN206" s="18"/>
      <c r="FO206" s="18"/>
      <c r="FP206" s="18"/>
      <c r="FQ206" s="18"/>
      <c r="FR206" s="18"/>
      <c r="FS206" s="18"/>
      <c r="FT206" s="18"/>
      <c r="FU206" s="18"/>
      <c r="FV206" s="18"/>
      <c r="FW206" s="18"/>
      <c r="FX206" s="18"/>
      <c r="FY206" s="18"/>
      <c r="FZ206" s="18"/>
      <c r="GA206" s="18"/>
      <c r="GB206" s="18"/>
      <c r="GC206" s="18"/>
      <c r="GD206" s="18"/>
      <c r="GE206" s="18"/>
      <c r="GF206" s="18"/>
      <c r="GG206" s="18"/>
      <c r="GH206" s="18"/>
      <c r="GI206" s="18"/>
      <c r="GJ206" s="18"/>
      <c r="GK206" s="18"/>
      <c r="GL206" s="18"/>
      <c r="GM206" s="18"/>
      <c r="GN206" s="18"/>
      <c r="GO206" s="18"/>
      <c r="GP206" s="18"/>
      <c r="GQ206" s="18"/>
      <c r="GR206" s="18"/>
      <c r="GS206" s="18"/>
      <c r="GT206" s="18"/>
      <c r="GU206" s="18"/>
      <c r="GV206" s="18"/>
      <c r="GW206" s="18"/>
      <c r="GX206" s="18"/>
      <c r="GY206" s="18"/>
      <c r="GZ206" s="18"/>
      <c r="HA206" s="18"/>
      <c r="HB206" s="18"/>
      <c r="HC206" s="18"/>
      <c r="HD206" s="18"/>
      <c r="HE206" s="18"/>
      <c r="HF206" s="18"/>
      <c r="HG206" s="18"/>
      <c r="HH206" s="18"/>
      <c r="HI206" s="18"/>
      <c r="HJ206" s="18"/>
      <c r="HK206" s="18"/>
      <c r="HL206" s="18"/>
      <c r="HM206" s="18"/>
      <c r="HN206" s="18"/>
      <c r="HO206" s="18"/>
      <c r="HP206" s="18"/>
      <c r="HQ206" s="18"/>
      <c r="HR206" s="18"/>
      <c r="HS206" s="18"/>
      <c r="HT206" s="18"/>
      <c r="HU206" s="18"/>
      <c r="HV206" s="18"/>
      <c r="HW206" s="18"/>
      <c r="HX206" s="18"/>
      <c r="HY206" s="18"/>
      <c r="HZ206" s="18"/>
      <c r="IA206" s="18"/>
      <c r="IB206" s="18"/>
      <c r="IC206" s="18"/>
      <c r="ID206" s="18"/>
      <c r="IE206" s="18"/>
      <c r="IF206" s="18"/>
      <c r="IG206" s="18"/>
      <c r="IH206" s="18"/>
      <c r="II206" s="18"/>
      <c r="IJ206" s="18"/>
      <c r="IK206" s="18"/>
      <c r="IL206" s="18"/>
      <c r="IM206" s="18"/>
      <c r="IN206" s="18"/>
      <c r="IO206" s="18"/>
      <c r="IP206" s="18"/>
      <c r="IQ206" s="18"/>
      <c r="IR206" s="18"/>
      <c r="IS206" s="18"/>
      <c r="IT206" s="18"/>
      <c r="IU206" s="18"/>
      <c r="IV206" s="18"/>
      <c r="IW206" s="18"/>
      <c r="IX206" s="18"/>
      <c r="IY206" s="18"/>
      <c r="IZ206" s="18"/>
      <c r="JA206" s="18"/>
      <c r="JB206" s="18"/>
      <c r="JC206" s="18"/>
      <c r="JD206" s="18"/>
      <c r="JE206" s="18"/>
      <c r="JF206" s="18"/>
      <c r="JG206" s="18"/>
      <c r="JH206" s="18"/>
      <c r="JI206" s="18"/>
      <c r="JJ206" s="18"/>
      <c r="JK206" s="18"/>
      <c r="JL206" s="18"/>
      <c r="JM206" s="18"/>
      <c r="JN206" s="18"/>
      <c r="JO206" s="18"/>
      <c r="JP206" s="18"/>
      <c r="JQ206" s="18"/>
      <c r="JR206" s="18"/>
      <c r="JS206" s="18"/>
      <c r="JT206" s="18"/>
      <c r="JU206" s="18"/>
      <c r="JV206" s="18"/>
      <c r="JW206" s="18"/>
      <c r="JX206" s="18"/>
      <c r="JY206" s="18"/>
      <c r="JZ206" s="18"/>
      <c r="KA206" s="18"/>
      <c r="KB206" s="18"/>
      <c r="KC206" s="18"/>
      <c r="KD206" s="18"/>
      <c r="KE206" s="18"/>
      <c r="KF206" s="18"/>
      <c r="KG206" s="18"/>
      <c r="KH206" s="18"/>
      <c r="KI206" s="18"/>
      <c r="KJ206" s="18"/>
      <c r="KK206" s="18"/>
      <c r="KL206" s="18"/>
      <c r="KM206" s="18"/>
      <c r="KN206" s="18"/>
      <c r="KO206" s="18"/>
      <c r="KP206" s="18"/>
      <c r="KQ206" s="18"/>
      <c r="KR206" s="18"/>
      <c r="KS206" s="18"/>
      <c r="KT206" s="18"/>
      <c r="KU206" s="18"/>
      <c r="KV206" s="18"/>
      <c r="KW206" s="18"/>
      <c r="KX206" s="18"/>
      <c r="KY206" s="18"/>
      <c r="KZ206" s="18"/>
      <c r="LA206" s="18"/>
      <c r="LB206" s="18"/>
      <c r="LC206" s="18"/>
      <c r="LD206" s="18"/>
      <c r="LE206" s="18"/>
      <c r="LF206" s="18"/>
      <c r="LG206" s="18"/>
      <c r="LH206" s="18"/>
      <c r="LI206" s="18"/>
      <c r="LJ206" s="18"/>
      <c r="LK206" s="18"/>
      <c r="LL206" s="18"/>
      <c r="LM206" s="18"/>
      <c r="LN206" s="18"/>
      <c r="LO206" s="18"/>
      <c r="LP206" s="18"/>
      <c r="LQ206" s="18"/>
      <c r="LR206" s="18"/>
      <c r="LS206" s="18"/>
      <c r="LT206" s="18"/>
      <c r="LU206" s="18"/>
      <c r="LV206" s="18"/>
      <c r="LW206" s="18"/>
      <c r="LX206" s="18"/>
      <c r="LY206" s="18"/>
      <c r="LZ206" s="18"/>
      <c r="MA206" s="18"/>
      <c r="MB206" s="18"/>
      <c r="MC206" s="18"/>
      <c r="MD206" s="18"/>
      <c r="ME206" s="18"/>
      <c r="MF206" s="18"/>
      <c r="MG206" s="18"/>
      <c r="MH206" s="18"/>
      <c r="MI206" s="18"/>
      <c r="MJ206" s="18"/>
      <c r="MK206" s="18"/>
      <c r="ML206" s="18"/>
      <c r="MM206" s="18"/>
      <c r="MN206" s="18"/>
      <c r="MO206" s="18"/>
      <c r="MP206" s="18"/>
      <c r="MQ206" s="18"/>
      <c r="MR206" s="18"/>
      <c r="MS206" s="18"/>
      <c r="MT206" s="18"/>
      <c r="MU206" s="18"/>
      <c r="MV206" s="18"/>
      <c r="MW206" s="18"/>
      <c r="MX206" s="18"/>
      <c r="MY206" s="18"/>
      <c r="MZ206" s="18"/>
      <c r="NA206" s="18"/>
      <c r="NB206" s="18"/>
      <c r="NC206" s="18"/>
      <c r="ND206" s="18"/>
      <c r="NE206" s="18"/>
      <c r="NF206" s="18"/>
      <c r="NG206" s="18"/>
      <c r="NH206" s="18"/>
      <c r="NI206" s="18"/>
      <c r="NJ206" s="18"/>
      <c r="NK206" s="18"/>
      <c r="NL206" s="18"/>
      <c r="NM206" s="18"/>
      <c r="NN206" s="18"/>
      <c r="NO206" s="18"/>
      <c r="NP206" s="18"/>
      <c r="NQ206" s="18"/>
      <c r="NR206" s="18"/>
      <c r="NS206" s="18"/>
      <c r="NT206" s="18"/>
      <c r="NU206" s="18"/>
      <c r="NV206" s="18"/>
      <c r="NW206" s="18"/>
      <c r="NX206" s="18"/>
      <c r="NY206" s="18"/>
      <c r="NZ206" s="18"/>
      <c r="OA206" s="18"/>
      <c r="OB206" s="18"/>
      <c r="OC206" s="18"/>
      <c r="OD206" s="18"/>
      <c r="OE206" s="18"/>
      <c r="OF206" s="18"/>
      <c r="OG206" s="18"/>
      <c r="OH206" s="18"/>
      <c r="OI206" s="18"/>
      <c r="OJ206" s="18"/>
      <c r="OK206" s="18"/>
      <c r="OL206" s="18"/>
      <c r="OM206" s="18"/>
      <c r="ON206" s="18"/>
      <c r="OO206" s="18"/>
      <c r="OP206" s="18"/>
      <c r="OQ206" s="18"/>
      <c r="OR206" s="18"/>
      <c r="OS206" s="18"/>
      <c r="OT206" s="18"/>
      <c r="OU206" s="18"/>
      <c r="OV206" s="18"/>
      <c r="OW206" s="18"/>
      <c r="OX206" s="18"/>
      <c r="OY206" s="18"/>
      <c r="OZ206" s="18"/>
      <c r="PA206" s="18"/>
      <c r="PB206" s="18"/>
      <c r="PC206" s="18"/>
      <c r="PD206" s="18"/>
      <c r="PE206" s="18"/>
      <c r="PF206" s="18"/>
      <c r="PG206" s="18"/>
      <c r="PH206" s="18"/>
      <c r="PI206" s="18"/>
      <c r="PJ206" s="18"/>
      <c r="PK206" s="18"/>
      <c r="PL206" s="18"/>
      <c r="PM206" s="18"/>
      <c r="PN206" s="18"/>
      <c r="PO206" s="18"/>
      <c r="PP206" s="18"/>
      <c r="PQ206" s="18"/>
      <c r="PR206" s="18"/>
      <c r="PS206" s="18"/>
      <c r="PT206" s="18"/>
      <c r="PU206" s="18"/>
      <c r="PV206" s="18"/>
      <c r="PW206" s="18"/>
      <c r="PX206" s="18"/>
      <c r="PY206" s="18"/>
      <c r="PZ206" s="18"/>
      <c r="QA206" s="18"/>
      <c r="QB206" s="18"/>
      <c r="QC206" s="18"/>
      <c r="QD206" s="18"/>
      <c r="QE206" s="18"/>
      <c r="QF206" s="18"/>
      <c r="QG206" s="18"/>
      <c r="QH206" s="18"/>
      <c r="QI206" s="18"/>
      <c r="QJ206" s="18"/>
      <c r="QK206" s="18"/>
      <c r="QL206" s="18"/>
      <c r="QM206" s="18"/>
      <c r="QN206" s="18"/>
      <c r="QO206" s="18"/>
      <c r="QP206" s="18"/>
      <c r="QQ206" s="18"/>
      <c r="QR206" s="18"/>
      <c r="QS206" s="18"/>
      <c r="QT206" s="18"/>
      <c r="QU206" s="18"/>
      <c r="QV206" s="18"/>
      <c r="QW206" s="18"/>
      <c r="QX206" s="18"/>
      <c r="QY206" s="18"/>
      <c r="QZ206" s="18"/>
      <c r="RA206" s="18"/>
      <c r="RB206" s="18"/>
      <c r="RC206" s="18"/>
      <c r="RD206" s="18"/>
      <c r="RE206" s="18"/>
      <c r="RF206" s="18"/>
      <c r="RG206" s="18"/>
      <c r="RH206" s="18"/>
      <c r="RI206" s="18"/>
      <c r="RJ206" s="18"/>
      <c r="RK206" s="18"/>
      <c r="RL206" s="18"/>
      <c r="RM206" s="18"/>
      <c r="RN206" s="18"/>
      <c r="RO206" s="18"/>
      <c r="RP206" s="18"/>
      <c r="RQ206" s="18"/>
      <c r="RR206" s="18"/>
      <c r="RS206" s="18"/>
      <c r="RT206" s="18"/>
      <c r="RU206" s="18"/>
      <c r="RV206" s="18"/>
      <c r="RW206" s="18"/>
      <c r="RX206" s="18"/>
      <c r="RY206" s="18"/>
      <c r="RZ206" s="18"/>
      <c r="SA206" s="18"/>
      <c r="SB206" s="18"/>
      <c r="SC206" s="18"/>
      <c r="SD206" s="18"/>
      <c r="SE206" s="18"/>
      <c r="SF206" s="18"/>
      <c r="SG206" s="18"/>
      <c r="SH206" s="18"/>
      <c r="SI206" s="18"/>
      <c r="SJ206" s="18"/>
      <c r="SK206" s="18"/>
      <c r="SL206" s="18"/>
      <c r="SM206" s="18"/>
      <c r="SN206" s="18"/>
      <c r="SO206" s="18"/>
      <c r="SP206" s="18"/>
      <c r="SQ206" s="18"/>
      <c r="SR206" s="18"/>
      <c r="SS206" s="18"/>
      <c r="ST206" s="18"/>
      <c r="SU206" s="18"/>
      <c r="SV206" s="18"/>
      <c r="SW206" s="18"/>
      <c r="SX206" s="18"/>
      <c r="SY206" s="18"/>
      <c r="SZ206" s="18"/>
      <c r="TA206" s="18"/>
      <c r="TB206" s="18"/>
      <c r="TC206" s="18"/>
      <c r="TD206" s="18"/>
      <c r="TE206" s="18"/>
      <c r="TF206" s="18"/>
      <c r="TG206" s="18"/>
      <c r="TH206" s="18"/>
      <c r="TI206" s="18"/>
      <c r="TJ206" s="18"/>
      <c r="TK206" s="18"/>
      <c r="TL206" s="18"/>
      <c r="TM206" s="18"/>
      <c r="TN206" s="18"/>
      <c r="TO206" s="18"/>
      <c r="TP206" s="18"/>
      <c r="TQ206" s="18"/>
      <c r="TR206" s="18"/>
      <c r="TS206" s="18"/>
      <c r="TT206" s="18"/>
      <c r="TU206" s="18"/>
      <c r="TV206" s="18"/>
      <c r="TW206" s="18"/>
      <c r="TX206" s="18"/>
      <c r="TY206" s="18"/>
      <c r="TZ206" s="18"/>
      <c r="UA206" s="18"/>
      <c r="UB206" s="18"/>
      <c r="UC206" s="18"/>
      <c r="UD206" s="18"/>
      <c r="UE206" s="18"/>
      <c r="UF206" s="18"/>
      <c r="UG206" s="18"/>
      <c r="UH206" s="18"/>
      <c r="UI206" s="18"/>
      <c r="UJ206" s="18"/>
      <c r="UK206" s="18"/>
      <c r="UL206" s="18"/>
      <c r="UM206" s="18"/>
      <c r="UN206" s="18"/>
      <c r="UO206" s="18"/>
      <c r="UP206" s="18"/>
      <c r="UQ206" s="18"/>
      <c r="UR206" s="18"/>
      <c r="US206" s="18"/>
      <c r="UT206" s="18"/>
      <c r="UU206" s="18"/>
      <c r="UV206" s="18"/>
      <c r="UW206" s="18"/>
      <c r="UX206" s="18"/>
      <c r="UY206" s="18"/>
      <c r="UZ206" s="18"/>
      <c r="VA206" s="18"/>
      <c r="VB206" s="18"/>
      <c r="VC206" s="18"/>
      <c r="VD206" s="18"/>
      <c r="VE206" s="18"/>
      <c r="VF206" s="18"/>
      <c r="VG206" s="18"/>
      <c r="VH206" s="18"/>
      <c r="VI206" s="18"/>
      <c r="VJ206" s="18"/>
      <c r="VK206" s="18"/>
      <c r="VL206" s="18"/>
      <c r="VM206" s="18"/>
      <c r="VN206" s="18"/>
      <c r="VO206" s="18"/>
      <c r="VP206" s="18"/>
      <c r="VQ206" s="18"/>
      <c r="VR206" s="18"/>
      <c r="VS206" s="18"/>
      <c r="VT206" s="18"/>
      <c r="VU206" s="18"/>
      <c r="VV206" s="18"/>
      <c r="VW206" s="18"/>
      <c r="VX206" s="18"/>
      <c r="VY206" s="18"/>
      <c r="VZ206" s="18"/>
      <c r="WA206" s="18"/>
      <c r="WB206" s="18"/>
      <c r="WC206" s="18"/>
      <c r="WD206" s="18"/>
      <c r="WE206" s="18"/>
      <c r="WF206" s="18"/>
      <c r="WG206" s="18"/>
      <c r="WH206" s="18"/>
      <c r="WI206" s="18"/>
      <c r="WJ206" s="18"/>
      <c r="WK206" s="18"/>
      <c r="WL206" s="18"/>
      <c r="WM206" s="18"/>
      <c r="WN206" s="18"/>
      <c r="WO206" s="18"/>
      <c r="WP206" s="18"/>
      <c r="WQ206" s="18"/>
      <c r="WR206" s="18"/>
      <c r="WS206" s="18"/>
      <c r="WT206" s="18"/>
      <c r="WU206" s="18"/>
      <c r="WV206" s="18"/>
      <c r="WW206" s="18"/>
      <c r="WX206" s="18"/>
      <c r="WY206" s="18"/>
      <c r="WZ206" s="18"/>
      <c r="XA206" s="18"/>
      <c r="XB206" s="18"/>
      <c r="XC206" s="18"/>
      <c r="XD206" s="18"/>
      <c r="XE206" s="18"/>
      <c r="XF206" s="18"/>
      <c r="XG206" s="18"/>
      <c r="XH206" s="18"/>
      <c r="XI206" s="18"/>
      <c r="XJ206" s="18"/>
      <c r="XK206" s="18"/>
      <c r="XL206" s="18"/>
      <c r="XM206" s="18"/>
      <c r="XN206" s="18"/>
      <c r="XO206" s="18"/>
      <c r="XP206" s="18"/>
      <c r="XQ206" s="18"/>
      <c r="XR206" s="18"/>
      <c r="XS206" s="18"/>
      <c r="XT206" s="18"/>
      <c r="XU206" s="18"/>
      <c r="XV206" s="18"/>
      <c r="XW206" s="18"/>
      <c r="XX206" s="18"/>
      <c r="XY206" s="18"/>
      <c r="XZ206" s="18"/>
      <c r="YA206" s="18"/>
      <c r="YB206" s="18"/>
      <c r="YC206" s="18"/>
      <c r="YD206" s="18"/>
      <c r="YE206" s="18"/>
      <c r="YF206" s="18"/>
      <c r="YG206" s="18"/>
      <c r="YH206" s="18"/>
      <c r="YI206" s="18"/>
      <c r="YJ206" s="18"/>
      <c r="YK206" s="18"/>
      <c r="YL206" s="18"/>
      <c r="YM206" s="18"/>
      <c r="YN206" s="18"/>
      <c r="YO206" s="18"/>
      <c r="YP206" s="18"/>
      <c r="YQ206" s="18"/>
      <c r="YR206" s="18"/>
      <c r="YS206" s="18"/>
      <c r="YT206" s="18"/>
      <c r="YU206" s="18"/>
      <c r="YV206" s="18"/>
      <c r="YW206" s="18"/>
      <c r="YX206" s="18"/>
      <c r="YY206" s="18"/>
      <c r="YZ206" s="18"/>
      <c r="ZA206" s="18"/>
      <c r="ZB206" s="18"/>
      <c r="ZC206" s="18"/>
      <c r="ZD206" s="18"/>
      <c r="ZE206" s="18"/>
      <c r="ZF206" s="18"/>
      <c r="ZG206" s="18"/>
      <c r="ZH206" s="18"/>
      <c r="ZI206" s="18"/>
      <c r="ZJ206" s="18"/>
      <c r="ZK206" s="18"/>
      <c r="ZL206" s="18"/>
      <c r="ZM206" s="18"/>
      <c r="ZN206" s="18"/>
      <c r="ZO206" s="18"/>
      <c r="ZP206" s="18"/>
      <c r="ZQ206" s="18"/>
      <c r="ZR206" s="18"/>
      <c r="ZS206" s="18"/>
      <c r="ZT206" s="18"/>
      <c r="ZU206" s="18"/>
      <c r="ZV206" s="18"/>
      <c r="ZW206" s="18"/>
      <c r="ZX206" s="18"/>
      <c r="ZY206" s="18"/>
      <c r="ZZ206" s="18"/>
      <c r="AAA206" s="18"/>
      <c r="AAB206" s="18"/>
      <c r="AAC206" s="18"/>
      <c r="AAD206" s="18"/>
      <c r="AAE206" s="18"/>
      <c r="AAF206" s="18"/>
      <c r="AAG206" s="18"/>
      <c r="AAH206" s="18"/>
      <c r="AAI206" s="18"/>
      <c r="AAJ206" s="18"/>
      <c r="AAK206" s="18"/>
      <c r="AAL206" s="18"/>
      <c r="AAM206" s="18"/>
      <c r="AAN206" s="18"/>
      <c r="AAO206" s="18"/>
      <c r="AAP206" s="18"/>
      <c r="AAQ206" s="18"/>
      <c r="AAR206" s="18"/>
      <c r="AAS206" s="18"/>
      <c r="AAT206" s="18"/>
      <c r="AAU206" s="18"/>
      <c r="AAV206" s="18"/>
      <c r="AAW206" s="18"/>
      <c r="AAX206" s="18"/>
      <c r="AAY206" s="18"/>
      <c r="AAZ206" s="18"/>
      <c r="ABA206" s="18"/>
      <c r="ABB206" s="18"/>
      <c r="ABC206" s="18"/>
      <c r="ABD206" s="18"/>
      <c r="ABE206" s="18"/>
      <c r="ABF206" s="18"/>
      <c r="ABG206" s="18"/>
      <c r="ABH206" s="18"/>
      <c r="ABI206" s="18"/>
      <c r="ABJ206" s="18"/>
      <c r="ABK206" s="18"/>
      <c r="ABL206" s="18"/>
      <c r="ABM206" s="18"/>
      <c r="ABN206" s="18"/>
      <c r="ABO206" s="18"/>
      <c r="ABP206" s="18"/>
      <c r="ABQ206" s="18"/>
      <c r="ABR206" s="18"/>
      <c r="ABS206" s="18"/>
      <c r="ABT206" s="18"/>
      <c r="ABU206" s="18"/>
      <c r="ABV206" s="18"/>
      <c r="ABW206" s="18"/>
      <c r="ABX206" s="18"/>
      <c r="ABY206" s="18"/>
      <c r="ABZ206" s="18"/>
      <c r="ACA206" s="18"/>
      <c r="ACB206" s="18"/>
      <c r="ACC206" s="18"/>
      <c r="ACD206" s="18"/>
      <c r="ACE206" s="18"/>
      <c r="ACF206" s="18"/>
      <c r="ACG206" s="18"/>
      <c r="ACH206" s="18"/>
      <c r="ACI206" s="18"/>
      <c r="ACJ206" s="18"/>
      <c r="ACK206" s="18"/>
      <c r="ACL206" s="18"/>
      <c r="ACM206" s="18"/>
      <c r="ACN206" s="18"/>
      <c r="ACO206" s="18"/>
      <c r="ACP206" s="18"/>
      <c r="ACQ206" s="18"/>
      <c r="ACR206" s="18"/>
      <c r="ACS206" s="18"/>
      <c r="ACT206" s="18"/>
      <c r="ACU206" s="18"/>
      <c r="ACV206" s="18"/>
      <c r="ACW206" s="18"/>
      <c r="ACX206" s="18"/>
      <c r="ACY206" s="18"/>
      <c r="ACZ206" s="18"/>
      <c r="ADA206" s="18"/>
      <c r="ADB206" s="18"/>
      <c r="ADC206" s="18"/>
      <c r="ADD206" s="18"/>
      <c r="ADE206" s="18"/>
      <c r="ADF206" s="18"/>
      <c r="ADG206" s="18"/>
      <c r="ADH206" s="18"/>
      <c r="ADI206" s="18"/>
      <c r="ADJ206" s="18"/>
      <c r="ADK206" s="18"/>
      <c r="ADL206" s="18"/>
      <c r="ADM206" s="18"/>
      <c r="ADN206" s="18"/>
      <c r="ADO206" s="18"/>
      <c r="ADP206" s="18"/>
      <c r="ADQ206" s="18"/>
      <c r="ADR206" s="18"/>
      <c r="ADS206" s="18"/>
      <c r="ADT206" s="18"/>
      <c r="ADU206" s="18"/>
      <c r="ADV206" s="18"/>
      <c r="ADW206" s="18"/>
      <c r="ADX206" s="18"/>
      <c r="ADY206" s="18"/>
      <c r="ADZ206" s="18"/>
      <c r="AEA206" s="18"/>
      <c r="AEB206" s="18"/>
      <c r="AEC206" s="18"/>
      <c r="AED206" s="18"/>
      <c r="AEE206" s="18"/>
      <c r="AEF206" s="18"/>
      <c r="AEG206" s="18"/>
      <c r="AEH206" s="18"/>
      <c r="AEI206" s="18"/>
      <c r="AEJ206" s="18"/>
      <c r="AEK206" s="18"/>
      <c r="AEL206" s="18"/>
      <c r="AEM206" s="18"/>
      <c r="AEN206" s="18"/>
      <c r="AEO206" s="18"/>
      <c r="AEP206" s="18"/>
      <c r="AEQ206" s="18"/>
      <c r="AER206" s="18"/>
      <c r="AES206" s="18"/>
      <c r="AET206" s="18"/>
      <c r="AEU206" s="18"/>
      <c r="AEV206" s="18"/>
      <c r="AEW206" s="18"/>
      <c r="AEX206" s="18"/>
    </row>
    <row r="207" spans="1:830" ht="30">
      <c r="A207" s="34">
        <v>203</v>
      </c>
      <c r="B207" s="34" t="s">
        <v>418</v>
      </c>
      <c r="C207" s="6" t="s">
        <v>419</v>
      </c>
      <c r="D207" s="49" t="s">
        <v>121</v>
      </c>
      <c r="E207" s="50">
        <v>1750</v>
      </c>
      <c r="F207" s="37">
        <v>700</v>
      </c>
      <c r="G207" s="38">
        <v>1483.0508474576272</v>
      </c>
      <c r="H207" s="38">
        <f t="shared" si="65"/>
        <v>1225000</v>
      </c>
      <c r="I207" s="39">
        <v>832</v>
      </c>
      <c r="J207" s="38">
        <f t="shared" si="66"/>
        <v>1456000</v>
      </c>
      <c r="K207" s="38">
        <f t="shared" si="67"/>
        <v>231000</v>
      </c>
      <c r="L207" s="38">
        <f t="shared" si="68"/>
        <v>0</v>
      </c>
      <c r="M207" s="40"/>
      <c r="N207" s="99">
        <f t="shared" si="69"/>
        <v>0</v>
      </c>
      <c r="O207" s="42"/>
      <c r="P207" s="43">
        <f t="shared" si="70"/>
        <v>0</v>
      </c>
      <c r="Q207" s="43">
        <f t="shared" si="71"/>
        <v>0</v>
      </c>
      <c r="R207" s="43">
        <f t="shared" si="72"/>
        <v>0</v>
      </c>
      <c r="S207" s="44">
        <f t="shared" si="73"/>
        <v>700</v>
      </c>
      <c r="T207" s="98">
        <f t="shared" si="74"/>
        <v>1225000</v>
      </c>
      <c r="U207" s="45">
        <f t="shared" si="58"/>
        <v>832</v>
      </c>
      <c r="V207" s="46">
        <f t="shared" si="59"/>
        <v>1456000</v>
      </c>
      <c r="W207" s="46">
        <f t="shared" si="60"/>
        <v>231000</v>
      </c>
      <c r="X207" s="47">
        <f t="shared" si="61"/>
        <v>0</v>
      </c>
      <c r="Y207" s="97">
        <v>833</v>
      </c>
      <c r="Z207" s="96">
        <f t="shared" si="62"/>
        <v>1457750</v>
      </c>
      <c r="AA207" s="96">
        <f t="shared" si="63"/>
        <v>232750</v>
      </c>
      <c r="AB207" s="70">
        <f t="shared" si="64"/>
        <v>0</v>
      </c>
      <c r="AC207" s="157"/>
      <c r="AD207" s="162">
        <v>612.5</v>
      </c>
      <c r="AE207" s="166">
        <f t="shared" si="75"/>
        <v>428750</v>
      </c>
      <c r="AF207" s="166">
        <f t="shared" si="76"/>
        <v>510212.5</v>
      </c>
    </row>
    <row r="208" spans="1:830" ht="30">
      <c r="A208" s="34">
        <v>204</v>
      </c>
      <c r="B208" s="34" t="s">
        <v>420</v>
      </c>
      <c r="C208" s="6" t="s">
        <v>421</v>
      </c>
      <c r="D208" s="49" t="s">
        <v>121</v>
      </c>
      <c r="E208" s="50">
        <v>2250</v>
      </c>
      <c r="F208" s="37">
        <v>200</v>
      </c>
      <c r="G208" s="38">
        <v>1906.7796610169491</v>
      </c>
      <c r="H208" s="38">
        <f t="shared" si="65"/>
        <v>450000</v>
      </c>
      <c r="I208" s="39">
        <v>226</v>
      </c>
      <c r="J208" s="38">
        <f t="shared" si="66"/>
        <v>508500</v>
      </c>
      <c r="K208" s="38">
        <f t="shared" si="67"/>
        <v>58500</v>
      </c>
      <c r="L208" s="38">
        <f t="shared" si="68"/>
        <v>0</v>
      </c>
      <c r="M208" s="40"/>
      <c r="N208" s="99">
        <f t="shared" si="69"/>
        <v>0</v>
      </c>
      <c r="O208" s="42"/>
      <c r="P208" s="43">
        <f t="shared" si="70"/>
        <v>0</v>
      </c>
      <c r="Q208" s="43">
        <f t="shared" si="71"/>
        <v>0</v>
      </c>
      <c r="R208" s="43">
        <f t="shared" si="72"/>
        <v>0</v>
      </c>
      <c r="S208" s="44">
        <f t="shared" si="73"/>
        <v>200</v>
      </c>
      <c r="T208" s="98">
        <f t="shared" si="74"/>
        <v>450000</v>
      </c>
      <c r="U208" s="45">
        <f t="shared" si="58"/>
        <v>226</v>
      </c>
      <c r="V208" s="46">
        <f t="shared" si="59"/>
        <v>508500</v>
      </c>
      <c r="W208" s="46">
        <f t="shared" si="60"/>
        <v>58500</v>
      </c>
      <c r="X208" s="47">
        <f t="shared" si="61"/>
        <v>0</v>
      </c>
      <c r="Y208" s="97">
        <v>227</v>
      </c>
      <c r="Z208" s="96">
        <f t="shared" si="62"/>
        <v>510750</v>
      </c>
      <c r="AA208" s="96">
        <f t="shared" si="63"/>
        <v>60750</v>
      </c>
      <c r="AB208" s="70">
        <f t="shared" si="64"/>
        <v>0</v>
      </c>
      <c r="AC208" s="157"/>
      <c r="AD208" s="162">
        <v>787.5</v>
      </c>
      <c r="AE208" s="166">
        <f t="shared" si="75"/>
        <v>157500</v>
      </c>
      <c r="AF208" s="166">
        <f t="shared" si="76"/>
        <v>178762.5</v>
      </c>
    </row>
    <row r="209" spans="1:830" ht="30">
      <c r="A209" s="34">
        <v>205</v>
      </c>
      <c r="B209" s="34" t="s">
        <v>422</v>
      </c>
      <c r="C209" s="6" t="s">
        <v>423</v>
      </c>
      <c r="D209" s="49" t="s">
        <v>121</v>
      </c>
      <c r="E209" s="50">
        <v>2950</v>
      </c>
      <c r="F209" s="37">
        <v>550</v>
      </c>
      <c r="G209" s="38">
        <v>2500</v>
      </c>
      <c r="H209" s="38">
        <f t="shared" si="65"/>
        <v>1622500</v>
      </c>
      <c r="I209" s="39">
        <v>550</v>
      </c>
      <c r="J209" s="38">
        <f t="shared" si="66"/>
        <v>1622500</v>
      </c>
      <c r="K209" s="38">
        <f t="shared" si="67"/>
        <v>0</v>
      </c>
      <c r="L209" s="38">
        <f t="shared" si="68"/>
        <v>0</v>
      </c>
      <c r="M209" s="40"/>
      <c r="N209" s="99">
        <f t="shared" si="69"/>
        <v>0</v>
      </c>
      <c r="O209" s="42"/>
      <c r="P209" s="43">
        <f t="shared" si="70"/>
        <v>0</v>
      </c>
      <c r="Q209" s="43">
        <f t="shared" si="71"/>
        <v>0</v>
      </c>
      <c r="R209" s="43">
        <f t="shared" si="72"/>
        <v>0</v>
      </c>
      <c r="S209" s="44">
        <f t="shared" si="73"/>
        <v>550</v>
      </c>
      <c r="T209" s="98">
        <f t="shared" si="74"/>
        <v>1622500</v>
      </c>
      <c r="U209" s="45">
        <f t="shared" si="58"/>
        <v>550</v>
      </c>
      <c r="V209" s="46">
        <f t="shared" si="59"/>
        <v>1622500</v>
      </c>
      <c r="W209" s="46">
        <f t="shared" si="60"/>
        <v>0</v>
      </c>
      <c r="X209" s="47">
        <f t="shared" si="61"/>
        <v>0</v>
      </c>
      <c r="Y209" s="97">
        <v>564</v>
      </c>
      <c r="Z209" s="96">
        <f t="shared" si="62"/>
        <v>1663800</v>
      </c>
      <c r="AA209" s="96">
        <f t="shared" si="63"/>
        <v>41300</v>
      </c>
      <c r="AB209" s="70">
        <f t="shared" si="64"/>
        <v>0</v>
      </c>
      <c r="AC209" s="157"/>
      <c r="AD209" s="162">
        <v>1032.5</v>
      </c>
      <c r="AE209" s="166">
        <f t="shared" si="75"/>
        <v>567875</v>
      </c>
      <c r="AF209" s="166">
        <f t="shared" si="76"/>
        <v>582330</v>
      </c>
    </row>
    <row r="210" spans="1:830" ht="30">
      <c r="A210" s="34">
        <v>206</v>
      </c>
      <c r="B210" s="34" t="s">
        <v>424</v>
      </c>
      <c r="C210" s="6" t="s">
        <v>425</v>
      </c>
      <c r="D210" s="49" t="s">
        <v>121</v>
      </c>
      <c r="E210" s="50">
        <v>650.00000000000011</v>
      </c>
      <c r="F210" s="37">
        <v>320</v>
      </c>
      <c r="G210" s="38">
        <v>550.84745762711873</v>
      </c>
      <c r="H210" s="38">
        <f t="shared" si="65"/>
        <v>208000.00000000003</v>
      </c>
      <c r="I210" s="39">
        <v>591</v>
      </c>
      <c r="J210" s="38">
        <f t="shared" si="66"/>
        <v>384150.00000000006</v>
      </c>
      <c r="K210" s="38">
        <f t="shared" si="67"/>
        <v>176150.00000000003</v>
      </c>
      <c r="L210" s="38">
        <f t="shared" si="68"/>
        <v>0</v>
      </c>
      <c r="M210" s="40"/>
      <c r="N210" s="99">
        <f t="shared" si="69"/>
        <v>0</v>
      </c>
      <c r="O210" s="42"/>
      <c r="P210" s="43">
        <f t="shared" si="70"/>
        <v>0</v>
      </c>
      <c r="Q210" s="43">
        <f t="shared" si="71"/>
        <v>0</v>
      </c>
      <c r="R210" s="43">
        <f t="shared" si="72"/>
        <v>0</v>
      </c>
      <c r="S210" s="44">
        <f t="shared" si="73"/>
        <v>320</v>
      </c>
      <c r="T210" s="98">
        <f t="shared" si="74"/>
        <v>208000.00000000003</v>
      </c>
      <c r="U210" s="45">
        <f t="shared" si="58"/>
        <v>591</v>
      </c>
      <c r="V210" s="46">
        <f t="shared" si="59"/>
        <v>384150.00000000006</v>
      </c>
      <c r="W210" s="46">
        <f t="shared" si="60"/>
        <v>176150.00000000003</v>
      </c>
      <c r="X210" s="47">
        <f t="shared" si="61"/>
        <v>0</v>
      </c>
      <c r="Y210" s="97">
        <v>544</v>
      </c>
      <c r="Z210" s="96">
        <f t="shared" si="62"/>
        <v>353600.00000000006</v>
      </c>
      <c r="AA210" s="96">
        <f t="shared" si="63"/>
        <v>145600.00000000003</v>
      </c>
      <c r="AB210" s="70">
        <f t="shared" si="64"/>
        <v>0</v>
      </c>
      <c r="AC210" s="157"/>
      <c r="AD210" s="162">
        <v>227.5</v>
      </c>
      <c r="AE210" s="166">
        <f t="shared" si="75"/>
        <v>72800</v>
      </c>
      <c r="AF210" s="166">
        <f t="shared" si="76"/>
        <v>123760</v>
      </c>
    </row>
    <row r="211" spans="1:830" ht="30">
      <c r="A211" s="34">
        <v>207</v>
      </c>
      <c r="B211" s="34" t="s">
        <v>426</v>
      </c>
      <c r="C211" s="6" t="s">
        <v>427</v>
      </c>
      <c r="D211" s="49" t="s">
        <v>121</v>
      </c>
      <c r="E211" s="50">
        <v>950</v>
      </c>
      <c r="F211" s="37">
        <v>525</v>
      </c>
      <c r="G211" s="38">
        <v>805.08474576271192</v>
      </c>
      <c r="H211" s="38">
        <f t="shared" si="65"/>
        <v>498750</v>
      </c>
      <c r="I211" s="39">
        <v>838</v>
      </c>
      <c r="J211" s="38">
        <f t="shared" si="66"/>
        <v>796100</v>
      </c>
      <c r="K211" s="38">
        <f t="shared" si="67"/>
        <v>297350</v>
      </c>
      <c r="L211" s="38">
        <f t="shared" si="68"/>
        <v>0</v>
      </c>
      <c r="M211" s="40"/>
      <c r="N211" s="99">
        <f t="shared" si="69"/>
        <v>0</v>
      </c>
      <c r="O211" s="42"/>
      <c r="P211" s="43">
        <f t="shared" si="70"/>
        <v>0</v>
      </c>
      <c r="Q211" s="43">
        <f t="shared" si="71"/>
        <v>0</v>
      </c>
      <c r="R211" s="43">
        <f t="shared" si="72"/>
        <v>0</v>
      </c>
      <c r="S211" s="44">
        <f t="shared" si="73"/>
        <v>525</v>
      </c>
      <c r="T211" s="98">
        <f t="shared" si="74"/>
        <v>498750</v>
      </c>
      <c r="U211" s="45">
        <f t="shared" si="58"/>
        <v>838</v>
      </c>
      <c r="V211" s="46">
        <f t="shared" si="59"/>
        <v>796100</v>
      </c>
      <c r="W211" s="46">
        <f t="shared" si="60"/>
        <v>297350</v>
      </c>
      <c r="X211" s="47">
        <f t="shared" si="61"/>
        <v>0</v>
      </c>
      <c r="Y211" s="97">
        <v>757</v>
      </c>
      <c r="Z211" s="96">
        <f t="shared" si="62"/>
        <v>719150</v>
      </c>
      <c r="AA211" s="96">
        <f t="shared" si="63"/>
        <v>220400</v>
      </c>
      <c r="AB211" s="70">
        <f t="shared" si="64"/>
        <v>0</v>
      </c>
      <c r="AC211" s="157"/>
      <c r="AD211" s="162">
        <v>332.5</v>
      </c>
      <c r="AE211" s="166">
        <f t="shared" si="75"/>
        <v>174562.5</v>
      </c>
      <c r="AF211" s="166">
        <f t="shared" si="76"/>
        <v>251702.5</v>
      </c>
    </row>
    <row r="212" spans="1:830" ht="30">
      <c r="A212" s="34">
        <v>208</v>
      </c>
      <c r="B212" s="34" t="s">
        <v>428</v>
      </c>
      <c r="C212" s="6" t="s">
        <v>429</v>
      </c>
      <c r="D212" s="49" t="s">
        <v>121</v>
      </c>
      <c r="E212" s="50">
        <v>1450</v>
      </c>
      <c r="F212" s="37">
        <v>530</v>
      </c>
      <c r="G212" s="38">
        <v>1228.8135593220341</v>
      </c>
      <c r="H212" s="38">
        <f t="shared" si="65"/>
        <v>768500</v>
      </c>
      <c r="I212" s="39">
        <v>636</v>
      </c>
      <c r="J212" s="38">
        <f t="shared" si="66"/>
        <v>922200</v>
      </c>
      <c r="K212" s="38">
        <f t="shared" si="67"/>
        <v>153700</v>
      </c>
      <c r="L212" s="38">
        <f t="shared" si="68"/>
        <v>0</v>
      </c>
      <c r="M212" s="40"/>
      <c r="N212" s="99">
        <f t="shared" si="69"/>
        <v>0</v>
      </c>
      <c r="O212" s="42"/>
      <c r="P212" s="43">
        <f t="shared" si="70"/>
        <v>0</v>
      </c>
      <c r="Q212" s="43">
        <f t="shared" si="71"/>
        <v>0</v>
      </c>
      <c r="R212" s="43">
        <f t="shared" si="72"/>
        <v>0</v>
      </c>
      <c r="S212" s="44">
        <f t="shared" si="73"/>
        <v>530</v>
      </c>
      <c r="T212" s="98">
        <f t="shared" si="74"/>
        <v>768500</v>
      </c>
      <c r="U212" s="45">
        <f t="shared" si="58"/>
        <v>636</v>
      </c>
      <c r="V212" s="46">
        <f t="shared" si="59"/>
        <v>922200</v>
      </c>
      <c r="W212" s="46">
        <f t="shared" si="60"/>
        <v>153700</v>
      </c>
      <c r="X212" s="47">
        <f t="shared" si="61"/>
        <v>0</v>
      </c>
      <c r="Y212" s="97">
        <v>595</v>
      </c>
      <c r="Z212" s="96">
        <f t="shared" si="62"/>
        <v>862750</v>
      </c>
      <c r="AA212" s="96">
        <f t="shared" si="63"/>
        <v>94250</v>
      </c>
      <c r="AB212" s="70">
        <f t="shared" si="64"/>
        <v>0</v>
      </c>
      <c r="AC212" s="157"/>
      <c r="AD212" s="162">
        <v>507.5</v>
      </c>
      <c r="AE212" s="166">
        <f t="shared" si="75"/>
        <v>268975</v>
      </c>
      <c r="AF212" s="166">
        <f t="shared" si="76"/>
        <v>301962.5</v>
      </c>
    </row>
    <row r="213" spans="1:830" s="33" customFormat="1">
      <c r="A213" s="34">
        <v>209</v>
      </c>
      <c r="B213" s="34" t="s">
        <v>430</v>
      </c>
      <c r="C213" s="8" t="s">
        <v>431</v>
      </c>
      <c r="D213" s="35" t="s">
        <v>20</v>
      </c>
      <c r="E213" s="36">
        <v>1500</v>
      </c>
      <c r="F213" s="51">
        <v>40</v>
      </c>
      <c r="G213" s="38">
        <v>1271.1864406779662</v>
      </c>
      <c r="H213" s="38">
        <f t="shared" si="65"/>
        <v>60000</v>
      </c>
      <c r="I213" s="39">
        <v>35</v>
      </c>
      <c r="J213" s="38">
        <f t="shared" si="66"/>
        <v>52500</v>
      </c>
      <c r="K213" s="38">
        <f t="shared" si="67"/>
        <v>0</v>
      </c>
      <c r="L213" s="38">
        <f t="shared" si="68"/>
        <v>7500</v>
      </c>
      <c r="M213" s="40"/>
      <c r="N213" s="99">
        <f t="shared" si="69"/>
        <v>0</v>
      </c>
      <c r="O213" s="42"/>
      <c r="P213" s="43">
        <f t="shared" si="70"/>
        <v>0</v>
      </c>
      <c r="Q213" s="43">
        <f t="shared" si="71"/>
        <v>0</v>
      </c>
      <c r="R213" s="43">
        <f t="shared" si="72"/>
        <v>0</v>
      </c>
      <c r="S213" s="44">
        <f t="shared" si="73"/>
        <v>40</v>
      </c>
      <c r="T213" s="98">
        <f t="shared" si="74"/>
        <v>60000</v>
      </c>
      <c r="U213" s="45">
        <f t="shared" si="58"/>
        <v>35</v>
      </c>
      <c r="V213" s="46">
        <f t="shared" si="59"/>
        <v>52500</v>
      </c>
      <c r="W213" s="46">
        <f t="shared" si="60"/>
        <v>0</v>
      </c>
      <c r="X213" s="47">
        <f t="shared" si="61"/>
        <v>7500</v>
      </c>
      <c r="Y213" s="97">
        <v>31</v>
      </c>
      <c r="Z213" s="96">
        <f t="shared" si="62"/>
        <v>46500</v>
      </c>
      <c r="AA213" s="96">
        <f t="shared" si="63"/>
        <v>0</v>
      </c>
      <c r="AB213" s="70">
        <f t="shared" si="64"/>
        <v>13500</v>
      </c>
      <c r="AC213" s="157"/>
      <c r="AD213" s="162">
        <v>525</v>
      </c>
      <c r="AE213" s="166">
        <f t="shared" si="75"/>
        <v>21000</v>
      </c>
      <c r="AF213" s="170">
        <f t="shared" si="76"/>
        <v>16275</v>
      </c>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c r="FR213" s="18"/>
      <c r="FS213" s="18"/>
      <c r="FT213" s="18"/>
      <c r="FU213" s="18"/>
      <c r="FV213" s="18"/>
      <c r="FW213" s="18"/>
      <c r="FX213" s="18"/>
      <c r="FY213" s="18"/>
      <c r="FZ213" s="18"/>
      <c r="GA213" s="18"/>
      <c r="GB213" s="18"/>
      <c r="GC213" s="18"/>
      <c r="GD213" s="18"/>
      <c r="GE213" s="18"/>
      <c r="GF213" s="18"/>
      <c r="GG213" s="18"/>
      <c r="GH213" s="18"/>
      <c r="GI213" s="18"/>
      <c r="GJ213" s="18"/>
      <c r="GK213" s="18"/>
      <c r="GL213" s="18"/>
      <c r="GM213" s="18"/>
      <c r="GN213" s="18"/>
      <c r="GO213" s="18"/>
      <c r="GP213" s="18"/>
      <c r="GQ213" s="18"/>
      <c r="GR213" s="18"/>
      <c r="GS213" s="18"/>
      <c r="GT213" s="18"/>
      <c r="GU213" s="18"/>
      <c r="GV213" s="18"/>
      <c r="GW213" s="18"/>
      <c r="GX213" s="18"/>
      <c r="GY213" s="18"/>
      <c r="GZ213" s="18"/>
      <c r="HA213" s="18"/>
      <c r="HB213" s="18"/>
      <c r="HC213" s="18"/>
      <c r="HD213" s="18"/>
      <c r="HE213" s="18"/>
      <c r="HF213" s="18"/>
      <c r="HG213" s="18"/>
      <c r="HH213" s="18"/>
      <c r="HI213" s="18"/>
      <c r="HJ213" s="18"/>
      <c r="HK213" s="18"/>
      <c r="HL213" s="18"/>
      <c r="HM213" s="18"/>
      <c r="HN213" s="18"/>
      <c r="HO213" s="18"/>
      <c r="HP213" s="18"/>
      <c r="HQ213" s="18"/>
      <c r="HR213" s="18"/>
      <c r="HS213" s="18"/>
      <c r="HT213" s="18"/>
      <c r="HU213" s="18"/>
      <c r="HV213" s="18"/>
      <c r="HW213" s="18"/>
      <c r="HX213" s="18"/>
      <c r="HY213" s="18"/>
      <c r="HZ213" s="18"/>
      <c r="IA213" s="18"/>
      <c r="IB213" s="18"/>
      <c r="IC213" s="18"/>
      <c r="ID213" s="18"/>
      <c r="IE213" s="18"/>
      <c r="IF213" s="18"/>
      <c r="IG213" s="18"/>
      <c r="IH213" s="18"/>
      <c r="II213" s="18"/>
      <c r="IJ213" s="18"/>
      <c r="IK213" s="18"/>
      <c r="IL213" s="18"/>
      <c r="IM213" s="18"/>
      <c r="IN213" s="18"/>
      <c r="IO213" s="18"/>
      <c r="IP213" s="18"/>
      <c r="IQ213" s="18"/>
      <c r="IR213" s="18"/>
      <c r="IS213" s="18"/>
      <c r="IT213" s="18"/>
      <c r="IU213" s="18"/>
      <c r="IV213" s="18"/>
      <c r="IW213" s="18"/>
      <c r="IX213" s="18"/>
      <c r="IY213" s="18"/>
      <c r="IZ213" s="18"/>
      <c r="JA213" s="18"/>
      <c r="JB213" s="18"/>
      <c r="JC213" s="18"/>
      <c r="JD213" s="18"/>
      <c r="JE213" s="18"/>
      <c r="JF213" s="18"/>
      <c r="JG213" s="18"/>
      <c r="JH213" s="18"/>
      <c r="JI213" s="18"/>
      <c r="JJ213" s="18"/>
      <c r="JK213" s="18"/>
      <c r="JL213" s="18"/>
      <c r="JM213" s="18"/>
      <c r="JN213" s="18"/>
      <c r="JO213" s="18"/>
      <c r="JP213" s="18"/>
      <c r="JQ213" s="18"/>
      <c r="JR213" s="18"/>
      <c r="JS213" s="18"/>
      <c r="JT213" s="18"/>
      <c r="JU213" s="18"/>
      <c r="JV213" s="18"/>
      <c r="JW213" s="18"/>
      <c r="JX213" s="18"/>
      <c r="JY213" s="18"/>
      <c r="JZ213" s="18"/>
      <c r="KA213" s="18"/>
      <c r="KB213" s="18"/>
      <c r="KC213" s="18"/>
      <c r="KD213" s="18"/>
      <c r="KE213" s="18"/>
      <c r="KF213" s="18"/>
      <c r="KG213" s="18"/>
      <c r="KH213" s="18"/>
      <c r="KI213" s="18"/>
      <c r="KJ213" s="18"/>
      <c r="KK213" s="18"/>
      <c r="KL213" s="18"/>
      <c r="KM213" s="18"/>
      <c r="KN213" s="18"/>
      <c r="KO213" s="18"/>
      <c r="KP213" s="18"/>
      <c r="KQ213" s="18"/>
      <c r="KR213" s="18"/>
      <c r="KS213" s="18"/>
      <c r="KT213" s="18"/>
      <c r="KU213" s="18"/>
      <c r="KV213" s="18"/>
      <c r="KW213" s="18"/>
      <c r="KX213" s="18"/>
      <c r="KY213" s="18"/>
      <c r="KZ213" s="18"/>
      <c r="LA213" s="18"/>
      <c r="LB213" s="18"/>
      <c r="LC213" s="18"/>
      <c r="LD213" s="18"/>
      <c r="LE213" s="18"/>
      <c r="LF213" s="18"/>
      <c r="LG213" s="18"/>
      <c r="LH213" s="18"/>
      <c r="LI213" s="18"/>
      <c r="LJ213" s="18"/>
      <c r="LK213" s="18"/>
      <c r="LL213" s="18"/>
      <c r="LM213" s="18"/>
      <c r="LN213" s="18"/>
      <c r="LO213" s="18"/>
      <c r="LP213" s="18"/>
      <c r="LQ213" s="18"/>
      <c r="LR213" s="18"/>
      <c r="LS213" s="18"/>
      <c r="LT213" s="18"/>
      <c r="LU213" s="18"/>
      <c r="LV213" s="18"/>
      <c r="LW213" s="18"/>
      <c r="LX213" s="18"/>
      <c r="LY213" s="18"/>
      <c r="LZ213" s="18"/>
      <c r="MA213" s="18"/>
      <c r="MB213" s="18"/>
      <c r="MC213" s="18"/>
      <c r="MD213" s="18"/>
      <c r="ME213" s="18"/>
      <c r="MF213" s="18"/>
      <c r="MG213" s="18"/>
      <c r="MH213" s="18"/>
      <c r="MI213" s="18"/>
      <c r="MJ213" s="18"/>
      <c r="MK213" s="18"/>
      <c r="ML213" s="18"/>
      <c r="MM213" s="18"/>
      <c r="MN213" s="18"/>
      <c r="MO213" s="18"/>
      <c r="MP213" s="18"/>
      <c r="MQ213" s="18"/>
      <c r="MR213" s="18"/>
      <c r="MS213" s="18"/>
      <c r="MT213" s="18"/>
      <c r="MU213" s="18"/>
      <c r="MV213" s="18"/>
      <c r="MW213" s="18"/>
      <c r="MX213" s="18"/>
      <c r="MY213" s="18"/>
      <c r="MZ213" s="18"/>
      <c r="NA213" s="18"/>
      <c r="NB213" s="18"/>
      <c r="NC213" s="18"/>
      <c r="ND213" s="18"/>
      <c r="NE213" s="18"/>
      <c r="NF213" s="18"/>
      <c r="NG213" s="18"/>
      <c r="NH213" s="18"/>
      <c r="NI213" s="18"/>
      <c r="NJ213" s="18"/>
      <c r="NK213" s="18"/>
      <c r="NL213" s="18"/>
      <c r="NM213" s="18"/>
      <c r="NN213" s="18"/>
      <c r="NO213" s="18"/>
      <c r="NP213" s="18"/>
      <c r="NQ213" s="18"/>
      <c r="NR213" s="18"/>
      <c r="NS213" s="18"/>
      <c r="NT213" s="18"/>
      <c r="NU213" s="18"/>
      <c r="NV213" s="18"/>
      <c r="NW213" s="18"/>
      <c r="NX213" s="18"/>
      <c r="NY213" s="18"/>
      <c r="NZ213" s="18"/>
      <c r="OA213" s="18"/>
      <c r="OB213" s="18"/>
      <c r="OC213" s="18"/>
      <c r="OD213" s="18"/>
      <c r="OE213" s="18"/>
      <c r="OF213" s="18"/>
      <c r="OG213" s="18"/>
      <c r="OH213" s="18"/>
      <c r="OI213" s="18"/>
      <c r="OJ213" s="18"/>
      <c r="OK213" s="18"/>
      <c r="OL213" s="18"/>
      <c r="OM213" s="18"/>
      <c r="ON213" s="18"/>
      <c r="OO213" s="18"/>
      <c r="OP213" s="18"/>
      <c r="OQ213" s="18"/>
      <c r="OR213" s="18"/>
      <c r="OS213" s="18"/>
      <c r="OT213" s="18"/>
      <c r="OU213" s="18"/>
      <c r="OV213" s="18"/>
      <c r="OW213" s="18"/>
      <c r="OX213" s="18"/>
      <c r="OY213" s="18"/>
      <c r="OZ213" s="18"/>
      <c r="PA213" s="18"/>
      <c r="PB213" s="18"/>
      <c r="PC213" s="18"/>
      <c r="PD213" s="18"/>
      <c r="PE213" s="18"/>
      <c r="PF213" s="18"/>
      <c r="PG213" s="18"/>
      <c r="PH213" s="18"/>
      <c r="PI213" s="18"/>
      <c r="PJ213" s="18"/>
      <c r="PK213" s="18"/>
      <c r="PL213" s="18"/>
      <c r="PM213" s="18"/>
      <c r="PN213" s="18"/>
      <c r="PO213" s="18"/>
      <c r="PP213" s="18"/>
      <c r="PQ213" s="18"/>
      <c r="PR213" s="18"/>
      <c r="PS213" s="18"/>
      <c r="PT213" s="18"/>
      <c r="PU213" s="18"/>
      <c r="PV213" s="18"/>
      <c r="PW213" s="18"/>
      <c r="PX213" s="18"/>
      <c r="PY213" s="18"/>
      <c r="PZ213" s="18"/>
      <c r="QA213" s="18"/>
      <c r="QB213" s="18"/>
      <c r="QC213" s="18"/>
      <c r="QD213" s="18"/>
      <c r="QE213" s="18"/>
      <c r="QF213" s="18"/>
      <c r="QG213" s="18"/>
      <c r="QH213" s="18"/>
      <c r="QI213" s="18"/>
      <c r="QJ213" s="18"/>
      <c r="QK213" s="18"/>
      <c r="QL213" s="18"/>
      <c r="QM213" s="18"/>
      <c r="QN213" s="18"/>
      <c r="QO213" s="18"/>
      <c r="QP213" s="18"/>
      <c r="QQ213" s="18"/>
      <c r="QR213" s="18"/>
      <c r="QS213" s="18"/>
      <c r="QT213" s="18"/>
      <c r="QU213" s="18"/>
      <c r="QV213" s="18"/>
      <c r="QW213" s="18"/>
      <c r="QX213" s="18"/>
      <c r="QY213" s="18"/>
      <c r="QZ213" s="18"/>
      <c r="RA213" s="18"/>
      <c r="RB213" s="18"/>
      <c r="RC213" s="18"/>
      <c r="RD213" s="18"/>
      <c r="RE213" s="18"/>
      <c r="RF213" s="18"/>
      <c r="RG213" s="18"/>
      <c r="RH213" s="18"/>
      <c r="RI213" s="18"/>
      <c r="RJ213" s="18"/>
      <c r="RK213" s="18"/>
      <c r="RL213" s="18"/>
      <c r="RM213" s="18"/>
      <c r="RN213" s="18"/>
      <c r="RO213" s="18"/>
      <c r="RP213" s="18"/>
      <c r="RQ213" s="18"/>
      <c r="RR213" s="18"/>
      <c r="RS213" s="18"/>
      <c r="RT213" s="18"/>
      <c r="RU213" s="18"/>
      <c r="RV213" s="18"/>
      <c r="RW213" s="18"/>
      <c r="RX213" s="18"/>
      <c r="RY213" s="18"/>
      <c r="RZ213" s="18"/>
      <c r="SA213" s="18"/>
      <c r="SB213" s="18"/>
      <c r="SC213" s="18"/>
      <c r="SD213" s="18"/>
      <c r="SE213" s="18"/>
      <c r="SF213" s="18"/>
      <c r="SG213" s="18"/>
      <c r="SH213" s="18"/>
      <c r="SI213" s="18"/>
      <c r="SJ213" s="18"/>
      <c r="SK213" s="18"/>
      <c r="SL213" s="18"/>
      <c r="SM213" s="18"/>
      <c r="SN213" s="18"/>
      <c r="SO213" s="18"/>
      <c r="SP213" s="18"/>
      <c r="SQ213" s="18"/>
      <c r="SR213" s="18"/>
      <c r="SS213" s="18"/>
      <c r="ST213" s="18"/>
      <c r="SU213" s="18"/>
      <c r="SV213" s="18"/>
      <c r="SW213" s="18"/>
      <c r="SX213" s="18"/>
      <c r="SY213" s="18"/>
      <c r="SZ213" s="18"/>
      <c r="TA213" s="18"/>
      <c r="TB213" s="18"/>
      <c r="TC213" s="18"/>
      <c r="TD213" s="18"/>
      <c r="TE213" s="18"/>
      <c r="TF213" s="18"/>
      <c r="TG213" s="18"/>
      <c r="TH213" s="18"/>
      <c r="TI213" s="18"/>
      <c r="TJ213" s="18"/>
      <c r="TK213" s="18"/>
      <c r="TL213" s="18"/>
      <c r="TM213" s="18"/>
      <c r="TN213" s="18"/>
      <c r="TO213" s="18"/>
      <c r="TP213" s="18"/>
      <c r="TQ213" s="18"/>
      <c r="TR213" s="18"/>
      <c r="TS213" s="18"/>
      <c r="TT213" s="18"/>
      <c r="TU213" s="18"/>
      <c r="TV213" s="18"/>
      <c r="TW213" s="18"/>
      <c r="TX213" s="18"/>
      <c r="TY213" s="18"/>
      <c r="TZ213" s="18"/>
      <c r="UA213" s="18"/>
      <c r="UB213" s="18"/>
      <c r="UC213" s="18"/>
      <c r="UD213" s="18"/>
      <c r="UE213" s="18"/>
      <c r="UF213" s="18"/>
      <c r="UG213" s="18"/>
      <c r="UH213" s="18"/>
      <c r="UI213" s="18"/>
      <c r="UJ213" s="18"/>
      <c r="UK213" s="18"/>
      <c r="UL213" s="18"/>
      <c r="UM213" s="18"/>
      <c r="UN213" s="18"/>
      <c r="UO213" s="18"/>
      <c r="UP213" s="18"/>
      <c r="UQ213" s="18"/>
      <c r="UR213" s="18"/>
      <c r="US213" s="18"/>
      <c r="UT213" s="18"/>
      <c r="UU213" s="18"/>
      <c r="UV213" s="18"/>
      <c r="UW213" s="18"/>
      <c r="UX213" s="18"/>
      <c r="UY213" s="18"/>
      <c r="UZ213" s="18"/>
      <c r="VA213" s="18"/>
      <c r="VB213" s="18"/>
      <c r="VC213" s="18"/>
      <c r="VD213" s="18"/>
      <c r="VE213" s="18"/>
      <c r="VF213" s="18"/>
      <c r="VG213" s="18"/>
      <c r="VH213" s="18"/>
      <c r="VI213" s="18"/>
      <c r="VJ213" s="18"/>
      <c r="VK213" s="18"/>
      <c r="VL213" s="18"/>
      <c r="VM213" s="18"/>
      <c r="VN213" s="18"/>
      <c r="VO213" s="18"/>
      <c r="VP213" s="18"/>
      <c r="VQ213" s="18"/>
      <c r="VR213" s="18"/>
      <c r="VS213" s="18"/>
      <c r="VT213" s="18"/>
      <c r="VU213" s="18"/>
      <c r="VV213" s="18"/>
      <c r="VW213" s="18"/>
      <c r="VX213" s="18"/>
      <c r="VY213" s="18"/>
      <c r="VZ213" s="18"/>
      <c r="WA213" s="18"/>
      <c r="WB213" s="18"/>
      <c r="WC213" s="18"/>
      <c r="WD213" s="18"/>
      <c r="WE213" s="18"/>
      <c r="WF213" s="18"/>
      <c r="WG213" s="18"/>
      <c r="WH213" s="18"/>
      <c r="WI213" s="18"/>
      <c r="WJ213" s="18"/>
      <c r="WK213" s="18"/>
      <c r="WL213" s="18"/>
      <c r="WM213" s="18"/>
      <c r="WN213" s="18"/>
      <c r="WO213" s="18"/>
      <c r="WP213" s="18"/>
      <c r="WQ213" s="18"/>
      <c r="WR213" s="18"/>
      <c r="WS213" s="18"/>
      <c r="WT213" s="18"/>
      <c r="WU213" s="18"/>
      <c r="WV213" s="18"/>
      <c r="WW213" s="18"/>
      <c r="WX213" s="18"/>
      <c r="WY213" s="18"/>
      <c r="WZ213" s="18"/>
      <c r="XA213" s="18"/>
      <c r="XB213" s="18"/>
      <c r="XC213" s="18"/>
      <c r="XD213" s="18"/>
      <c r="XE213" s="18"/>
      <c r="XF213" s="18"/>
      <c r="XG213" s="18"/>
      <c r="XH213" s="18"/>
      <c r="XI213" s="18"/>
      <c r="XJ213" s="18"/>
      <c r="XK213" s="18"/>
      <c r="XL213" s="18"/>
      <c r="XM213" s="18"/>
      <c r="XN213" s="18"/>
      <c r="XO213" s="18"/>
      <c r="XP213" s="18"/>
      <c r="XQ213" s="18"/>
      <c r="XR213" s="18"/>
      <c r="XS213" s="18"/>
      <c r="XT213" s="18"/>
      <c r="XU213" s="18"/>
      <c r="XV213" s="18"/>
      <c r="XW213" s="18"/>
      <c r="XX213" s="18"/>
      <c r="XY213" s="18"/>
      <c r="XZ213" s="18"/>
      <c r="YA213" s="18"/>
      <c r="YB213" s="18"/>
      <c r="YC213" s="18"/>
      <c r="YD213" s="18"/>
      <c r="YE213" s="18"/>
      <c r="YF213" s="18"/>
      <c r="YG213" s="18"/>
      <c r="YH213" s="18"/>
      <c r="YI213" s="18"/>
      <c r="YJ213" s="18"/>
      <c r="YK213" s="18"/>
      <c r="YL213" s="18"/>
      <c r="YM213" s="18"/>
      <c r="YN213" s="18"/>
      <c r="YO213" s="18"/>
      <c r="YP213" s="18"/>
      <c r="YQ213" s="18"/>
      <c r="YR213" s="18"/>
      <c r="YS213" s="18"/>
      <c r="YT213" s="18"/>
      <c r="YU213" s="18"/>
      <c r="YV213" s="18"/>
      <c r="YW213" s="18"/>
      <c r="YX213" s="18"/>
      <c r="YY213" s="18"/>
      <c r="YZ213" s="18"/>
      <c r="ZA213" s="18"/>
      <c r="ZB213" s="18"/>
      <c r="ZC213" s="18"/>
      <c r="ZD213" s="18"/>
      <c r="ZE213" s="18"/>
      <c r="ZF213" s="18"/>
      <c r="ZG213" s="18"/>
      <c r="ZH213" s="18"/>
      <c r="ZI213" s="18"/>
      <c r="ZJ213" s="18"/>
      <c r="ZK213" s="18"/>
      <c r="ZL213" s="18"/>
      <c r="ZM213" s="18"/>
      <c r="ZN213" s="18"/>
      <c r="ZO213" s="18"/>
      <c r="ZP213" s="18"/>
      <c r="ZQ213" s="18"/>
      <c r="ZR213" s="18"/>
      <c r="ZS213" s="18"/>
      <c r="ZT213" s="18"/>
      <c r="ZU213" s="18"/>
      <c r="ZV213" s="18"/>
      <c r="ZW213" s="18"/>
      <c r="ZX213" s="18"/>
      <c r="ZY213" s="18"/>
      <c r="ZZ213" s="18"/>
      <c r="AAA213" s="18"/>
      <c r="AAB213" s="18"/>
      <c r="AAC213" s="18"/>
      <c r="AAD213" s="18"/>
      <c r="AAE213" s="18"/>
      <c r="AAF213" s="18"/>
      <c r="AAG213" s="18"/>
      <c r="AAH213" s="18"/>
      <c r="AAI213" s="18"/>
      <c r="AAJ213" s="18"/>
      <c r="AAK213" s="18"/>
      <c r="AAL213" s="18"/>
      <c r="AAM213" s="18"/>
      <c r="AAN213" s="18"/>
      <c r="AAO213" s="18"/>
      <c r="AAP213" s="18"/>
      <c r="AAQ213" s="18"/>
      <c r="AAR213" s="18"/>
      <c r="AAS213" s="18"/>
      <c r="AAT213" s="18"/>
      <c r="AAU213" s="18"/>
      <c r="AAV213" s="18"/>
      <c r="AAW213" s="18"/>
      <c r="AAX213" s="18"/>
      <c r="AAY213" s="18"/>
      <c r="AAZ213" s="18"/>
      <c r="ABA213" s="18"/>
      <c r="ABB213" s="18"/>
      <c r="ABC213" s="18"/>
      <c r="ABD213" s="18"/>
      <c r="ABE213" s="18"/>
      <c r="ABF213" s="18"/>
      <c r="ABG213" s="18"/>
      <c r="ABH213" s="18"/>
      <c r="ABI213" s="18"/>
      <c r="ABJ213" s="18"/>
      <c r="ABK213" s="18"/>
      <c r="ABL213" s="18"/>
      <c r="ABM213" s="18"/>
      <c r="ABN213" s="18"/>
      <c r="ABO213" s="18"/>
      <c r="ABP213" s="18"/>
      <c r="ABQ213" s="18"/>
      <c r="ABR213" s="18"/>
      <c r="ABS213" s="18"/>
      <c r="ABT213" s="18"/>
      <c r="ABU213" s="18"/>
      <c r="ABV213" s="18"/>
      <c r="ABW213" s="18"/>
      <c r="ABX213" s="18"/>
      <c r="ABY213" s="18"/>
      <c r="ABZ213" s="18"/>
      <c r="ACA213" s="18"/>
      <c r="ACB213" s="18"/>
      <c r="ACC213" s="18"/>
      <c r="ACD213" s="18"/>
      <c r="ACE213" s="18"/>
      <c r="ACF213" s="18"/>
      <c r="ACG213" s="18"/>
      <c r="ACH213" s="18"/>
      <c r="ACI213" s="18"/>
      <c r="ACJ213" s="18"/>
      <c r="ACK213" s="18"/>
      <c r="ACL213" s="18"/>
      <c r="ACM213" s="18"/>
      <c r="ACN213" s="18"/>
      <c r="ACO213" s="18"/>
      <c r="ACP213" s="18"/>
      <c r="ACQ213" s="18"/>
      <c r="ACR213" s="18"/>
      <c r="ACS213" s="18"/>
      <c r="ACT213" s="18"/>
      <c r="ACU213" s="18"/>
      <c r="ACV213" s="18"/>
      <c r="ACW213" s="18"/>
      <c r="ACX213" s="18"/>
      <c r="ACY213" s="18"/>
      <c r="ACZ213" s="18"/>
      <c r="ADA213" s="18"/>
      <c r="ADB213" s="18"/>
      <c r="ADC213" s="18"/>
      <c r="ADD213" s="18"/>
      <c r="ADE213" s="18"/>
      <c r="ADF213" s="18"/>
      <c r="ADG213" s="18"/>
      <c r="ADH213" s="18"/>
      <c r="ADI213" s="18"/>
      <c r="ADJ213" s="18"/>
      <c r="ADK213" s="18"/>
      <c r="ADL213" s="18"/>
      <c r="ADM213" s="18"/>
      <c r="ADN213" s="18"/>
      <c r="ADO213" s="18"/>
      <c r="ADP213" s="18"/>
      <c r="ADQ213" s="18"/>
      <c r="ADR213" s="18"/>
      <c r="ADS213" s="18"/>
      <c r="ADT213" s="18"/>
      <c r="ADU213" s="18"/>
      <c r="ADV213" s="18"/>
      <c r="ADW213" s="18"/>
      <c r="ADX213" s="18"/>
      <c r="ADY213" s="18"/>
      <c r="ADZ213" s="18"/>
      <c r="AEA213" s="18"/>
      <c r="AEB213" s="18"/>
      <c r="AEC213" s="18"/>
      <c r="AED213" s="18"/>
      <c r="AEE213" s="18"/>
      <c r="AEF213" s="18"/>
      <c r="AEG213" s="18"/>
      <c r="AEH213" s="18"/>
      <c r="AEI213" s="18"/>
      <c r="AEJ213" s="18"/>
      <c r="AEK213" s="18"/>
      <c r="AEL213" s="18"/>
      <c r="AEM213" s="18"/>
      <c r="AEN213" s="18"/>
      <c r="AEO213" s="18"/>
      <c r="AEP213" s="18"/>
      <c r="AEQ213" s="18"/>
      <c r="AER213" s="18"/>
      <c r="AES213" s="18"/>
      <c r="AET213" s="18"/>
      <c r="AEU213" s="18"/>
      <c r="AEV213" s="18"/>
      <c r="AEW213" s="18"/>
      <c r="AEX213" s="18"/>
    </row>
    <row r="214" spans="1:830" s="33" customFormat="1">
      <c r="A214" s="34">
        <v>210</v>
      </c>
      <c r="B214" s="34" t="s">
        <v>432</v>
      </c>
      <c r="C214" s="8" t="s">
        <v>433</v>
      </c>
      <c r="D214" s="35" t="s">
        <v>20</v>
      </c>
      <c r="E214" s="36">
        <v>2500</v>
      </c>
      <c r="F214" s="51">
        <v>15</v>
      </c>
      <c r="G214" s="38">
        <v>2118.6440677966102</v>
      </c>
      <c r="H214" s="38">
        <f t="shared" si="65"/>
        <v>37500</v>
      </c>
      <c r="I214" s="39">
        <v>13</v>
      </c>
      <c r="J214" s="38">
        <f t="shared" si="66"/>
        <v>32500</v>
      </c>
      <c r="K214" s="38">
        <f t="shared" si="67"/>
        <v>0</v>
      </c>
      <c r="L214" s="38">
        <f t="shared" si="68"/>
        <v>5000</v>
      </c>
      <c r="M214" s="40"/>
      <c r="N214" s="99">
        <f t="shared" si="69"/>
        <v>0</v>
      </c>
      <c r="O214" s="42"/>
      <c r="P214" s="43">
        <f t="shared" si="70"/>
        <v>0</v>
      </c>
      <c r="Q214" s="43">
        <f t="shared" si="71"/>
        <v>0</v>
      </c>
      <c r="R214" s="43">
        <f t="shared" si="72"/>
        <v>0</v>
      </c>
      <c r="S214" s="44">
        <f t="shared" si="73"/>
        <v>15</v>
      </c>
      <c r="T214" s="98">
        <f t="shared" si="74"/>
        <v>37500</v>
      </c>
      <c r="U214" s="45">
        <f t="shared" si="58"/>
        <v>13</v>
      </c>
      <c r="V214" s="46">
        <f t="shared" si="59"/>
        <v>32500</v>
      </c>
      <c r="W214" s="46">
        <f t="shared" si="60"/>
        <v>0</v>
      </c>
      <c r="X214" s="47">
        <f t="shared" si="61"/>
        <v>5000</v>
      </c>
      <c r="Y214" s="97">
        <v>14</v>
      </c>
      <c r="Z214" s="96">
        <f t="shared" si="62"/>
        <v>35000</v>
      </c>
      <c r="AA214" s="96">
        <f t="shared" si="63"/>
        <v>0</v>
      </c>
      <c r="AB214" s="70">
        <f t="shared" si="64"/>
        <v>2500</v>
      </c>
      <c r="AC214" s="157"/>
      <c r="AD214" s="162">
        <v>875</v>
      </c>
      <c r="AE214" s="166">
        <f t="shared" si="75"/>
        <v>13125</v>
      </c>
      <c r="AF214" s="170">
        <f t="shared" si="76"/>
        <v>12250</v>
      </c>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18"/>
      <c r="DL214" s="18"/>
      <c r="DM214" s="18"/>
      <c r="DN214" s="18"/>
      <c r="DO214" s="18"/>
      <c r="DP214" s="18"/>
      <c r="DQ214" s="18"/>
      <c r="DR214" s="18"/>
      <c r="DS214" s="18"/>
      <c r="DT214" s="18"/>
      <c r="DU214" s="18"/>
      <c r="DV214" s="18"/>
      <c r="DW214" s="18"/>
      <c r="DX214" s="18"/>
      <c r="DY214" s="18"/>
      <c r="DZ214" s="18"/>
      <c r="EA214" s="18"/>
      <c r="EB214" s="18"/>
      <c r="EC214" s="18"/>
      <c r="ED214" s="18"/>
      <c r="EE214" s="18"/>
      <c r="EF214" s="18"/>
      <c r="EG214" s="18"/>
      <c r="EH214" s="18"/>
      <c r="EI214" s="18"/>
      <c r="EJ214" s="18"/>
      <c r="EK214" s="18"/>
      <c r="EL214" s="18"/>
      <c r="EM214" s="18"/>
      <c r="EN214" s="18"/>
      <c r="EO214" s="18"/>
      <c r="EP214" s="18"/>
      <c r="EQ214" s="18"/>
      <c r="ER214" s="18"/>
      <c r="ES214" s="18"/>
      <c r="ET214" s="18"/>
      <c r="EU214" s="18"/>
      <c r="EV214" s="18"/>
      <c r="EW214" s="18"/>
      <c r="EX214" s="18"/>
      <c r="EY214" s="18"/>
      <c r="EZ214" s="18"/>
      <c r="FA214" s="18"/>
      <c r="FB214" s="18"/>
      <c r="FC214" s="18"/>
      <c r="FD214" s="18"/>
      <c r="FE214" s="18"/>
      <c r="FF214" s="18"/>
      <c r="FG214" s="18"/>
      <c r="FH214" s="18"/>
      <c r="FI214" s="18"/>
      <c r="FJ214" s="18"/>
      <c r="FK214" s="18"/>
      <c r="FL214" s="18"/>
      <c r="FM214" s="18"/>
      <c r="FN214" s="18"/>
      <c r="FO214" s="18"/>
      <c r="FP214" s="18"/>
      <c r="FQ214" s="18"/>
      <c r="FR214" s="18"/>
      <c r="FS214" s="18"/>
      <c r="FT214" s="18"/>
      <c r="FU214" s="18"/>
      <c r="FV214" s="18"/>
      <c r="FW214" s="18"/>
      <c r="FX214" s="18"/>
      <c r="FY214" s="18"/>
      <c r="FZ214" s="18"/>
      <c r="GA214" s="18"/>
      <c r="GB214" s="18"/>
      <c r="GC214" s="18"/>
      <c r="GD214" s="18"/>
      <c r="GE214" s="18"/>
      <c r="GF214" s="18"/>
      <c r="GG214" s="18"/>
      <c r="GH214" s="18"/>
      <c r="GI214" s="18"/>
      <c r="GJ214" s="18"/>
      <c r="GK214" s="18"/>
      <c r="GL214" s="18"/>
      <c r="GM214" s="18"/>
      <c r="GN214" s="18"/>
      <c r="GO214" s="18"/>
      <c r="GP214" s="18"/>
      <c r="GQ214" s="18"/>
      <c r="GR214" s="18"/>
      <c r="GS214" s="18"/>
      <c r="GT214" s="18"/>
      <c r="GU214" s="18"/>
      <c r="GV214" s="18"/>
      <c r="GW214" s="18"/>
      <c r="GX214" s="18"/>
      <c r="GY214" s="18"/>
      <c r="GZ214" s="18"/>
      <c r="HA214" s="18"/>
      <c r="HB214" s="18"/>
      <c r="HC214" s="18"/>
      <c r="HD214" s="18"/>
      <c r="HE214" s="18"/>
      <c r="HF214" s="18"/>
      <c r="HG214" s="18"/>
      <c r="HH214" s="18"/>
      <c r="HI214" s="18"/>
      <c r="HJ214" s="18"/>
      <c r="HK214" s="18"/>
      <c r="HL214" s="18"/>
      <c r="HM214" s="18"/>
      <c r="HN214" s="18"/>
      <c r="HO214" s="18"/>
      <c r="HP214" s="18"/>
      <c r="HQ214" s="18"/>
      <c r="HR214" s="18"/>
      <c r="HS214" s="18"/>
      <c r="HT214" s="18"/>
      <c r="HU214" s="18"/>
      <c r="HV214" s="18"/>
      <c r="HW214" s="18"/>
      <c r="HX214" s="18"/>
      <c r="HY214" s="18"/>
      <c r="HZ214" s="18"/>
      <c r="IA214" s="18"/>
      <c r="IB214" s="18"/>
      <c r="IC214" s="18"/>
      <c r="ID214" s="18"/>
      <c r="IE214" s="18"/>
      <c r="IF214" s="18"/>
      <c r="IG214" s="18"/>
      <c r="IH214" s="18"/>
      <c r="II214" s="18"/>
      <c r="IJ214" s="18"/>
      <c r="IK214" s="18"/>
      <c r="IL214" s="18"/>
      <c r="IM214" s="18"/>
      <c r="IN214" s="18"/>
      <c r="IO214" s="18"/>
      <c r="IP214" s="18"/>
      <c r="IQ214" s="18"/>
      <c r="IR214" s="18"/>
      <c r="IS214" s="18"/>
      <c r="IT214" s="18"/>
      <c r="IU214" s="18"/>
      <c r="IV214" s="18"/>
      <c r="IW214" s="18"/>
      <c r="IX214" s="18"/>
      <c r="IY214" s="18"/>
      <c r="IZ214" s="18"/>
      <c r="JA214" s="18"/>
      <c r="JB214" s="18"/>
      <c r="JC214" s="18"/>
      <c r="JD214" s="18"/>
      <c r="JE214" s="18"/>
      <c r="JF214" s="18"/>
      <c r="JG214" s="18"/>
      <c r="JH214" s="18"/>
      <c r="JI214" s="18"/>
      <c r="JJ214" s="18"/>
      <c r="JK214" s="18"/>
      <c r="JL214" s="18"/>
      <c r="JM214" s="18"/>
      <c r="JN214" s="18"/>
      <c r="JO214" s="18"/>
      <c r="JP214" s="18"/>
      <c r="JQ214" s="18"/>
      <c r="JR214" s="18"/>
      <c r="JS214" s="18"/>
      <c r="JT214" s="18"/>
      <c r="JU214" s="18"/>
      <c r="JV214" s="18"/>
      <c r="JW214" s="18"/>
      <c r="JX214" s="18"/>
      <c r="JY214" s="18"/>
      <c r="JZ214" s="18"/>
      <c r="KA214" s="18"/>
      <c r="KB214" s="18"/>
      <c r="KC214" s="18"/>
      <c r="KD214" s="18"/>
      <c r="KE214" s="18"/>
      <c r="KF214" s="18"/>
      <c r="KG214" s="18"/>
      <c r="KH214" s="18"/>
      <c r="KI214" s="18"/>
      <c r="KJ214" s="18"/>
      <c r="KK214" s="18"/>
      <c r="KL214" s="18"/>
      <c r="KM214" s="18"/>
      <c r="KN214" s="18"/>
      <c r="KO214" s="18"/>
      <c r="KP214" s="18"/>
      <c r="KQ214" s="18"/>
      <c r="KR214" s="18"/>
      <c r="KS214" s="18"/>
      <c r="KT214" s="18"/>
      <c r="KU214" s="18"/>
      <c r="KV214" s="18"/>
      <c r="KW214" s="18"/>
      <c r="KX214" s="18"/>
      <c r="KY214" s="18"/>
      <c r="KZ214" s="18"/>
      <c r="LA214" s="18"/>
      <c r="LB214" s="18"/>
      <c r="LC214" s="18"/>
      <c r="LD214" s="18"/>
      <c r="LE214" s="18"/>
      <c r="LF214" s="18"/>
      <c r="LG214" s="18"/>
      <c r="LH214" s="18"/>
      <c r="LI214" s="18"/>
      <c r="LJ214" s="18"/>
      <c r="LK214" s="18"/>
      <c r="LL214" s="18"/>
      <c r="LM214" s="18"/>
      <c r="LN214" s="18"/>
      <c r="LO214" s="18"/>
      <c r="LP214" s="18"/>
      <c r="LQ214" s="18"/>
      <c r="LR214" s="18"/>
      <c r="LS214" s="18"/>
      <c r="LT214" s="18"/>
      <c r="LU214" s="18"/>
      <c r="LV214" s="18"/>
      <c r="LW214" s="18"/>
      <c r="LX214" s="18"/>
      <c r="LY214" s="18"/>
      <c r="LZ214" s="18"/>
      <c r="MA214" s="18"/>
      <c r="MB214" s="18"/>
      <c r="MC214" s="18"/>
      <c r="MD214" s="18"/>
      <c r="ME214" s="18"/>
      <c r="MF214" s="18"/>
      <c r="MG214" s="18"/>
      <c r="MH214" s="18"/>
      <c r="MI214" s="18"/>
      <c r="MJ214" s="18"/>
      <c r="MK214" s="18"/>
      <c r="ML214" s="18"/>
      <c r="MM214" s="18"/>
      <c r="MN214" s="18"/>
      <c r="MO214" s="18"/>
      <c r="MP214" s="18"/>
      <c r="MQ214" s="18"/>
      <c r="MR214" s="18"/>
      <c r="MS214" s="18"/>
      <c r="MT214" s="18"/>
      <c r="MU214" s="18"/>
      <c r="MV214" s="18"/>
      <c r="MW214" s="18"/>
      <c r="MX214" s="18"/>
      <c r="MY214" s="18"/>
      <c r="MZ214" s="18"/>
      <c r="NA214" s="18"/>
      <c r="NB214" s="18"/>
      <c r="NC214" s="18"/>
      <c r="ND214" s="18"/>
      <c r="NE214" s="18"/>
      <c r="NF214" s="18"/>
      <c r="NG214" s="18"/>
      <c r="NH214" s="18"/>
      <c r="NI214" s="18"/>
      <c r="NJ214" s="18"/>
      <c r="NK214" s="18"/>
      <c r="NL214" s="18"/>
      <c r="NM214" s="18"/>
      <c r="NN214" s="18"/>
      <c r="NO214" s="18"/>
      <c r="NP214" s="18"/>
      <c r="NQ214" s="18"/>
      <c r="NR214" s="18"/>
      <c r="NS214" s="18"/>
      <c r="NT214" s="18"/>
      <c r="NU214" s="18"/>
      <c r="NV214" s="18"/>
      <c r="NW214" s="18"/>
      <c r="NX214" s="18"/>
      <c r="NY214" s="18"/>
      <c r="NZ214" s="18"/>
      <c r="OA214" s="18"/>
      <c r="OB214" s="18"/>
      <c r="OC214" s="18"/>
      <c r="OD214" s="18"/>
      <c r="OE214" s="18"/>
      <c r="OF214" s="18"/>
      <c r="OG214" s="18"/>
      <c r="OH214" s="18"/>
      <c r="OI214" s="18"/>
      <c r="OJ214" s="18"/>
      <c r="OK214" s="18"/>
      <c r="OL214" s="18"/>
      <c r="OM214" s="18"/>
      <c r="ON214" s="18"/>
      <c r="OO214" s="18"/>
      <c r="OP214" s="18"/>
      <c r="OQ214" s="18"/>
      <c r="OR214" s="18"/>
      <c r="OS214" s="18"/>
      <c r="OT214" s="18"/>
      <c r="OU214" s="18"/>
      <c r="OV214" s="18"/>
      <c r="OW214" s="18"/>
      <c r="OX214" s="18"/>
      <c r="OY214" s="18"/>
      <c r="OZ214" s="18"/>
      <c r="PA214" s="18"/>
      <c r="PB214" s="18"/>
      <c r="PC214" s="18"/>
      <c r="PD214" s="18"/>
      <c r="PE214" s="18"/>
      <c r="PF214" s="18"/>
      <c r="PG214" s="18"/>
      <c r="PH214" s="18"/>
      <c r="PI214" s="18"/>
      <c r="PJ214" s="18"/>
      <c r="PK214" s="18"/>
      <c r="PL214" s="18"/>
      <c r="PM214" s="18"/>
      <c r="PN214" s="18"/>
      <c r="PO214" s="18"/>
      <c r="PP214" s="18"/>
      <c r="PQ214" s="18"/>
      <c r="PR214" s="18"/>
      <c r="PS214" s="18"/>
      <c r="PT214" s="18"/>
      <c r="PU214" s="18"/>
      <c r="PV214" s="18"/>
      <c r="PW214" s="18"/>
      <c r="PX214" s="18"/>
      <c r="PY214" s="18"/>
      <c r="PZ214" s="18"/>
      <c r="QA214" s="18"/>
      <c r="QB214" s="18"/>
      <c r="QC214" s="18"/>
      <c r="QD214" s="18"/>
      <c r="QE214" s="18"/>
      <c r="QF214" s="18"/>
      <c r="QG214" s="18"/>
      <c r="QH214" s="18"/>
      <c r="QI214" s="18"/>
      <c r="QJ214" s="18"/>
      <c r="QK214" s="18"/>
      <c r="QL214" s="18"/>
      <c r="QM214" s="18"/>
      <c r="QN214" s="18"/>
      <c r="QO214" s="18"/>
      <c r="QP214" s="18"/>
      <c r="QQ214" s="18"/>
      <c r="QR214" s="18"/>
      <c r="QS214" s="18"/>
      <c r="QT214" s="18"/>
      <c r="QU214" s="18"/>
      <c r="QV214" s="18"/>
      <c r="QW214" s="18"/>
      <c r="QX214" s="18"/>
      <c r="QY214" s="18"/>
      <c r="QZ214" s="18"/>
      <c r="RA214" s="18"/>
      <c r="RB214" s="18"/>
      <c r="RC214" s="18"/>
      <c r="RD214" s="18"/>
      <c r="RE214" s="18"/>
      <c r="RF214" s="18"/>
      <c r="RG214" s="18"/>
      <c r="RH214" s="18"/>
      <c r="RI214" s="18"/>
      <c r="RJ214" s="18"/>
      <c r="RK214" s="18"/>
      <c r="RL214" s="18"/>
      <c r="RM214" s="18"/>
      <c r="RN214" s="18"/>
      <c r="RO214" s="18"/>
      <c r="RP214" s="18"/>
      <c r="RQ214" s="18"/>
      <c r="RR214" s="18"/>
      <c r="RS214" s="18"/>
      <c r="RT214" s="18"/>
      <c r="RU214" s="18"/>
      <c r="RV214" s="18"/>
      <c r="RW214" s="18"/>
      <c r="RX214" s="18"/>
      <c r="RY214" s="18"/>
      <c r="RZ214" s="18"/>
      <c r="SA214" s="18"/>
      <c r="SB214" s="18"/>
      <c r="SC214" s="18"/>
      <c r="SD214" s="18"/>
      <c r="SE214" s="18"/>
      <c r="SF214" s="18"/>
      <c r="SG214" s="18"/>
      <c r="SH214" s="18"/>
      <c r="SI214" s="18"/>
      <c r="SJ214" s="18"/>
      <c r="SK214" s="18"/>
      <c r="SL214" s="18"/>
      <c r="SM214" s="18"/>
      <c r="SN214" s="18"/>
      <c r="SO214" s="18"/>
      <c r="SP214" s="18"/>
      <c r="SQ214" s="18"/>
      <c r="SR214" s="18"/>
      <c r="SS214" s="18"/>
      <c r="ST214" s="18"/>
      <c r="SU214" s="18"/>
      <c r="SV214" s="18"/>
      <c r="SW214" s="18"/>
      <c r="SX214" s="18"/>
      <c r="SY214" s="18"/>
      <c r="SZ214" s="18"/>
      <c r="TA214" s="18"/>
      <c r="TB214" s="18"/>
      <c r="TC214" s="18"/>
      <c r="TD214" s="18"/>
      <c r="TE214" s="18"/>
      <c r="TF214" s="18"/>
      <c r="TG214" s="18"/>
      <c r="TH214" s="18"/>
      <c r="TI214" s="18"/>
      <c r="TJ214" s="18"/>
      <c r="TK214" s="18"/>
      <c r="TL214" s="18"/>
      <c r="TM214" s="18"/>
      <c r="TN214" s="18"/>
      <c r="TO214" s="18"/>
      <c r="TP214" s="18"/>
      <c r="TQ214" s="18"/>
      <c r="TR214" s="18"/>
      <c r="TS214" s="18"/>
      <c r="TT214" s="18"/>
      <c r="TU214" s="18"/>
      <c r="TV214" s="18"/>
      <c r="TW214" s="18"/>
      <c r="TX214" s="18"/>
      <c r="TY214" s="18"/>
      <c r="TZ214" s="18"/>
      <c r="UA214" s="18"/>
      <c r="UB214" s="18"/>
      <c r="UC214" s="18"/>
      <c r="UD214" s="18"/>
      <c r="UE214" s="18"/>
      <c r="UF214" s="18"/>
      <c r="UG214" s="18"/>
      <c r="UH214" s="18"/>
      <c r="UI214" s="18"/>
      <c r="UJ214" s="18"/>
      <c r="UK214" s="18"/>
      <c r="UL214" s="18"/>
      <c r="UM214" s="18"/>
      <c r="UN214" s="18"/>
      <c r="UO214" s="18"/>
      <c r="UP214" s="18"/>
      <c r="UQ214" s="18"/>
      <c r="UR214" s="18"/>
      <c r="US214" s="18"/>
      <c r="UT214" s="18"/>
      <c r="UU214" s="18"/>
      <c r="UV214" s="18"/>
      <c r="UW214" s="18"/>
      <c r="UX214" s="18"/>
      <c r="UY214" s="18"/>
      <c r="UZ214" s="18"/>
      <c r="VA214" s="18"/>
      <c r="VB214" s="18"/>
      <c r="VC214" s="18"/>
      <c r="VD214" s="18"/>
      <c r="VE214" s="18"/>
      <c r="VF214" s="18"/>
      <c r="VG214" s="18"/>
      <c r="VH214" s="18"/>
      <c r="VI214" s="18"/>
      <c r="VJ214" s="18"/>
      <c r="VK214" s="18"/>
      <c r="VL214" s="18"/>
      <c r="VM214" s="18"/>
      <c r="VN214" s="18"/>
      <c r="VO214" s="18"/>
      <c r="VP214" s="18"/>
      <c r="VQ214" s="18"/>
      <c r="VR214" s="18"/>
      <c r="VS214" s="18"/>
      <c r="VT214" s="18"/>
      <c r="VU214" s="18"/>
      <c r="VV214" s="18"/>
      <c r="VW214" s="18"/>
      <c r="VX214" s="18"/>
      <c r="VY214" s="18"/>
      <c r="VZ214" s="18"/>
      <c r="WA214" s="18"/>
      <c r="WB214" s="18"/>
      <c r="WC214" s="18"/>
      <c r="WD214" s="18"/>
      <c r="WE214" s="18"/>
      <c r="WF214" s="18"/>
      <c r="WG214" s="18"/>
      <c r="WH214" s="18"/>
      <c r="WI214" s="18"/>
      <c r="WJ214" s="18"/>
      <c r="WK214" s="18"/>
      <c r="WL214" s="18"/>
      <c r="WM214" s="18"/>
      <c r="WN214" s="18"/>
      <c r="WO214" s="18"/>
      <c r="WP214" s="18"/>
      <c r="WQ214" s="18"/>
      <c r="WR214" s="18"/>
      <c r="WS214" s="18"/>
      <c r="WT214" s="18"/>
      <c r="WU214" s="18"/>
      <c r="WV214" s="18"/>
      <c r="WW214" s="18"/>
      <c r="WX214" s="18"/>
      <c r="WY214" s="18"/>
      <c r="WZ214" s="18"/>
      <c r="XA214" s="18"/>
      <c r="XB214" s="18"/>
      <c r="XC214" s="18"/>
      <c r="XD214" s="18"/>
      <c r="XE214" s="18"/>
      <c r="XF214" s="18"/>
      <c r="XG214" s="18"/>
      <c r="XH214" s="18"/>
      <c r="XI214" s="18"/>
      <c r="XJ214" s="18"/>
      <c r="XK214" s="18"/>
      <c r="XL214" s="18"/>
      <c r="XM214" s="18"/>
      <c r="XN214" s="18"/>
      <c r="XO214" s="18"/>
      <c r="XP214" s="18"/>
      <c r="XQ214" s="18"/>
      <c r="XR214" s="18"/>
      <c r="XS214" s="18"/>
      <c r="XT214" s="18"/>
      <c r="XU214" s="18"/>
      <c r="XV214" s="18"/>
      <c r="XW214" s="18"/>
      <c r="XX214" s="18"/>
      <c r="XY214" s="18"/>
      <c r="XZ214" s="18"/>
      <c r="YA214" s="18"/>
      <c r="YB214" s="18"/>
      <c r="YC214" s="18"/>
      <c r="YD214" s="18"/>
      <c r="YE214" s="18"/>
      <c r="YF214" s="18"/>
      <c r="YG214" s="18"/>
      <c r="YH214" s="18"/>
      <c r="YI214" s="18"/>
      <c r="YJ214" s="18"/>
      <c r="YK214" s="18"/>
      <c r="YL214" s="18"/>
      <c r="YM214" s="18"/>
      <c r="YN214" s="18"/>
      <c r="YO214" s="18"/>
      <c r="YP214" s="18"/>
      <c r="YQ214" s="18"/>
      <c r="YR214" s="18"/>
      <c r="YS214" s="18"/>
      <c r="YT214" s="18"/>
      <c r="YU214" s="18"/>
      <c r="YV214" s="18"/>
      <c r="YW214" s="18"/>
      <c r="YX214" s="18"/>
      <c r="YY214" s="18"/>
      <c r="YZ214" s="18"/>
      <c r="ZA214" s="18"/>
      <c r="ZB214" s="18"/>
      <c r="ZC214" s="18"/>
      <c r="ZD214" s="18"/>
      <c r="ZE214" s="18"/>
      <c r="ZF214" s="18"/>
      <c r="ZG214" s="18"/>
      <c r="ZH214" s="18"/>
      <c r="ZI214" s="18"/>
      <c r="ZJ214" s="18"/>
      <c r="ZK214" s="18"/>
      <c r="ZL214" s="18"/>
      <c r="ZM214" s="18"/>
      <c r="ZN214" s="18"/>
      <c r="ZO214" s="18"/>
      <c r="ZP214" s="18"/>
      <c r="ZQ214" s="18"/>
      <c r="ZR214" s="18"/>
      <c r="ZS214" s="18"/>
      <c r="ZT214" s="18"/>
      <c r="ZU214" s="18"/>
      <c r="ZV214" s="18"/>
      <c r="ZW214" s="18"/>
      <c r="ZX214" s="18"/>
      <c r="ZY214" s="18"/>
      <c r="ZZ214" s="18"/>
      <c r="AAA214" s="18"/>
      <c r="AAB214" s="18"/>
      <c r="AAC214" s="18"/>
      <c r="AAD214" s="18"/>
      <c r="AAE214" s="18"/>
      <c r="AAF214" s="18"/>
      <c r="AAG214" s="18"/>
      <c r="AAH214" s="18"/>
      <c r="AAI214" s="18"/>
      <c r="AAJ214" s="18"/>
      <c r="AAK214" s="18"/>
      <c r="AAL214" s="18"/>
      <c r="AAM214" s="18"/>
      <c r="AAN214" s="18"/>
      <c r="AAO214" s="18"/>
      <c r="AAP214" s="18"/>
      <c r="AAQ214" s="18"/>
      <c r="AAR214" s="18"/>
      <c r="AAS214" s="18"/>
      <c r="AAT214" s="18"/>
      <c r="AAU214" s="18"/>
      <c r="AAV214" s="18"/>
      <c r="AAW214" s="18"/>
      <c r="AAX214" s="18"/>
      <c r="AAY214" s="18"/>
      <c r="AAZ214" s="18"/>
      <c r="ABA214" s="18"/>
      <c r="ABB214" s="18"/>
      <c r="ABC214" s="18"/>
      <c r="ABD214" s="18"/>
      <c r="ABE214" s="18"/>
      <c r="ABF214" s="18"/>
      <c r="ABG214" s="18"/>
      <c r="ABH214" s="18"/>
      <c r="ABI214" s="18"/>
      <c r="ABJ214" s="18"/>
      <c r="ABK214" s="18"/>
      <c r="ABL214" s="18"/>
      <c r="ABM214" s="18"/>
      <c r="ABN214" s="18"/>
      <c r="ABO214" s="18"/>
      <c r="ABP214" s="18"/>
      <c r="ABQ214" s="18"/>
      <c r="ABR214" s="18"/>
      <c r="ABS214" s="18"/>
      <c r="ABT214" s="18"/>
      <c r="ABU214" s="18"/>
      <c r="ABV214" s="18"/>
      <c r="ABW214" s="18"/>
      <c r="ABX214" s="18"/>
      <c r="ABY214" s="18"/>
      <c r="ABZ214" s="18"/>
      <c r="ACA214" s="18"/>
      <c r="ACB214" s="18"/>
      <c r="ACC214" s="18"/>
      <c r="ACD214" s="18"/>
      <c r="ACE214" s="18"/>
      <c r="ACF214" s="18"/>
      <c r="ACG214" s="18"/>
      <c r="ACH214" s="18"/>
      <c r="ACI214" s="18"/>
      <c r="ACJ214" s="18"/>
      <c r="ACK214" s="18"/>
      <c r="ACL214" s="18"/>
      <c r="ACM214" s="18"/>
      <c r="ACN214" s="18"/>
      <c r="ACO214" s="18"/>
      <c r="ACP214" s="18"/>
      <c r="ACQ214" s="18"/>
      <c r="ACR214" s="18"/>
      <c r="ACS214" s="18"/>
      <c r="ACT214" s="18"/>
      <c r="ACU214" s="18"/>
      <c r="ACV214" s="18"/>
      <c r="ACW214" s="18"/>
      <c r="ACX214" s="18"/>
      <c r="ACY214" s="18"/>
      <c r="ACZ214" s="18"/>
      <c r="ADA214" s="18"/>
      <c r="ADB214" s="18"/>
      <c r="ADC214" s="18"/>
      <c r="ADD214" s="18"/>
      <c r="ADE214" s="18"/>
      <c r="ADF214" s="18"/>
      <c r="ADG214" s="18"/>
      <c r="ADH214" s="18"/>
      <c r="ADI214" s="18"/>
      <c r="ADJ214" s="18"/>
      <c r="ADK214" s="18"/>
      <c r="ADL214" s="18"/>
      <c r="ADM214" s="18"/>
      <c r="ADN214" s="18"/>
      <c r="ADO214" s="18"/>
      <c r="ADP214" s="18"/>
      <c r="ADQ214" s="18"/>
      <c r="ADR214" s="18"/>
      <c r="ADS214" s="18"/>
      <c r="ADT214" s="18"/>
      <c r="ADU214" s="18"/>
      <c r="ADV214" s="18"/>
      <c r="ADW214" s="18"/>
      <c r="ADX214" s="18"/>
      <c r="ADY214" s="18"/>
      <c r="ADZ214" s="18"/>
      <c r="AEA214" s="18"/>
      <c r="AEB214" s="18"/>
      <c r="AEC214" s="18"/>
      <c r="AED214" s="18"/>
      <c r="AEE214" s="18"/>
      <c r="AEF214" s="18"/>
      <c r="AEG214" s="18"/>
      <c r="AEH214" s="18"/>
      <c r="AEI214" s="18"/>
      <c r="AEJ214" s="18"/>
      <c r="AEK214" s="18"/>
      <c r="AEL214" s="18"/>
      <c r="AEM214" s="18"/>
      <c r="AEN214" s="18"/>
      <c r="AEO214" s="18"/>
      <c r="AEP214" s="18"/>
      <c r="AEQ214" s="18"/>
      <c r="AER214" s="18"/>
      <c r="AES214" s="18"/>
      <c r="AET214" s="18"/>
      <c r="AEU214" s="18"/>
      <c r="AEV214" s="18"/>
      <c r="AEW214" s="18"/>
      <c r="AEX214" s="18"/>
    </row>
    <row r="215" spans="1:830">
      <c r="A215" s="34">
        <v>211</v>
      </c>
      <c r="B215" s="34" t="s">
        <v>434</v>
      </c>
      <c r="C215" s="6" t="s">
        <v>435</v>
      </c>
      <c r="D215" s="35" t="s">
        <v>20</v>
      </c>
      <c r="E215" s="36">
        <v>3500</v>
      </c>
      <c r="F215" s="37">
        <v>3</v>
      </c>
      <c r="G215" s="38">
        <v>2966.1016949152545</v>
      </c>
      <c r="H215" s="38">
        <f t="shared" si="65"/>
        <v>10500</v>
      </c>
      <c r="I215" s="39">
        <v>7</v>
      </c>
      <c r="J215" s="38">
        <f t="shared" si="66"/>
        <v>24500</v>
      </c>
      <c r="K215" s="38">
        <f t="shared" si="67"/>
        <v>14000</v>
      </c>
      <c r="L215" s="38">
        <f t="shared" si="68"/>
        <v>0</v>
      </c>
      <c r="M215" s="40">
        <v>2</v>
      </c>
      <c r="N215" s="99">
        <f t="shared" si="69"/>
        <v>7000</v>
      </c>
      <c r="O215" s="42">
        <v>2</v>
      </c>
      <c r="P215" s="43">
        <f t="shared" si="70"/>
        <v>7000</v>
      </c>
      <c r="Q215" s="43">
        <f t="shared" si="71"/>
        <v>0</v>
      </c>
      <c r="R215" s="43">
        <f t="shared" si="72"/>
        <v>0</v>
      </c>
      <c r="S215" s="44">
        <f t="shared" si="73"/>
        <v>5</v>
      </c>
      <c r="T215" s="98">
        <f t="shared" si="74"/>
        <v>17500</v>
      </c>
      <c r="U215" s="45">
        <f t="shared" si="58"/>
        <v>9</v>
      </c>
      <c r="V215" s="46">
        <f t="shared" si="59"/>
        <v>31500</v>
      </c>
      <c r="W215" s="46">
        <f t="shared" si="60"/>
        <v>14000</v>
      </c>
      <c r="X215" s="47">
        <f t="shared" si="61"/>
        <v>0</v>
      </c>
      <c r="Y215" s="97">
        <v>9</v>
      </c>
      <c r="Z215" s="96">
        <f t="shared" si="62"/>
        <v>31500</v>
      </c>
      <c r="AA215" s="96">
        <f t="shared" si="63"/>
        <v>14000</v>
      </c>
      <c r="AB215" s="70">
        <f t="shared" si="64"/>
        <v>0</v>
      </c>
      <c r="AC215" s="157"/>
      <c r="AD215" s="162">
        <v>1225</v>
      </c>
      <c r="AE215" s="166">
        <f t="shared" si="75"/>
        <v>3675</v>
      </c>
      <c r="AF215" s="166">
        <f t="shared" si="76"/>
        <v>11025</v>
      </c>
    </row>
    <row r="216" spans="1:830">
      <c r="A216" s="34">
        <v>212</v>
      </c>
      <c r="B216" s="34" t="s">
        <v>436</v>
      </c>
      <c r="C216" s="6" t="s">
        <v>437</v>
      </c>
      <c r="D216" s="35" t="s">
        <v>20</v>
      </c>
      <c r="E216" s="36">
        <v>4500</v>
      </c>
      <c r="F216" s="37">
        <v>2</v>
      </c>
      <c r="G216" s="38">
        <v>3813.5593220338983</v>
      </c>
      <c r="H216" s="38">
        <f t="shared" si="65"/>
        <v>9000</v>
      </c>
      <c r="I216" s="39">
        <v>2</v>
      </c>
      <c r="J216" s="38">
        <f t="shared" si="66"/>
        <v>9000</v>
      </c>
      <c r="K216" s="38">
        <f t="shared" si="67"/>
        <v>0</v>
      </c>
      <c r="L216" s="38">
        <f t="shared" si="68"/>
        <v>0</v>
      </c>
      <c r="M216" s="40">
        <v>3</v>
      </c>
      <c r="N216" s="99">
        <f t="shared" si="69"/>
        <v>13500</v>
      </c>
      <c r="O216" s="42">
        <v>2</v>
      </c>
      <c r="P216" s="43">
        <f t="shared" si="70"/>
        <v>9000</v>
      </c>
      <c r="Q216" s="43">
        <f t="shared" si="71"/>
        <v>0</v>
      </c>
      <c r="R216" s="43">
        <f t="shared" si="72"/>
        <v>4500</v>
      </c>
      <c r="S216" s="44">
        <f t="shared" si="73"/>
        <v>5</v>
      </c>
      <c r="T216" s="98">
        <f t="shared" si="74"/>
        <v>22500</v>
      </c>
      <c r="U216" s="45">
        <f t="shared" si="58"/>
        <v>4</v>
      </c>
      <c r="V216" s="46">
        <f t="shared" si="59"/>
        <v>18000</v>
      </c>
      <c r="W216" s="46">
        <f t="shared" si="60"/>
        <v>0</v>
      </c>
      <c r="X216" s="47">
        <f t="shared" si="61"/>
        <v>4500</v>
      </c>
      <c r="Y216" s="97">
        <v>4</v>
      </c>
      <c r="Z216" s="96">
        <f t="shared" si="62"/>
        <v>18000</v>
      </c>
      <c r="AA216" s="96">
        <f t="shared" si="63"/>
        <v>0</v>
      </c>
      <c r="AB216" s="70">
        <f t="shared" si="64"/>
        <v>4500</v>
      </c>
      <c r="AC216" s="157"/>
      <c r="AD216" s="162">
        <v>1575</v>
      </c>
      <c r="AE216" s="166">
        <f t="shared" si="75"/>
        <v>3150</v>
      </c>
      <c r="AF216" s="166">
        <f t="shared" si="76"/>
        <v>6300</v>
      </c>
    </row>
    <row r="217" spans="1:830">
      <c r="A217" s="34">
        <v>213</v>
      </c>
      <c r="B217" s="34" t="s">
        <v>438</v>
      </c>
      <c r="C217" s="6" t="s">
        <v>439</v>
      </c>
      <c r="D217" s="35" t="s">
        <v>20</v>
      </c>
      <c r="E217" s="36">
        <v>5500.0000000000009</v>
      </c>
      <c r="F217" s="37">
        <v>2</v>
      </c>
      <c r="G217" s="38">
        <v>4661.016949152543</v>
      </c>
      <c r="H217" s="38">
        <f t="shared" si="65"/>
        <v>11000.000000000002</v>
      </c>
      <c r="I217" s="39">
        <v>5</v>
      </c>
      <c r="J217" s="38">
        <f t="shared" si="66"/>
        <v>27500.000000000004</v>
      </c>
      <c r="K217" s="38">
        <f t="shared" si="67"/>
        <v>16500</v>
      </c>
      <c r="L217" s="38">
        <f t="shared" si="68"/>
        <v>0</v>
      </c>
      <c r="M217" s="40">
        <v>1</v>
      </c>
      <c r="N217" s="99">
        <f t="shared" si="69"/>
        <v>5500.0000000000009</v>
      </c>
      <c r="O217" s="42">
        <v>1</v>
      </c>
      <c r="P217" s="43">
        <f t="shared" si="70"/>
        <v>5500.0000000000009</v>
      </c>
      <c r="Q217" s="43">
        <f t="shared" si="71"/>
        <v>0</v>
      </c>
      <c r="R217" s="43">
        <f t="shared" si="72"/>
        <v>0</v>
      </c>
      <c r="S217" s="44">
        <f t="shared" si="73"/>
        <v>3</v>
      </c>
      <c r="T217" s="98">
        <f t="shared" si="74"/>
        <v>16500.000000000004</v>
      </c>
      <c r="U217" s="45">
        <f t="shared" si="58"/>
        <v>6</v>
      </c>
      <c r="V217" s="46">
        <f t="shared" si="59"/>
        <v>33000.000000000007</v>
      </c>
      <c r="W217" s="46">
        <f t="shared" si="60"/>
        <v>16500.000000000004</v>
      </c>
      <c r="X217" s="47">
        <f t="shared" si="61"/>
        <v>0</v>
      </c>
      <c r="Y217" s="97">
        <v>10</v>
      </c>
      <c r="Z217" s="96">
        <f t="shared" si="62"/>
        <v>55000.000000000007</v>
      </c>
      <c r="AA217" s="96">
        <f t="shared" si="63"/>
        <v>38500</v>
      </c>
      <c r="AB217" s="70">
        <f t="shared" si="64"/>
        <v>0</v>
      </c>
      <c r="AC217" s="157"/>
      <c r="AD217" s="162">
        <v>1925</v>
      </c>
      <c r="AE217" s="166">
        <f t="shared" si="75"/>
        <v>3850</v>
      </c>
      <c r="AF217" s="166">
        <f t="shared" si="76"/>
        <v>19250</v>
      </c>
    </row>
    <row r="218" spans="1:830" ht="30">
      <c r="A218" s="34">
        <v>214</v>
      </c>
      <c r="B218" s="34" t="s">
        <v>440</v>
      </c>
      <c r="C218" s="6" t="s">
        <v>441</v>
      </c>
      <c r="D218" s="35" t="s">
        <v>20</v>
      </c>
      <c r="E218" s="36">
        <v>2850</v>
      </c>
      <c r="F218" s="37">
        <f>7*27</f>
        <v>189</v>
      </c>
      <c r="G218" s="38">
        <v>2415.2542372881358</v>
      </c>
      <c r="H218" s="38">
        <f t="shared" si="65"/>
        <v>538650</v>
      </c>
      <c r="I218" s="39">
        <v>231</v>
      </c>
      <c r="J218" s="38">
        <f t="shared" si="66"/>
        <v>658350</v>
      </c>
      <c r="K218" s="38">
        <f t="shared" si="67"/>
        <v>119700</v>
      </c>
      <c r="L218" s="38">
        <f t="shared" si="68"/>
        <v>0</v>
      </c>
      <c r="M218" s="40"/>
      <c r="N218" s="99">
        <f t="shared" si="69"/>
        <v>0</v>
      </c>
      <c r="O218" s="42"/>
      <c r="P218" s="43">
        <f t="shared" si="70"/>
        <v>0</v>
      </c>
      <c r="Q218" s="43">
        <f t="shared" si="71"/>
        <v>0</v>
      </c>
      <c r="R218" s="43">
        <f t="shared" si="72"/>
        <v>0</v>
      </c>
      <c r="S218" s="44">
        <f t="shared" si="73"/>
        <v>189</v>
      </c>
      <c r="T218" s="98">
        <f t="shared" si="74"/>
        <v>538650</v>
      </c>
      <c r="U218" s="45">
        <f t="shared" si="58"/>
        <v>231</v>
      </c>
      <c r="V218" s="46">
        <f t="shared" si="59"/>
        <v>658350</v>
      </c>
      <c r="W218" s="46">
        <f t="shared" si="60"/>
        <v>119700</v>
      </c>
      <c r="X218" s="47">
        <f t="shared" si="61"/>
        <v>0</v>
      </c>
      <c r="Y218" s="97">
        <v>206</v>
      </c>
      <c r="Z218" s="96">
        <f t="shared" si="62"/>
        <v>587100</v>
      </c>
      <c r="AA218" s="96">
        <f t="shared" si="63"/>
        <v>48450</v>
      </c>
      <c r="AB218" s="70">
        <f t="shared" si="64"/>
        <v>0</v>
      </c>
      <c r="AC218" s="157"/>
      <c r="AD218" s="162">
        <v>997.5</v>
      </c>
      <c r="AE218" s="166">
        <f t="shared" si="75"/>
        <v>188527.5</v>
      </c>
      <c r="AF218" s="166">
        <f t="shared" si="76"/>
        <v>205485</v>
      </c>
    </row>
    <row r="219" spans="1:830">
      <c r="A219" s="34">
        <v>215</v>
      </c>
      <c r="B219" s="34" t="s">
        <v>442</v>
      </c>
      <c r="C219" s="6" t="s">
        <v>443</v>
      </c>
      <c r="D219" s="35" t="s">
        <v>20</v>
      </c>
      <c r="E219" s="36">
        <v>25000</v>
      </c>
      <c r="F219" s="37">
        <v>2</v>
      </c>
      <c r="G219" s="38">
        <v>21186.440677966104</v>
      </c>
      <c r="H219" s="38">
        <f t="shared" si="65"/>
        <v>50000</v>
      </c>
      <c r="I219" s="39">
        <v>0</v>
      </c>
      <c r="J219" s="38">
        <f t="shared" si="66"/>
        <v>0</v>
      </c>
      <c r="K219" s="38">
        <f t="shared" si="67"/>
        <v>0</v>
      </c>
      <c r="L219" s="38">
        <f t="shared" si="68"/>
        <v>50000</v>
      </c>
      <c r="M219" s="40"/>
      <c r="N219" s="99">
        <f t="shared" si="69"/>
        <v>0</v>
      </c>
      <c r="O219" s="42"/>
      <c r="P219" s="43">
        <f t="shared" si="70"/>
        <v>0</v>
      </c>
      <c r="Q219" s="43">
        <f t="shared" si="71"/>
        <v>0</v>
      </c>
      <c r="R219" s="43">
        <f t="shared" si="72"/>
        <v>0</v>
      </c>
      <c r="S219" s="44">
        <f t="shared" si="73"/>
        <v>2</v>
      </c>
      <c r="T219" s="98">
        <f t="shared" si="74"/>
        <v>50000</v>
      </c>
      <c r="U219" s="45">
        <f t="shared" si="58"/>
        <v>0</v>
      </c>
      <c r="V219" s="46">
        <f t="shared" si="59"/>
        <v>0</v>
      </c>
      <c r="W219" s="46">
        <f t="shared" si="60"/>
        <v>0</v>
      </c>
      <c r="X219" s="47">
        <f t="shared" si="61"/>
        <v>50000</v>
      </c>
      <c r="Y219" s="97">
        <v>0</v>
      </c>
      <c r="Z219" s="96">
        <f t="shared" si="62"/>
        <v>0</v>
      </c>
      <c r="AA219" s="96">
        <f t="shared" si="63"/>
        <v>0</v>
      </c>
      <c r="AB219" s="70">
        <f t="shared" si="64"/>
        <v>50000</v>
      </c>
      <c r="AC219" s="157"/>
      <c r="AD219" s="162">
        <v>8750</v>
      </c>
      <c r="AE219" s="166">
        <f t="shared" si="75"/>
        <v>17500</v>
      </c>
      <c r="AF219" s="166">
        <f t="shared" si="76"/>
        <v>0</v>
      </c>
    </row>
    <row r="220" spans="1:830">
      <c r="A220" s="34">
        <v>216</v>
      </c>
      <c r="B220" s="34" t="s">
        <v>444</v>
      </c>
      <c r="C220" s="6" t="s">
        <v>445</v>
      </c>
      <c r="D220" s="35" t="s">
        <v>20</v>
      </c>
      <c r="E220" s="36">
        <v>30000</v>
      </c>
      <c r="F220" s="37">
        <v>4</v>
      </c>
      <c r="G220" s="38">
        <v>25423.728813559323</v>
      </c>
      <c r="H220" s="38">
        <f t="shared" si="65"/>
        <v>120000</v>
      </c>
      <c r="I220" s="39">
        <v>5</v>
      </c>
      <c r="J220" s="38">
        <f t="shared" si="66"/>
        <v>150000</v>
      </c>
      <c r="K220" s="38">
        <f t="shared" si="67"/>
        <v>30000</v>
      </c>
      <c r="L220" s="38">
        <f t="shared" si="68"/>
        <v>0</v>
      </c>
      <c r="M220" s="40"/>
      <c r="N220" s="99">
        <f t="shared" si="69"/>
        <v>0</v>
      </c>
      <c r="O220" s="42"/>
      <c r="P220" s="43">
        <f t="shared" si="70"/>
        <v>0</v>
      </c>
      <c r="Q220" s="43">
        <f t="shared" si="71"/>
        <v>0</v>
      </c>
      <c r="R220" s="43">
        <f t="shared" si="72"/>
        <v>0</v>
      </c>
      <c r="S220" s="44">
        <f t="shared" si="73"/>
        <v>4</v>
      </c>
      <c r="T220" s="98">
        <f t="shared" si="74"/>
        <v>120000</v>
      </c>
      <c r="U220" s="45">
        <f t="shared" si="58"/>
        <v>5</v>
      </c>
      <c r="V220" s="46">
        <f t="shared" si="59"/>
        <v>150000</v>
      </c>
      <c r="W220" s="46">
        <f t="shared" si="60"/>
        <v>30000</v>
      </c>
      <c r="X220" s="47">
        <f t="shared" si="61"/>
        <v>0</v>
      </c>
      <c r="Y220" s="97">
        <v>5</v>
      </c>
      <c r="Z220" s="96">
        <f t="shared" si="62"/>
        <v>150000</v>
      </c>
      <c r="AA220" s="96">
        <f t="shared" si="63"/>
        <v>30000</v>
      </c>
      <c r="AB220" s="70">
        <f t="shared" si="64"/>
        <v>0</v>
      </c>
      <c r="AC220" s="157"/>
      <c r="AD220" s="162">
        <v>10500</v>
      </c>
      <c r="AE220" s="166">
        <f t="shared" si="75"/>
        <v>42000</v>
      </c>
      <c r="AF220" s="166">
        <f t="shared" si="76"/>
        <v>52500</v>
      </c>
    </row>
    <row r="221" spans="1:830">
      <c r="A221" s="34">
        <v>217</v>
      </c>
      <c r="B221" s="34" t="s">
        <v>446</v>
      </c>
      <c r="C221" s="6" t="s">
        <v>447</v>
      </c>
      <c r="D221" s="35" t="s">
        <v>20</v>
      </c>
      <c r="E221" s="36">
        <v>40000</v>
      </c>
      <c r="F221" s="37">
        <v>5</v>
      </c>
      <c r="G221" s="38">
        <v>33898.305084745763</v>
      </c>
      <c r="H221" s="38">
        <f t="shared" si="65"/>
        <v>200000</v>
      </c>
      <c r="I221" s="39">
        <v>0</v>
      </c>
      <c r="J221" s="38">
        <f t="shared" si="66"/>
        <v>0</v>
      </c>
      <c r="K221" s="38">
        <f t="shared" si="67"/>
        <v>0</v>
      </c>
      <c r="L221" s="38">
        <f t="shared" si="68"/>
        <v>200000</v>
      </c>
      <c r="M221" s="40">
        <v>1</v>
      </c>
      <c r="N221" s="99">
        <f t="shared" si="69"/>
        <v>40000</v>
      </c>
      <c r="O221" s="42">
        <v>0</v>
      </c>
      <c r="P221" s="43">
        <f t="shared" si="70"/>
        <v>0</v>
      </c>
      <c r="Q221" s="43">
        <f t="shared" si="71"/>
        <v>0</v>
      </c>
      <c r="R221" s="43">
        <f t="shared" si="72"/>
        <v>40000</v>
      </c>
      <c r="S221" s="44">
        <f t="shared" si="73"/>
        <v>6</v>
      </c>
      <c r="T221" s="98">
        <f t="shared" si="74"/>
        <v>240000</v>
      </c>
      <c r="U221" s="45">
        <f t="shared" si="58"/>
        <v>0</v>
      </c>
      <c r="V221" s="46">
        <f t="shared" si="59"/>
        <v>0</v>
      </c>
      <c r="W221" s="46">
        <f t="shared" si="60"/>
        <v>0</v>
      </c>
      <c r="X221" s="47">
        <f t="shared" si="61"/>
        <v>240000</v>
      </c>
      <c r="Y221" s="97">
        <v>0</v>
      </c>
      <c r="Z221" s="96">
        <f t="shared" si="62"/>
        <v>0</v>
      </c>
      <c r="AA221" s="96">
        <f t="shared" si="63"/>
        <v>0</v>
      </c>
      <c r="AB221" s="70">
        <f t="shared" si="64"/>
        <v>240000</v>
      </c>
      <c r="AC221" s="157"/>
      <c r="AD221" s="162">
        <v>14000</v>
      </c>
      <c r="AE221" s="166">
        <f t="shared" si="75"/>
        <v>70000</v>
      </c>
      <c r="AF221" s="166">
        <f t="shared" si="76"/>
        <v>0</v>
      </c>
    </row>
    <row r="222" spans="1:830">
      <c r="A222" s="34">
        <v>218</v>
      </c>
      <c r="B222" s="34" t="s">
        <v>448</v>
      </c>
      <c r="C222" s="6" t="s">
        <v>449</v>
      </c>
      <c r="D222" s="35" t="s">
        <v>20</v>
      </c>
      <c r="E222" s="36">
        <v>50000</v>
      </c>
      <c r="F222" s="37">
        <v>1</v>
      </c>
      <c r="G222" s="38">
        <v>42372.881355932208</v>
      </c>
      <c r="H222" s="38">
        <f t="shared" si="65"/>
        <v>50000</v>
      </c>
      <c r="I222" s="39">
        <v>1</v>
      </c>
      <c r="J222" s="38">
        <f t="shared" si="66"/>
        <v>50000</v>
      </c>
      <c r="K222" s="38">
        <f t="shared" si="67"/>
        <v>0</v>
      </c>
      <c r="L222" s="38">
        <f t="shared" si="68"/>
        <v>0</v>
      </c>
      <c r="M222" s="40"/>
      <c r="N222" s="99">
        <f t="shared" si="69"/>
        <v>0</v>
      </c>
      <c r="O222" s="42"/>
      <c r="P222" s="43">
        <f t="shared" si="70"/>
        <v>0</v>
      </c>
      <c r="Q222" s="43">
        <f t="shared" si="71"/>
        <v>0</v>
      </c>
      <c r="R222" s="43">
        <f t="shared" si="72"/>
        <v>0</v>
      </c>
      <c r="S222" s="44">
        <f t="shared" si="73"/>
        <v>1</v>
      </c>
      <c r="T222" s="98">
        <f t="shared" si="74"/>
        <v>50000</v>
      </c>
      <c r="U222" s="45">
        <f t="shared" si="58"/>
        <v>1</v>
      </c>
      <c r="V222" s="46">
        <f t="shared" si="59"/>
        <v>50000</v>
      </c>
      <c r="W222" s="46">
        <f t="shared" si="60"/>
        <v>0</v>
      </c>
      <c r="X222" s="47">
        <f t="shared" si="61"/>
        <v>0</v>
      </c>
      <c r="Y222" s="97">
        <v>1</v>
      </c>
      <c r="Z222" s="96">
        <f t="shared" si="62"/>
        <v>50000</v>
      </c>
      <c r="AA222" s="96">
        <f t="shared" si="63"/>
        <v>0</v>
      </c>
      <c r="AB222" s="70">
        <f t="shared" si="64"/>
        <v>0</v>
      </c>
      <c r="AC222" s="157"/>
      <c r="AD222" s="162">
        <v>17500</v>
      </c>
      <c r="AE222" s="166">
        <f t="shared" si="75"/>
        <v>17500</v>
      </c>
      <c r="AF222" s="166">
        <f t="shared" si="76"/>
        <v>17500</v>
      </c>
    </row>
    <row r="223" spans="1:830">
      <c r="A223" s="34">
        <v>219</v>
      </c>
      <c r="B223" s="34" t="s">
        <v>450</v>
      </c>
      <c r="C223" s="6" t="s">
        <v>451</v>
      </c>
      <c r="D223" s="35" t="s">
        <v>20</v>
      </c>
      <c r="E223" s="36">
        <v>2250</v>
      </c>
      <c r="F223" s="37">
        <v>27</v>
      </c>
      <c r="G223" s="38">
        <v>1906.7796610169491</v>
      </c>
      <c r="H223" s="38">
        <f t="shared" si="65"/>
        <v>60750</v>
      </c>
      <c r="I223" s="39">
        <v>43</v>
      </c>
      <c r="J223" s="38">
        <f t="shared" si="66"/>
        <v>96750</v>
      </c>
      <c r="K223" s="38">
        <f t="shared" si="67"/>
        <v>36000</v>
      </c>
      <c r="L223" s="38">
        <f t="shared" si="68"/>
        <v>0</v>
      </c>
      <c r="M223" s="40"/>
      <c r="N223" s="99">
        <f t="shared" si="69"/>
        <v>0</v>
      </c>
      <c r="O223" s="42"/>
      <c r="P223" s="43">
        <f t="shared" si="70"/>
        <v>0</v>
      </c>
      <c r="Q223" s="43">
        <f t="shared" si="71"/>
        <v>0</v>
      </c>
      <c r="R223" s="43">
        <f t="shared" si="72"/>
        <v>0</v>
      </c>
      <c r="S223" s="44">
        <f t="shared" si="73"/>
        <v>27</v>
      </c>
      <c r="T223" s="98">
        <f t="shared" si="74"/>
        <v>60750</v>
      </c>
      <c r="U223" s="45">
        <f t="shared" si="58"/>
        <v>43</v>
      </c>
      <c r="V223" s="46">
        <f t="shared" si="59"/>
        <v>96750</v>
      </c>
      <c r="W223" s="46">
        <f t="shared" si="60"/>
        <v>36000</v>
      </c>
      <c r="X223" s="47">
        <f t="shared" si="61"/>
        <v>0</v>
      </c>
      <c r="Y223" s="97">
        <v>43</v>
      </c>
      <c r="Z223" s="96">
        <f t="shared" si="62"/>
        <v>96750</v>
      </c>
      <c r="AA223" s="96">
        <f t="shared" si="63"/>
        <v>36000</v>
      </c>
      <c r="AB223" s="70">
        <f t="shared" si="64"/>
        <v>0</v>
      </c>
      <c r="AC223" s="157"/>
      <c r="AD223" s="162">
        <v>787.5</v>
      </c>
      <c r="AE223" s="166">
        <f t="shared" si="75"/>
        <v>21262.5</v>
      </c>
      <c r="AF223" s="166">
        <f t="shared" si="76"/>
        <v>33862.5</v>
      </c>
    </row>
    <row r="224" spans="1:830">
      <c r="A224" s="34">
        <v>220</v>
      </c>
      <c r="B224" s="34" t="s">
        <v>452</v>
      </c>
      <c r="C224" s="6" t="s">
        <v>453</v>
      </c>
      <c r="D224" s="35" t="s">
        <v>20</v>
      </c>
      <c r="E224" s="36">
        <v>1250</v>
      </c>
      <c r="F224" s="37">
        <v>27</v>
      </c>
      <c r="G224" s="38">
        <v>1059.3220338983051</v>
      </c>
      <c r="H224" s="38">
        <f t="shared" si="65"/>
        <v>33750</v>
      </c>
      <c r="I224" s="39">
        <v>27</v>
      </c>
      <c r="J224" s="38">
        <f t="shared" si="66"/>
        <v>33750</v>
      </c>
      <c r="K224" s="38">
        <f t="shared" si="67"/>
        <v>0</v>
      </c>
      <c r="L224" s="38">
        <f t="shared" si="68"/>
        <v>0</v>
      </c>
      <c r="M224" s="40"/>
      <c r="N224" s="99">
        <f t="shared" si="69"/>
        <v>0</v>
      </c>
      <c r="O224" s="42"/>
      <c r="P224" s="43">
        <f t="shared" si="70"/>
        <v>0</v>
      </c>
      <c r="Q224" s="43">
        <f t="shared" si="71"/>
        <v>0</v>
      </c>
      <c r="R224" s="43">
        <f t="shared" si="72"/>
        <v>0</v>
      </c>
      <c r="S224" s="44">
        <f t="shared" si="73"/>
        <v>27</v>
      </c>
      <c r="T224" s="98">
        <f t="shared" si="74"/>
        <v>33750</v>
      </c>
      <c r="U224" s="45">
        <f t="shared" si="58"/>
        <v>27</v>
      </c>
      <c r="V224" s="46">
        <f t="shared" si="59"/>
        <v>33750</v>
      </c>
      <c r="W224" s="46">
        <f t="shared" si="60"/>
        <v>0</v>
      </c>
      <c r="X224" s="47">
        <f t="shared" si="61"/>
        <v>0</v>
      </c>
      <c r="Y224" s="97">
        <v>27</v>
      </c>
      <c r="Z224" s="96">
        <f t="shared" si="62"/>
        <v>33750</v>
      </c>
      <c r="AA224" s="96">
        <f t="shared" si="63"/>
        <v>0</v>
      </c>
      <c r="AB224" s="70">
        <f t="shared" si="64"/>
        <v>0</v>
      </c>
      <c r="AC224" s="157"/>
      <c r="AD224" s="162">
        <v>437.5</v>
      </c>
      <c r="AE224" s="166">
        <f t="shared" si="75"/>
        <v>11812.5</v>
      </c>
      <c r="AF224" s="166">
        <f t="shared" si="76"/>
        <v>11812.5</v>
      </c>
    </row>
    <row r="225" spans="1:32">
      <c r="A225" s="34">
        <v>221</v>
      </c>
      <c r="B225" s="34" t="s">
        <v>454</v>
      </c>
      <c r="C225" s="6" t="s">
        <v>455</v>
      </c>
      <c r="D225" s="35" t="s">
        <v>20</v>
      </c>
      <c r="E225" s="36">
        <v>1650</v>
      </c>
      <c r="F225" s="37">
        <v>27</v>
      </c>
      <c r="G225" s="38">
        <v>1398.3050847457628</v>
      </c>
      <c r="H225" s="38">
        <f t="shared" si="65"/>
        <v>44550</v>
      </c>
      <c r="I225" s="39">
        <v>18</v>
      </c>
      <c r="J225" s="38">
        <f t="shared" si="66"/>
        <v>29700</v>
      </c>
      <c r="K225" s="38">
        <f t="shared" si="67"/>
        <v>0</v>
      </c>
      <c r="L225" s="38">
        <f t="shared" si="68"/>
        <v>14850</v>
      </c>
      <c r="M225" s="40"/>
      <c r="N225" s="99">
        <f t="shared" si="69"/>
        <v>0</v>
      </c>
      <c r="O225" s="42"/>
      <c r="P225" s="43">
        <f t="shared" si="70"/>
        <v>0</v>
      </c>
      <c r="Q225" s="43">
        <f t="shared" si="71"/>
        <v>0</v>
      </c>
      <c r="R225" s="43">
        <f t="shared" si="72"/>
        <v>0</v>
      </c>
      <c r="S225" s="44">
        <f t="shared" si="73"/>
        <v>27</v>
      </c>
      <c r="T225" s="98">
        <f t="shared" si="74"/>
        <v>44550</v>
      </c>
      <c r="U225" s="45">
        <f t="shared" si="58"/>
        <v>18</v>
      </c>
      <c r="V225" s="46">
        <f t="shared" si="59"/>
        <v>29700</v>
      </c>
      <c r="W225" s="46">
        <f t="shared" si="60"/>
        <v>0</v>
      </c>
      <c r="X225" s="47">
        <f t="shared" si="61"/>
        <v>14850</v>
      </c>
      <c r="Y225" s="97">
        <v>18</v>
      </c>
      <c r="Z225" s="96">
        <f t="shared" si="62"/>
        <v>29700</v>
      </c>
      <c r="AA225" s="96">
        <f t="shared" si="63"/>
        <v>0</v>
      </c>
      <c r="AB225" s="70">
        <f t="shared" si="64"/>
        <v>14850</v>
      </c>
      <c r="AC225" s="157"/>
      <c r="AD225" s="162">
        <v>577.5</v>
      </c>
      <c r="AE225" s="166">
        <f t="shared" si="75"/>
        <v>15592.5</v>
      </c>
      <c r="AF225" s="166">
        <f t="shared" si="76"/>
        <v>10395</v>
      </c>
    </row>
    <row r="226" spans="1:32">
      <c r="A226" s="34">
        <v>222</v>
      </c>
      <c r="B226" s="34" t="s">
        <v>456</v>
      </c>
      <c r="C226" s="6" t="s">
        <v>457</v>
      </c>
      <c r="D226" s="35" t="s">
        <v>20</v>
      </c>
      <c r="E226" s="36">
        <v>3450</v>
      </c>
      <c r="F226" s="37">
        <v>27</v>
      </c>
      <c r="G226" s="38">
        <v>2923.7288135593221</v>
      </c>
      <c r="H226" s="38">
        <f t="shared" si="65"/>
        <v>93150</v>
      </c>
      <c r="I226" s="39">
        <v>37</v>
      </c>
      <c r="J226" s="38">
        <f t="shared" si="66"/>
        <v>127650</v>
      </c>
      <c r="K226" s="38">
        <f t="shared" si="67"/>
        <v>34500</v>
      </c>
      <c r="L226" s="38">
        <f t="shared" si="68"/>
        <v>0</v>
      </c>
      <c r="M226" s="40"/>
      <c r="N226" s="99">
        <f t="shared" si="69"/>
        <v>0</v>
      </c>
      <c r="O226" s="42"/>
      <c r="P226" s="43">
        <f t="shared" si="70"/>
        <v>0</v>
      </c>
      <c r="Q226" s="43">
        <f t="shared" si="71"/>
        <v>0</v>
      </c>
      <c r="R226" s="43">
        <f t="shared" si="72"/>
        <v>0</v>
      </c>
      <c r="S226" s="44">
        <f t="shared" si="73"/>
        <v>27</v>
      </c>
      <c r="T226" s="98">
        <f t="shared" si="74"/>
        <v>93150</v>
      </c>
      <c r="U226" s="45">
        <f t="shared" si="58"/>
        <v>37</v>
      </c>
      <c r="V226" s="46">
        <f t="shared" si="59"/>
        <v>127650</v>
      </c>
      <c r="W226" s="46">
        <f t="shared" si="60"/>
        <v>34500</v>
      </c>
      <c r="X226" s="47">
        <f t="shared" si="61"/>
        <v>0</v>
      </c>
      <c r="Y226" s="97">
        <v>46</v>
      </c>
      <c r="Z226" s="96">
        <f t="shared" si="62"/>
        <v>158700</v>
      </c>
      <c r="AA226" s="96">
        <f t="shared" si="63"/>
        <v>65550</v>
      </c>
      <c r="AB226" s="70">
        <f t="shared" si="64"/>
        <v>0</v>
      </c>
      <c r="AC226" s="157"/>
      <c r="AD226" s="162">
        <v>1027.5</v>
      </c>
      <c r="AE226" s="166">
        <f t="shared" si="75"/>
        <v>27742.5</v>
      </c>
      <c r="AF226" s="166">
        <f t="shared" si="76"/>
        <v>47265</v>
      </c>
    </row>
    <row r="227" spans="1:32">
      <c r="A227" s="34">
        <v>223</v>
      </c>
      <c r="B227" s="34" t="s">
        <v>458</v>
      </c>
      <c r="C227" s="6" t="s">
        <v>459</v>
      </c>
      <c r="D227" s="35" t="s">
        <v>20</v>
      </c>
      <c r="E227" s="36">
        <v>750</v>
      </c>
      <c r="F227" s="37">
        <v>27</v>
      </c>
      <c r="G227" s="38">
        <v>635.59322033898309</v>
      </c>
      <c r="H227" s="38">
        <f t="shared" si="65"/>
        <v>20250</v>
      </c>
      <c r="I227" s="39">
        <v>27</v>
      </c>
      <c r="J227" s="38">
        <f t="shared" si="66"/>
        <v>20250</v>
      </c>
      <c r="K227" s="38">
        <f t="shared" si="67"/>
        <v>0</v>
      </c>
      <c r="L227" s="38">
        <f t="shared" si="68"/>
        <v>0</v>
      </c>
      <c r="M227" s="40"/>
      <c r="N227" s="99">
        <f t="shared" si="69"/>
        <v>0</v>
      </c>
      <c r="O227" s="42"/>
      <c r="P227" s="43">
        <f t="shared" si="70"/>
        <v>0</v>
      </c>
      <c r="Q227" s="43">
        <f t="shared" si="71"/>
        <v>0</v>
      </c>
      <c r="R227" s="43">
        <f t="shared" si="72"/>
        <v>0</v>
      </c>
      <c r="S227" s="44">
        <f t="shared" si="73"/>
        <v>27</v>
      </c>
      <c r="T227" s="98">
        <f t="shared" si="74"/>
        <v>20250</v>
      </c>
      <c r="U227" s="45">
        <f t="shared" si="58"/>
        <v>27</v>
      </c>
      <c r="V227" s="46">
        <f t="shared" si="59"/>
        <v>20250</v>
      </c>
      <c r="W227" s="46">
        <f t="shared" si="60"/>
        <v>0</v>
      </c>
      <c r="X227" s="47">
        <f t="shared" si="61"/>
        <v>0</v>
      </c>
      <c r="Y227" s="97">
        <v>27</v>
      </c>
      <c r="Z227" s="96">
        <f t="shared" si="62"/>
        <v>20250</v>
      </c>
      <c r="AA227" s="96">
        <f t="shared" si="63"/>
        <v>0</v>
      </c>
      <c r="AB227" s="70">
        <f t="shared" si="64"/>
        <v>0</v>
      </c>
      <c r="AC227" s="157"/>
      <c r="AD227" s="162">
        <v>262.5</v>
      </c>
      <c r="AE227" s="166">
        <f t="shared" si="75"/>
        <v>7087.5</v>
      </c>
      <c r="AF227" s="166">
        <f t="shared" si="76"/>
        <v>7087.5</v>
      </c>
    </row>
    <row r="228" spans="1:32">
      <c r="A228" s="34">
        <v>224</v>
      </c>
      <c r="B228" s="34" t="s">
        <v>460</v>
      </c>
      <c r="C228" s="6" t="s">
        <v>461</v>
      </c>
      <c r="D228" s="35" t="s">
        <v>20</v>
      </c>
      <c r="E228" s="36">
        <v>750</v>
      </c>
      <c r="F228" s="37">
        <v>27</v>
      </c>
      <c r="G228" s="38">
        <v>635.59322033898309</v>
      </c>
      <c r="H228" s="38">
        <f t="shared" si="65"/>
        <v>20250</v>
      </c>
      <c r="I228" s="39">
        <v>27</v>
      </c>
      <c r="J228" s="38">
        <f t="shared" si="66"/>
        <v>20250</v>
      </c>
      <c r="K228" s="38">
        <f t="shared" si="67"/>
        <v>0</v>
      </c>
      <c r="L228" s="38">
        <f t="shared" si="68"/>
        <v>0</v>
      </c>
      <c r="M228" s="40"/>
      <c r="N228" s="99">
        <f t="shared" si="69"/>
        <v>0</v>
      </c>
      <c r="O228" s="42"/>
      <c r="P228" s="43">
        <f t="shared" si="70"/>
        <v>0</v>
      </c>
      <c r="Q228" s="43">
        <f t="shared" si="71"/>
        <v>0</v>
      </c>
      <c r="R228" s="43">
        <f t="shared" si="72"/>
        <v>0</v>
      </c>
      <c r="S228" s="44">
        <f t="shared" si="73"/>
        <v>27</v>
      </c>
      <c r="T228" s="98">
        <f t="shared" si="74"/>
        <v>20250</v>
      </c>
      <c r="U228" s="45">
        <f t="shared" si="58"/>
        <v>27</v>
      </c>
      <c r="V228" s="46">
        <f t="shared" si="59"/>
        <v>20250</v>
      </c>
      <c r="W228" s="46">
        <f t="shared" si="60"/>
        <v>0</v>
      </c>
      <c r="X228" s="47">
        <f t="shared" si="61"/>
        <v>0</v>
      </c>
      <c r="Y228" s="97">
        <v>27</v>
      </c>
      <c r="Z228" s="96">
        <f t="shared" si="62"/>
        <v>20250</v>
      </c>
      <c r="AA228" s="96">
        <f t="shared" si="63"/>
        <v>0</v>
      </c>
      <c r="AB228" s="70">
        <f t="shared" si="64"/>
        <v>0</v>
      </c>
      <c r="AC228" s="157"/>
      <c r="AD228" s="162">
        <v>262.5</v>
      </c>
      <c r="AE228" s="166">
        <f t="shared" si="75"/>
        <v>7087.5</v>
      </c>
      <c r="AF228" s="166">
        <f t="shared" si="76"/>
        <v>7087.5</v>
      </c>
    </row>
    <row r="229" spans="1:32">
      <c r="A229" s="34">
        <v>225</v>
      </c>
      <c r="B229" s="34" t="s">
        <v>462</v>
      </c>
      <c r="C229" s="6" t="s">
        <v>463</v>
      </c>
      <c r="D229" s="35" t="s">
        <v>20</v>
      </c>
      <c r="E229" s="36">
        <v>750</v>
      </c>
      <c r="F229" s="37">
        <v>15</v>
      </c>
      <c r="G229" s="38">
        <v>635.59322033898309</v>
      </c>
      <c r="H229" s="38">
        <f t="shared" si="65"/>
        <v>11250</v>
      </c>
      <c r="I229" s="39">
        <v>15</v>
      </c>
      <c r="J229" s="38">
        <f t="shared" si="66"/>
        <v>11250</v>
      </c>
      <c r="K229" s="38">
        <f t="shared" si="67"/>
        <v>0</v>
      </c>
      <c r="L229" s="38">
        <f t="shared" si="68"/>
        <v>0</v>
      </c>
      <c r="M229" s="40"/>
      <c r="N229" s="99">
        <f t="shared" si="69"/>
        <v>0</v>
      </c>
      <c r="O229" s="42"/>
      <c r="P229" s="43">
        <f t="shared" si="70"/>
        <v>0</v>
      </c>
      <c r="Q229" s="43">
        <f t="shared" si="71"/>
        <v>0</v>
      </c>
      <c r="R229" s="43">
        <f t="shared" si="72"/>
        <v>0</v>
      </c>
      <c r="S229" s="44">
        <f t="shared" si="73"/>
        <v>15</v>
      </c>
      <c r="T229" s="98">
        <f t="shared" si="74"/>
        <v>11250</v>
      </c>
      <c r="U229" s="45">
        <f t="shared" si="58"/>
        <v>15</v>
      </c>
      <c r="V229" s="46">
        <f t="shared" si="59"/>
        <v>11250</v>
      </c>
      <c r="W229" s="46">
        <f t="shared" si="60"/>
        <v>0</v>
      </c>
      <c r="X229" s="47">
        <f t="shared" si="61"/>
        <v>0</v>
      </c>
      <c r="Y229" s="97">
        <v>15</v>
      </c>
      <c r="Z229" s="96">
        <f t="shared" si="62"/>
        <v>11250</v>
      </c>
      <c r="AA229" s="96">
        <f t="shared" si="63"/>
        <v>0</v>
      </c>
      <c r="AB229" s="70">
        <f t="shared" si="64"/>
        <v>0</v>
      </c>
      <c r="AC229" s="157"/>
      <c r="AD229" s="162">
        <v>262.5</v>
      </c>
      <c r="AE229" s="166">
        <f t="shared" si="75"/>
        <v>3937.5</v>
      </c>
      <c r="AF229" s="166">
        <f t="shared" si="76"/>
        <v>3937.5</v>
      </c>
    </row>
    <row r="230" spans="1:32">
      <c r="A230" s="34">
        <v>226</v>
      </c>
      <c r="B230" s="34" t="s">
        <v>464</v>
      </c>
      <c r="C230" s="6" t="s">
        <v>465</v>
      </c>
      <c r="D230" s="35" t="s">
        <v>20</v>
      </c>
      <c r="E230" s="36">
        <v>550</v>
      </c>
      <c r="F230" s="37">
        <v>27</v>
      </c>
      <c r="G230" s="38">
        <v>466.10169491525426</v>
      </c>
      <c r="H230" s="38">
        <f t="shared" si="65"/>
        <v>14850</v>
      </c>
      <c r="I230" s="39">
        <v>32</v>
      </c>
      <c r="J230" s="38">
        <f t="shared" si="66"/>
        <v>17600</v>
      </c>
      <c r="K230" s="38">
        <f t="shared" si="67"/>
        <v>2750</v>
      </c>
      <c r="L230" s="38">
        <f t="shared" si="68"/>
        <v>0</v>
      </c>
      <c r="M230" s="40">
        <v>58</v>
      </c>
      <c r="N230" s="99">
        <f t="shared" si="69"/>
        <v>31900</v>
      </c>
      <c r="O230" s="42">
        <v>5</v>
      </c>
      <c r="P230" s="43">
        <f t="shared" si="70"/>
        <v>2750</v>
      </c>
      <c r="Q230" s="43">
        <f t="shared" si="71"/>
        <v>0</v>
      </c>
      <c r="R230" s="43">
        <f t="shared" si="72"/>
        <v>29150</v>
      </c>
      <c r="S230" s="44">
        <f t="shared" si="73"/>
        <v>85</v>
      </c>
      <c r="T230" s="98">
        <f t="shared" si="74"/>
        <v>46750</v>
      </c>
      <c r="U230" s="45">
        <f t="shared" si="58"/>
        <v>37</v>
      </c>
      <c r="V230" s="46">
        <f t="shared" si="59"/>
        <v>20350</v>
      </c>
      <c r="W230" s="46">
        <f t="shared" si="60"/>
        <v>0</v>
      </c>
      <c r="X230" s="47">
        <f t="shared" si="61"/>
        <v>26400</v>
      </c>
      <c r="Y230" s="97">
        <v>115</v>
      </c>
      <c r="Z230" s="96">
        <f t="shared" si="62"/>
        <v>63250</v>
      </c>
      <c r="AA230" s="96">
        <f t="shared" si="63"/>
        <v>16500</v>
      </c>
      <c r="AB230" s="70">
        <f t="shared" si="64"/>
        <v>0</v>
      </c>
      <c r="AC230" s="157"/>
      <c r="AD230" s="162">
        <v>192.5</v>
      </c>
      <c r="AE230" s="166">
        <f t="shared" si="75"/>
        <v>5197.5</v>
      </c>
      <c r="AF230" s="166">
        <f t="shared" si="76"/>
        <v>22137.5</v>
      </c>
    </row>
    <row r="231" spans="1:32" ht="30">
      <c r="A231" s="34">
        <v>227</v>
      </c>
      <c r="B231" s="34" t="s">
        <v>466</v>
      </c>
      <c r="C231" s="6" t="s">
        <v>467</v>
      </c>
      <c r="D231" s="35" t="s">
        <v>20</v>
      </c>
      <c r="E231" s="36">
        <v>35000</v>
      </c>
      <c r="F231" s="37">
        <v>27</v>
      </c>
      <c r="G231" s="38">
        <v>29661.016949152545</v>
      </c>
      <c r="H231" s="38">
        <f t="shared" si="65"/>
        <v>945000</v>
      </c>
      <c r="I231" s="39">
        <v>31</v>
      </c>
      <c r="J231" s="38">
        <f t="shared" si="66"/>
        <v>1085000</v>
      </c>
      <c r="K231" s="38">
        <f t="shared" si="67"/>
        <v>140000</v>
      </c>
      <c r="L231" s="38">
        <f t="shared" si="68"/>
        <v>0</v>
      </c>
      <c r="M231" s="40"/>
      <c r="N231" s="99">
        <f t="shared" si="69"/>
        <v>0</v>
      </c>
      <c r="O231" s="42"/>
      <c r="P231" s="43">
        <f t="shared" si="70"/>
        <v>0</v>
      </c>
      <c r="Q231" s="43">
        <f t="shared" si="71"/>
        <v>0</v>
      </c>
      <c r="R231" s="43">
        <f t="shared" si="72"/>
        <v>0</v>
      </c>
      <c r="S231" s="44">
        <f t="shared" si="73"/>
        <v>27</v>
      </c>
      <c r="T231" s="98">
        <f t="shared" si="74"/>
        <v>945000</v>
      </c>
      <c r="U231" s="45">
        <f t="shared" si="58"/>
        <v>31</v>
      </c>
      <c r="V231" s="46">
        <f t="shared" si="59"/>
        <v>1085000</v>
      </c>
      <c r="W231" s="46">
        <f t="shared" si="60"/>
        <v>140000</v>
      </c>
      <c r="X231" s="47">
        <f t="shared" si="61"/>
        <v>0</v>
      </c>
      <c r="Y231" s="97">
        <v>31</v>
      </c>
      <c r="Z231" s="96">
        <f t="shared" si="62"/>
        <v>1085000</v>
      </c>
      <c r="AA231" s="96">
        <f t="shared" si="63"/>
        <v>140000</v>
      </c>
      <c r="AB231" s="70">
        <f t="shared" si="64"/>
        <v>0</v>
      </c>
      <c r="AC231" s="157"/>
      <c r="AD231" s="162">
        <v>12250</v>
      </c>
      <c r="AE231" s="166">
        <f t="shared" si="75"/>
        <v>330750</v>
      </c>
      <c r="AF231" s="166">
        <f t="shared" si="76"/>
        <v>379750</v>
      </c>
    </row>
    <row r="232" spans="1:32">
      <c r="A232" s="34">
        <v>228</v>
      </c>
      <c r="B232" s="34" t="s">
        <v>468</v>
      </c>
      <c r="C232" s="6" t="s">
        <v>469</v>
      </c>
      <c r="D232" s="35" t="s">
        <v>20</v>
      </c>
      <c r="E232" s="36">
        <v>9500</v>
      </c>
      <c r="F232" s="37">
        <v>1</v>
      </c>
      <c r="G232" s="38">
        <v>8050.8474576271192</v>
      </c>
      <c r="H232" s="38">
        <f t="shared" si="65"/>
        <v>9500</v>
      </c>
      <c r="I232" s="39">
        <v>0</v>
      </c>
      <c r="J232" s="38">
        <f t="shared" si="66"/>
        <v>0</v>
      </c>
      <c r="K232" s="38">
        <f t="shared" si="67"/>
        <v>0</v>
      </c>
      <c r="L232" s="38">
        <f t="shared" si="68"/>
        <v>9500</v>
      </c>
      <c r="M232" s="40"/>
      <c r="N232" s="99">
        <f t="shared" si="69"/>
        <v>0</v>
      </c>
      <c r="O232" s="42"/>
      <c r="P232" s="43">
        <f t="shared" si="70"/>
        <v>0</v>
      </c>
      <c r="Q232" s="43">
        <f t="shared" si="71"/>
        <v>0</v>
      </c>
      <c r="R232" s="43">
        <f t="shared" si="72"/>
        <v>0</v>
      </c>
      <c r="S232" s="44">
        <f t="shared" si="73"/>
        <v>1</v>
      </c>
      <c r="T232" s="98">
        <f t="shared" si="74"/>
        <v>9500</v>
      </c>
      <c r="U232" s="45">
        <f t="shared" si="58"/>
        <v>0</v>
      </c>
      <c r="V232" s="46">
        <f t="shared" si="59"/>
        <v>0</v>
      </c>
      <c r="W232" s="46">
        <f t="shared" si="60"/>
        <v>0</v>
      </c>
      <c r="X232" s="47">
        <f t="shared" si="61"/>
        <v>9500</v>
      </c>
      <c r="Y232" s="97">
        <v>0</v>
      </c>
      <c r="Z232" s="96">
        <f t="shared" si="62"/>
        <v>0</v>
      </c>
      <c r="AA232" s="96">
        <f t="shared" si="63"/>
        <v>0</v>
      </c>
      <c r="AB232" s="70">
        <f t="shared" si="64"/>
        <v>9500</v>
      </c>
      <c r="AC232" s="157"/>
      <c r="AD232" s="162">
        <v>3325</v>
      </c>
      <c r="AE232" s="166">
        <f t="shared" si="75"/>
        <v>3325</v>
      </c>
      <c r="AF232" s="166">
        <f t="shared" si="76"/>
        <v>0</v>
      </c>
    </row>
    <row r="233" spans="1:32">
      <c r="A233" s="34">
        <v>229</v>
      </c>
      <c r="B233" s="34" t="s">
        <v>470</v>
      </c>
      <c r="C233" s="6" t="s">
        <v>471</v>
      </c>
      <c r="D233" s="35" t="s">
        <v>20</v>
      </c>
      <c r="E233" s="36">
        <v>14500.000000000002</v>
      </c>
      <c r="F233" s="37">
        <v>3</v>
      </c>
      <c r="G233" s="38">
        <v>12288.135593220341</v>
      </c>
      <c r="H233" s="38">
        <f t="shared" si="65"/>
        <v>43500.000000000007</v>
      </c>
      <c r="I233" s="39">
        <v>5</v>
      </c>
      <c r="J233" s="38">
        <f t="shared" si="66"/>
        <v>72500.000000000015</v>
      </c>
      <c r="K233" s="38">
        <f t="shared" si="67"/>
        <v>29000.000000000007</v>
      </c>
      <c r="L233" s="38">
        <f t="shared" si="68"/>
        <v>0</v>
      </c>
      <c r="M233" s="40"/>
      <c r="N233" s="99">
        <f t="shared" si="69"/>
        <v>0</v>
      </c>
      <c r="O233" s="42"/>
      <c r="P233" s="43">
        <f t="shared" si="70"/>
        <v>0</v>
      </c>
      <c r="Q233" s="43">
        <f t="shared" si="71"/>
        <v>0</v>
      </c>
      <c r="R233" s="43">
        <f t="shared" si="72"/>
        <v>0</v>
      </c>
      <c r="S233" s="44">
        <f t="shared" si="73"/>
        <v>3</v>
      </c>
      <c r="T233" s="98">
        <f t="shared" si="74"/>
        <v>43500.000000000007</v>
      </c>
      <c r="U233" s="45">
        <f t="shared" si="58"/>
        <v>5</v>
      </c>
      <c r="V233" s="46">
        <f t="shared" si="59"/>
        <v>72500.000000000015</v>
      </c>
      <c r="W233" s="46">
        <f t="shared" si="60"/>
        <v>29000.000000000007</v>
      </c>
      <c r="X233" s="47">
        <f t="shared" si="61"/>
        <v>0</v>
      </c>
      <c r="Y233" s="97">
        <v>5</v>
      </c>
      <c r="Z233" s="96">
        <f t="shared" si="62"/>
        <v>72500.000000000015</v>
      </c>
      <c r="AA233" s="96">
        <f t="shared" si="63"/>
        <v>29000.000000000007</v>
      </c>
      <c r="AB233" s="70">
        <f t="shared" si="64"/>
        <v>0</v>
      </c>
      <c r="AC233" s="157"/>
      <c r="AD233" s="162">
        <v>5075</v>
      </c>
      <c r="AE233" s="166">
        <f t="shared" si="75"/>
        <v>15225</v>
      </c>
      <c r="AF233" s="166">
        <f t="shared" si="76"/>
        <v>25375</v>
      </c>
    </row>
    <row r="234" spans="1:32">
      <c r="A234" s="34">
        <v>230</v>
      </c>
      <c r="B234" s="34" t="s">
        <v>472</v>
      </c>
      <c r="C234" s="6" t="s">
        <v>473</v>
      </c>
      <c r="D234" s="35" t="s">
        <v>20</v>
      </c>
      <c r="E234" s="36">
        <v>22500</v>
      </c>
      <c r="F234" s="37">
        <v>1</v>
      </c>
      <c r="G234" s="38">
        <v>19067.796610169491</v>
      </c>
      <c r="H234" s="38">
        <f t="shared" si="65"/>
        <v>22500</v>
      </c>
      <c r="I234" s="39">
        <v>2</v>
      </c>
      <c r="J234" s="38">
        <f t="shared" si="66"/>
        <v>45000</v>
      </c>
      <c r="K234" s="38">
        <f t="shared" si="67"/>
        <v>22500</v>
      </c>
      <c r="L234" s="38">
        <f t="shared" si="68"/>
        <v>0</v>
      </c>
      <c r="M234" s="40">
        <v>5</v>
      </c>
      <c r="N234" s="99">
        <f t="shared" si="69"/>
        <v>112500</v>
      </c>
      <c r="O234" s="42">
        <v>5</v>
      </c>
      <c r="P234" s="43">
        <f t="shared" si="70"/>
        <v>112500</v>
      </c>
      <c r="Q234" s="43">
        <f t="shared" si="71"/>
        <v>0</v>
      </c>
      <c r="R234" s="43">
        <f t="shared" si="72"/>
        <v>0</v>
      </c>
      <c r="S234" s="44">
        <f t="shared" si="73"/>
        <v>6</v>
      </c>
      <c r="T234" s="98">
        <f t="shared" si="74"/>
        <v>135000</v>
      </c>
      <c r="U234" s="45">
        <f t="shared" si="58"/>
        <v>7</v>
      </c>
      <c r="V234" s="46">
        <f t="shared" si="59"/>
        <v>157500</v>
      </c>
      <c r="W234" s="46">
        <f t="shared" si="60"/>
        <v>22500</v>
      </c>
      <c r="X234" s="47">
        <f t="shared" si="61"/>
        <v>0</v>
      </c>
      <c r="Y234" s="97">
        <v>6</v>
      </c>
      <c r="Z234" s="96">
        <f t="shared" si="62"/>
        <v>135000</v>
      </c>
      <c r="AA234" s="96">
        <f t="shared" si="63"/>
        <v>0</v>
      </c>
      <c r="AB234" s="70">
        <f t="shared" si="64"/>
        <v>0</v>
      </c>
      <c r="AC234" s="157"/>
      <c r="AD234" s="162">
        <v>7875</v>
      </c>
      <c r="AE234" s="166">
        <f t="shared" si="75"/>
        <v>7875</v>
      </c>
      <c r="AF234" s="166">
        <f t="shared" si="76"/>
        <v>47250</v>
      </c>
    </row>
    <row r="235" spans="1:32">
      <c r="A235" s="34">
        <v>231</v>
      </c>
      <c r="B235" s="34" t="s">
        <v>474</v>
      </c>
      <c r="C235" s="6" t="s">
        <v>475</v>
      </c>
      <c r="D235" s="35" t="s">
        <v>68</v>
      </c>
      <c r="E235" s="36">
        <v>40000</v>
      </c>
      <c r="F235" s="37">
        <v>1</v>
      </c>
      <c r="G235" s="38">
        <v>33898.305084745763</v>
      </c>
      <c r="H235" s="38">
        <f t="shared" si="65"/>
        <v>40000</v>
      </c>
      <c r="I235" s="39">
        <v>1</v>
      </c>
      <c r="J235" s="38">
        <f t="shared" si="66"/>
        <v>40000</v>
      </c>
      <c r="K235" s="38">
        <f t="shared" si="67"/>
        <v>0</v>
      </c>
      <c r="L235" s="38">
        <f t="shared" si="68"/>
        <v>0</v>
      </c>
      <c r="M235" s="40">
        <v>1</v>
      </c>
      <c r="N235" s="99">
        <f t="shared" si="69"/>
        <v>40000</v>
      </c>
      <c r="O235" s="42">
        <v>1</v>
      </c>
      <c r="P235" s="43">
        <f t="shared" si="70"/>
        <v>40000</v>
      </c>
      <c r="Q235" s="43">
        <f t="shared" si="71"/>
        <v>0</v>
      </c>
      <c r="R235" s="43">
        <f t="shared" si="72"/>
        <v>0</v>
      </c>
      <c r="S235" s="44">
        <f t="shared" si="73"/>
        <v>2</v>
      </c>
      <c r="T235" s="98">
        <f t="shared" si="74"/>
        <v>80000</v>
      </c>
      <c r="U235" s="45">
        <f t="shared" si="58"/>
        <v>2</v>
      </c>
      <c r="V235" s="46">
        <f t="shared" si="59"/>
        <v>80000</v>
      </c>
      <c r="W235" s="46">
        <f t="shared" si="60"/>
        <v>0</v>
      </c>
      <c r="X235" s="47">
        <f t="shared" si="61"/>
        <v>0</v>
      </c>
      <c r="Y235" s="97">
        <v>3</v>
      </c>
      <c r="Z235" s="96">
        <f t="shared" si="62"/>
        <v>120000</v>
      </c>
      <c r="AA235" s="96">
        <f t="shared" si="63"/>
        <v>40000</v>
      </c>
      <c r="AB235" s="70">
        <f t="shared" si="64"/>
        <v>0</v>
      </c>
      <c r="AC235" s="157"/>
      <c r="AD235" s="162">
        <v>14000</v>
      </c>
      <c r="AE235" s="166">
        <f t="shared" si="75"/>
        <v>14000</v>
      </c>
      <c r="AF235" s="166">
        <f>Y235*AD235</f>
        <v>42000</v>
      </c>
    </row>
    <row r="236" spans="1:32">
      <c r="A236" s="34">
        <v>232</v>
      </c>
      <c r="B236" s="34" t="s">
        <v>476</v>
      </c>
      <c r="C236" s="7" t="s">
        <v>477</v>
      </c>
      <c r="D236" s="35" t="s">
        <v>68</v>
      </c>
      <c r="E236" s="36">
        <v>14500.000000000002</v>
      </c>
      <c r="F236" s="37">
        <v>1</v>
      </c>
      <c r="G236" s="38">
        <v>12288.135593220341</v>
      </c>
      <c r="H236" s="38">
        <f t="shared" si="65"/>
        <v>14500.000000000002</v>
      </c>
      <c r="I236" s="39">
        <v>1</v>
      </c>
      <c r="J236" s="38">
        <f t="shared" si="66"/>
        <v>14500.000000000002</v>
      </c>
      <c r="K236" s="38">
        <f t="shared" si="67"/>
        <v>0</v>
      </c>
      <c r="L236" s="38">
        <f t="shared" si="68"/>
        <v>0</v>
      </c>
      <c r="M236" s="40">
        <v>1</v>
      </c>
      <c r="N236" s="99">
        <f t="shared" si="69"/>
        <v>14500.000000000002</v>
      </c>
      <c r="O236" s="42">
        <v>1</v>
      </c>
      <c r="P236" s="43">
        <f t="shared" si="70"/>
        <v>14500.000000000002</v>
      </c>
      <c r="Q236" s="43">
        <f t="shared" si="71"/>
        <v>0</v>
      </c>
      <c r="R236" s="43">
        <f t="shared" si="72"/>
        <v>0</v>
      </c>
      <c r="S236" s="44">
        <f t="shared" si="73"/>
        <v>2</v>
      </c>
      <c r="T236" s="98">
        <f t="shared" si="74"/>
        <v>29000.000000000004</v>
      </c>
      <c r="U236" s="45">
        <f t="shared" si="58"/>
        <v>2</v>
      </c>
      <c r="V236" s="46">
        <f t="shared" si="59"/>
        <v>29000.000000000004</v>
      </c>
      <c r="W236" s="46">
        <f t="shared" si="60"/>
        <v>0</v>
      </c>
      <c r="X236" s="47">
        <f t="shared" si="61"/>
        <v>0</v>
      </c>
      <c r="Y236" s="97">
        <v>2</v>
      </c>
      <c r="Z236" s="96">
        <f t="shared" si="62"/>
        <v>29000.000000000004</v>
      </c>
      <c r="AA236" s="96">
        <f t="shared" si="63"/>
        <v>0</v>
      </c>
      <c r="AB236" s="70">
        <f t="shared" si="64"/>
        <v>0</v>
      </c>
      <c r="AC236" s="157"/>
      <c r="AD236" s="162">
        <v>5075</v>
      </c>
      <c r="AE236" s="166">
        <f t="shared" si="75"/>
        <v>5075</v>
      </c>
      <c r="AF236" s="166">
        <f>Y236*AD236</f>
        <v>10150</v>
      </c>
    </row>
    <row r="237" spans="1:32">
      <c r="A237" s="34">
        <v>233</v>
      </c>
      <c r="B237" s="34" t="s">
        <v>478</v>
      </c>
      <c r="C237" s="6" t="s">
        <v>479</v>
      </c>
      <c r="D237" s="35" t="s">
        <v>68</v>
      </c>
      <c r="E237" s="36">
        <v>185000</v>
      </c>
      <c r="F237" s="37">
        <v>1</v>
      </c>
      <c r="G237" s="38">
        <v>156779.66101694916</v>
      </c>
      <c r="H237" s="38">
        <f t="shared" si="65"/>
        <v>185000</v>
      </c>
      <c r="I237" s="39">
        <v>1</v>
      </c>
      <c r="J237" s="38">
        <f t="shared" si="66"/>
        <v>185000</v>
      </c>
      <c r="K237" s="38">
        <f t="shared" si="67"/>
        <v>0</v>
      </c>
      <c r="L237" s="38">
        <f t="shared" si="68"/>
        <v>0</v>
      </c>
      <c r="M237" s="40">
        <v>1</v>
      </c>
      <c r="N237" s="99">
        <f t="shared" si="69"/>
        <v>185000</v>
      </c>
      <c r="O237" s="42">
        <v>1</v>
      </c>
      <c r="P237" s="43">
        <f t="shared" si="70"/>
        <v>185000</v>
      </c>
      <c r="Q237" s="43">
        <f t="shared" si="71"/>
        <v>0</v>
      </c>
      <c r="R237" s="43">
        <f t="shared" si="72"/>
        <v>0</v>
      </c>
      <c r="S237" s="44">
        <f t="shared" si="73"/>
        <v>2</v>
      </c>
      <c r="T237" s="98">
        <f t="shared" si="74"/>
        <v>370000</v>
      </c>
      <c r="U237" s="45">
        <f t="shared" si="58"/>
        <v>2</v>
      </c>
      <c r="V237" s="46">
        <f t="shared" si="59"/>
        <v>370000</v>
      </c>
      <c r="W237" s="46">
        <f t="shared" si="60"/>
        <v>0</v>
      </c>
      <c r="X237" s="47">
        <f t="shared" si="61"/>
        <v>0</v>
      </c>
      <c r="Y237" s="97">
        <v>2</v>
      </c>
      <c r="Z237" s="96">
        <f t="shared" si="62"/>
        <v>370000</v>
      </c>
      <c r="AA237" s="96">
        <f t="shared" si="63"/>
        <v>0</v>
      </c>
      <c r="AB237" s="70">
        <f t="shared" si="64"/>
        <v>0</v>
      </c>
      <c r="AC237" s="157"/>
      <c r="AD237" s="162">
        <v>64750</v>
      </c>
      <c r="AE237" s="166">
        <f t="shared" si="75"/>
        <v>64750</v>
      </c>
      <c r="AF237" s="166">
        <f>Y237*AD237</f>
        <v>129500</v>
      </c>
    </row>
    <row r="238" spans="1:32" ht="60">
      <c r="A238" s="34">
        <v>234</v>
      </c>
      <c r="B238" s="34" t="s">
        <v>480</v>
      </c>
      <c r="C238" s="6" t="s">
        <v>481</v>
      </c>
      <c r="D238" s="35" t="s">
        <v>68</v>
      </c>
      <c r="E238" s="36">
        <v>1895000</v>
      </c>
      <c r="F238" s="37">
        <v>1</v>
      </c>
      <c r="G238" s="38">
        <v>1605932.2033898307</v>
      </c>
      <c r="H238" s="38">
        <f t="shared" si="65"/>
        <v>1895000</v>
      </c>
      <c r="I238" s="39">
        <v>1</v>
      </c>
      <c r="J238" s="38">
        <f t="shared" si="66"/>
        <v>1895000</v>
      </c>
      <c r="K238" s="38">
        <f t="shared" si="67"/>
        <v>0</v>
      </c>
      <c r="L238" s="38">
        <f t="shared" si="68"/>
        <v>0</v>
      </c>
      <c r="M238" s="40"/>
      <c r="N238" s="99">
        <f t="shared" si="69"/>
        <v>0</v>
      </c>
      <c r="O238" s="42"/>
      <c r="P238" s="43">
        <f t="shared" si="70"/>
        <v>0</v>
      </c>
      <c r="Q238" s="43">
        <f t="shared" si="71"/>
        <v>0</v>
      </c>
      <c r="R238" s="43">
        <f t="shared" si="72"/>
        <v>0</v>
      </c>
      <c r="S238" s="44">
        <f t="shared" si="73"/>
        <v>1</v>
      </c>
      <c r="T238" s="98">
        <f t="shared" si="74"/>
        <v>1895000</v>
      </c>
      <c r="U238" s="45">
        <f t="shared" si="58"/>
        <v>1</v>
      </c>
      <c r="V238" s="46">
        <f t="shared" si="59"/>
        <v>1895000</v>
      </c>
      <c r="W238" s="46">
        <f t="shared" si="60"/>
        <v>0</v>
      </c>
      <c r="X238" s="47">
        <f t="shared" si="61"/>
        <v>0</v>
      </c>
      <c r="Y238" s="97">
        <v>1</v>
      </c>
      <c r="Z238" s="96">
        <f t="shared" si="62"/>
        <v>1895000</v>
      </c>
      <c r="AA238" s="96">
        <f t="shared" si="63"/>
        <v>0</v>
      </c>
      <c r="AB238" s="70">
        <f t="shared" si="64"/>
        <v>0</v>
      </c>
      <c r="AC238" s="157"/>
      <c r="AD238" s="162">
        <v>663250</v>
      </c>
      <c r="AE238" s="166">
        <f t="shared" si="75"/>
        <v>663250</v>
      </c>
      <c r="AF238" s="166">
        <f t="shared" si="76"/>
        <v>663250</v>
      </c>
    </row>
    <row r="239" spans="1:32" ht="30">
      <c r="A239" s="34">
        <v>235</v>
      </c>
      <c r="B239" s="34" t="s">
        <v>482</v>
      </c>
      <c r="C239" s="6" t="s">
        <v>483</v>
      </c>
      <c r="D239" s="35" t="s">
        <v>68</v>
      </c>
      <c r="E239" s="36">
        <v>795000</v>
      </c>
      <c r="F239" s="37">
        <v>1</v>
      </c>
      <c r="G239" s="38">
        <v>673728.81355932204</v>
      </c>
      <c r="H239" s="38">
        <f t="shared" si="65"/>
        <v>795000</v>
      </c>
      <c r="I239" s="39">
        <v>1</v>
      </c>
      <c r="J239" s="38">
        <f t="shared" si="66"/>
        <v>795000</v>
      </c>
      <c r="K239" s="38">
        <f t="shared" si="67"/>
        <v>0</v>
      </c>
      <c r="L239" s="38">
        <f t="shared" si="68"/>
        <v>0</v>
      </c>
      <c r="M239" s="40"/>
      <c r="N239" s="99">
        <f t="shared" si="69"/>
        <v>0</v>
      </c>
      <c r="O239" s="42"/>
      <c r="P239" s="43">
        <f t="shared" si="70"/>
        <v>0</v>
      </c>
      <c r="Q239" s="43">
        <f t="shared" si="71"/>
        <v>0</v>
      </c>
      <c r="R239" s="43">
        <f t="shared" si="72"/>
        <v>0</v>
      </c>
      <c r="S239" s="44">
        <f t="shared" si="73"/>
        <v>1</v>
      </c>
      <c r="T239" s="98">
        <f t="shared" si="74"/>
        <v>795000</v>
      </c>
      <c r="U239" s="45">
        <f t="shared" si="58"/>
        <v>1</v>
      </c>
      <c r="V239" s="46">
        <f t="shared" si="59"/>
        <v>795000</v>
      </c>
      <c r="W239" s="46">
        <f t="shared" si="60"/>
        <v>0</v>
      </c>
      <c r="X239" s="47">
        <f t="shared" si="61"/>
        <v>0</v>
      </c>
      <c r="Y239" s="97">
        <v>1</v>
      </c>
      <c r="Z239" s="96">
        <f t="shared" si="62"/>
        <v>795000</v>
      </c>
      <c r="AA239" s="96">
        <f t="shared" si="63"/>
        <v>0</v>
      </c>
      <c r="AB239" s="70">
        <f t="shared" si="64"/>
        <v>0</v>
      </c>
      <c r="AC239" s="157"/>
      <c r="AD239" s="162">
        <v>278250</v>
      </c>
      <c r="AE239" s="166">
        <f t="shared" si="75"/>
        <v>278250</v>
      </c>
      <c r="AF239" s="166">
        <f t="shared" si="76"/>
        <v>278250</v>
      </c>
    </row>
    <row r="240" spans="1:32">
      <c r="A240" s="34">
        <v>236</v>
      </c>
      <c r="B240" s="34" t="s">
        <v>484</v>
      </c>
      <c r="C240" s="6" t="s">
        <v>485</v>
      </c>
      <c r="D240" s="35" t="s">
        <v>68</v>
      </c>
      <c r="E240" s="36">
        <v>95000.000000000015</v>
      </c>
      <c r="F240" s="37">
        <v>1</v>
      </c>
      <c r="G240" s="38">
        <v>80508.474576271197</v>
      </c>
      <c r="H240" s="38">
        <f t="shared" si="65"/>
        <v>95000.000000000015</v>
      </c>
      <c r="I240" s="39">
        <v>1</v>
      </c>
      <c r="J240" s="38">
        <f t="shared" si="66"/>
        <v>95000.000000000015</v>
      </c>
      <c r="K240" s="38">
        <f t="shared" si="67"/>
        <v>0</v>
      </c>
      <c r="L240" s="38">
        <f t="shared" si="68"/>
        <v>0</v>
      </c>
      <c r="M240" s="40"/>
      <c r="N240" s="99">
        <f t="shared" si="69"/>
        <v>0</v>
      </c>
      <c r="O240" s="42"/>
      <c r="P240" s="43">
        <f t="shared" si="70"/>
        <v>0</v>
      </c>
      <c r="Q240" s="43">
        <f t="shared" si="71"/>
        <v>0</v>
      </c>
      <c r="R240" s="43">
        <f t="shared" si="72"/>
        <v>0</v>
      </c>
      <c r="S240" s="44">
        <f t="shared" si="73"/>
        <v>1</v>
      </c>
      <c r="T240" s="98">
        <f t="shared" si="74"/>
        <v>95000.000000000015</v>
      </c>
      <c r="U240" s="45">
        <f t="shared" si="58"/>
        <v>1</v>
      </c>
      <c r="V240" s="46">
        <f t="shared" si="59"/>
        <v>95000.000000000015</v>
      </c>
      <c r="W240" s="46">
        <f t="shared" si="60"/>
        <v>0</v>
      </c>
      <c r="X240" s="47">
        <f t="shared" si="61"/>
        <v>0</v>
      </c>
      <c r="Y240" s="97">
        <v>1</v>
      </c>
      <c r="Z240" s="96">
        <f t="shared" si="62"/>
        <v>95000.000000000015</v>
      </c>
      <c r="AA240" s="96">
        <f t="shared" si="63"/>
        <v>0</v>
      </c>
      <c r="AB240" s="70">
        <f t="shared" si="64"/>
        <v>0</v>
      </c>
      <c r="AC240" s="157"/>
      <c r="AD240" s="162">
        <v>33250</v>
      </c>
      <c r="AE240" s="166">
        <f t="shared" si="75"/>
        <v>33250</v>
      </c>
      <c r="AF240" s="166">
        <f t="shared" si="76"/>
        <v>33250</v>
      </c>
    </row>
    <row r="241" spans="1:33">
      <c r="A241" s="34">
        <v>237</v>
      </c>
      <c r="B241" s="34" t="s">
        <v>486</v>
      </c>
      <c r="C241" s="6" t="s">
        <v>487</v>
      </c>
      <c r="D241" s="35" t="s">
        <v>68</v>
      </c>
      <c r="E241" s="36">
        <v>145000</v>
      </c>
      <c r="F241" s="37">
        <v>1</v>
      </c>
      <c r="G241" s="38">
        <v>122881.3559322034</v>
      </c>
      <c r="H241" s="38">
        <f t="shared" si="65"/>
        <v>145000</v>
      </c>
      <c r="I241" s="39">
        <v>1</v>
      </c>
      <c r="J241" s="38">
        <f t="shared" si="66"/>
        <v>145000</v>
      </c>
      <c r="K241" s="38">
        <f t="shared" si="67"/>
        <v>0</v>
      </c>
      <c r="L241" s="38">
        <f t="shared" si="68"/>
        <v>0</v>
      </c>
      <c r="M241" s="40"/>
      <c r="N241" s="99">
        <f t="shared" si="69"/>
        <v>0</v>
      </c>
      <c r="O241" s="42"/>
      <c r="P241" s="43">
        <f t="shared" si="70"/>
        <v>0</v>
      </c>
      <c r="Q241" s="43">
        <f t="shared" si="71"/>
        <v>0</v>
      </c>
      <c r="R241" s="43">
        <f t="shared" si="72"/>
        <v>0</v>
      </c>
      <c r="S241" s="44">
        <f t="shared" si="73"/>
        <v>1</v>
      </c>
      <c r="T241" s="98">
        <f t="shared" si="74"/>
        <v>145000</v>
      </c>
      <c r="U241" s="45">
        <f t="shared" si="58"/>
        <v>1</v>
      </c>
      <c r="V241" s="46">
        <f t="shared" si="59"/>
        <v>145000</v>
      </c>
      <c r="W241" s="46">
        <f t="shared" si="60"/>
        <v>0</v>
      </c>
      <c r="X241" s="47">
        <f t="shared" si="61"/>
        <v>0</v>
      </c>
      <c r="Y241" s="97">
        <v>1</v>
      </c>
      <c r="Z241" s="96">
        <f t="shared" si="62"/>
        <v>145000</v>
      </c>
      <c r="AA241" s="96">
        <f t="shared" si="63"/>
        <v>0</v>
      </c>
      <c r="AB241" s="70">
        <f t="shared" si="64"/>
        <v>0</v>
      </c>
      <c r="AC241" s="157"/>
      <c r="AD241" s="162">
        <v>50750</v>
      </c>
      <c r="AE241" s="166">
        <f t="shared" si="75"/>
        <v>50750</v>
      </c>
      <c r="AF241" s="166">
        <f t="shared" si="76"/>
        <v>50750</v>
      </c>
    </row>
    <row r="242" spans="1:33" ht="60">
      <c r="A242" s="34">
        <v>238</v>
      </c>
      <c r="B242" s="34" t="s">
        <v>488</v>
      </c>
      <c r="C242" s="6" t="s">
        <v>489</v>
      </c>
      <c r="D242" s="35" t="s">
        <v>68</v>
      </c>
      <c r="E242" s="36">
        <v>1495000</v>
      </c>
      <c r="F242" s="37">
        <v>2</v>
      </c>
      <c r="G242" s="38">
        <v>1266949.1525423729</v>
      </c>
      <c r="H242" s="38">
        <f t="shared" si="65"/>
        <v>2990000</v>
      </c>
      <c r="I242" s="39">
        <v>2</v>
      </c>
      <c r="J242" s="38">
        <f t="shared" si="66"/>
        <v>2990000</v>
      </c>
      <c r="K242" s="38">
        <f t="shared" si="67"/>
        <v>0</v>
      </c>
      <c r="L242" s="38">
        <f t="shared" si="68"/>
        <v>0</v>
      </c>
      <c r="M242" s="40"/>
      <c r="N242" s="99">
        <f t="shared" si="69"/>
        <v>0</v>
      </c>
      <c r="O242" s="42"/>
      <c r="P242" s="43">
        <f t="shared" si="70"/>
        <v>0</v>
      </c>
      <c r="Q242" s="43">
        <f t="shared" si="71"/>
        <v>0</v>
      </c>
      <c r="R242" s="43">
        <f t="shared" si="72"/>
        <v>0</v>
      </c>
      <c r="S242" s="44">
        <f t="shared" si="73"/>
        <v>2</v>
      </c>
      <c r="T242" s="98">
        <f t="shared" si="74"/>
        <v>2990000</v>
      </c>
      <c r="U242" s="45">
        <f t="shared" si="58"/>
        <v>2</v>
      </c>
      <c r="V242" s="46">
        <f t="shared" si="59"/>
        <v>2990000</v>
      </c>
      <c r="W242" s="46">
        <f t="shared" si="60"/>
        <v>0</v>
      </c>
      <c r="X242" s="47">
        <f t="shared" si="61"/>
        <v>0</v>
      </c>
      <c r="Y242" s="97">
        <v>2</v>
      </c>
      <c r="Z242" s="96">
        <f t="shared" si="62"/>
        <v>2990000</v>
      </c>
      <c r="AA242" s="96">
        <f t="shared" si="63"/>
        <v>0</v>
      </c>
      <c r="AB242" s="70">
        <f t="shared" si="64"/>
        <v>0</v>
      </c>
      <c r="AC242" s="157"/>
      <c r="AD242" s="162">
        <v>523250</v>
      </c>
      <c r="AE242" s="166">
        <f t="shared" si="75"/>
        <v>1046500</v>
      </c>
      <c r="AF242" s="166">
        <f t="shared" si="76"/>
        <v>1046500</v>
      </c>
    </row>
    <row r="243" spans="1:33" ht="30">
      <c r="A243" s="34">
        <v>239</v>
      </c>
      <c r="B243" s="34" t="s">
        <v>490</v>
      </c>
      <c r="C243" s="12" t="s">
        <v>491</v>
      </c>
      <c r="D243" s="35" t="s">
        <v>492</v>
      </c>
      <c r="E243" s="36">
        <v>100000</v>
      </c>
      <c r="F243" s="37">
        <v>4</v>
      </c>
      <c r="G243" s="38">
        <v>84745.762711864416</v>
      </c>
      <c r="H243" s="38">
        <f t="shared" si="65"/>
        <v>400000</v>
      </c>
      <c r="I243" s="55">
        <v>4</v>
      </c>
      <c r="J243" s="38">
        <f t="shared" si="66"/>
        <v>400000</v>
      </c>
      <c r="K243" s="38">
        <f t="shared" si="67"/>
        <v>0</v>
      </c>
      <c r="L243" s="38">
        <f t="shared" si="68"/>
        <v>0</v>
      </c>
      <c r="M243" s="40"/>
      <c r="N243" s="99">
        <f t="shared" si="69"/>
        <v>0</v>
      </c>
      <c r="O243" s="42"/>
      <c r="P243" s="43">
        <f t="shared" si="70"/>
        <v>0</v>
      </c>
      <c r="Q243" s="43">
        <f t="shared" si="71"/>
        <v>0</v>
      </c>
      <c r="R243" s="43">
        <f t="shared" si="72"/>
        <v>0</v>
      </c>
      <c r="S243" s="44">
        <f t="shared" si="73"/>
        <v>4</v>
      </c>
      <c r="T243" s="98">
        <f t="shared" si="74"/>
        <v>400000</v>
      </c>
      <c r="U243" s="45">
        <f t="shared" si="58"/>
        <v>4</v>
      </c>
      <c r="V243" s="46">
        <f t="shared" si="59"/>
        <v>400000</v>
      </c>
      <c r="W243" s="46">
        <f t="shared" si="60"/>
        <v>0</v>
      </c>
      <c r="X243" s="47">
        <f t="shared" si="61"/>
        <v>0</v>
      </c>
      <c r="Y243" s="97">
        <v>9</v>
      </c>
      <c r="Z243" s="96">
        <f t="shared" si="62"/>
        <v>900000</v>
      </c>
      <c r="AA243" s="96">
        <f t="shared" si="63"/>
        <v>500000</v>
      </c>
      <c r="AB243" s="70">
        <f t="shared" si="64"/>
        <v>0</v>
      </c>
      <c r="AC243" s="157"/>
      <c r="AD243" s="162">
        <v>35000</v>
      </c>
      <c r="AE243" s="166">
        <f t="shared" si="75"/>
        <v>140000</v>
      </c>
      <c r="AF243" s="166">
        <f t="shared" si="76"/>
        <v>315000</v>
      </c>
    </row>
    <row r="244" spans="1:33">
      <c r="A244" s="34">
        <v>240</v>
      </c>
      <c r="B244" s="34" t="s">
        <v>493</v>
      </c>
      <c r="C244" s="12" t="s">
        <v>494</v>
      </c>
      <c r="D244" s="35" t="s">
        <v>68</v>
      </c>
      <c r="E244" s="36">
        <v>1213000</v>
      </c>
      <c r="F244" s="37">
        <v>1</v>
      </c>
      <c r="G244" s="38">
        <v>1027966.1016949153</v>
      </c>
      <c r="H244" s="38">
        <f t="shared" si="65"/>
        <v>1213000</v>
      </c>
      <c r="I244" s="39">
        <v>1</v>
      </c>
      <c r="J244" s="38">
        <f t="shared" si="66"/>
        <v>1213000</v>
      </c>
      <c r="K244" s="38">
        <f t="shared" si="67"/>
        <v>0</v>
      </c>
      <c r="L244" s="38">
        <f t="shared" si="68"/>
        <v>0</v>
      </c>
      <c r="M244" s="40"/>
      <c r="N244" s="99">
        <f t="shared" si="69"/>
        <v>0</v>
      </c>
      <c r="O244" s="42"/>
      <c r="P244" s="43">
        <f t="shared" si="70"/>
        <v>0</v>
      </c>
      <c r="Q244" s="43">
        <f t="shared" si="71"/>
        <v>0</v>
      </c>
      <c r="R244" s="43">
        <f t="shared" si="72"/>
        <v>0</v>
      </c>
      <c r="S244" s="44">
        <f t="shared" si="73"/>
        <v>1</v>
      </c>
      <c r="T244" s="98">
        <f t="shared" si="74"/>
        <v>1213000</v>
      </c>
      <c r="U244" s="45">
        <f t="shared" si="58"/>
        <v>1</v>
      </c>
      <c r="V244" s="46">
        <f t="shared" si="59"/>
        <v>1213000</v>
      </c>
      <c r="W244" s="46">
        <f t="shared" si="60"/>
        <v>0</v>
      </c>
      <c r="X244" s="47">
        <f t="shared" si="61"/>
        <v>0</v>
      </c>
      <c r="Y244" s="97">
        <v>1</v>
      </c>
      <c r="Z244" s="96">
        <f t="shared" si="62"/>
        <v>1213000</v>
      </c>
      <c r="AA244" s="96">
        <f t="shared" si="63"/>
        <v>0</v>
      </c>
      <c r="AB244" s="70">
        <f t="shared" si="64"/>
        <v>0</v>
      </c>
      <c r="AC244" s="157"/>
      <c r="AD244" s="162">
        <v>424550</v>
      </c>
      <c r="AE244" s="166">
        <f t="shared" si="75"/>
        <v>424550</v>
      </c>
      <c r="AF244" s="166">
        <f t="shared" si="76"/>
        <v>424550</v>
      </c>
    </row>
    <row r="245" spans="1:33">
      <c r="A245" s="34">
        <v>241</v>
      </c>
      <c r="B245" s="33" t="s">
        <v>527</v>
      </c>
      <c r="C245" s="12" t="s">
        <v>495</v>
      </c>
      <c r="D245" s="56" t="s">
        <v>20</v>
      </c>
      <c r="E245" s="57">
        <v>1195000</v>
      </c>
      <c r="F245" s="58">
        <v>0</v>
      </c>
      <c r="G245" s="59"/>
      <c r="H245" s="38">
        <f t="shared" si="65"/>
        <v>0</v>
      </c>
      <c r="I245" s="39">
        <v>0</v>
      </c>
      <c r="J245" s="38">
        <f t="shared" si="66"/>
        <v>0</v>
      </c>
      <c r="K245" s="38">
        <f t="shared" si="67"/>
        <v>0</v>
      </c>
      <c r="L245" s="38">
        <f t="shared" si="68"/>
        <v>0</v>
      </c>
      <c r="M245" s="40">
        <v>6</v>
      </c>
      <c r="N245" s="99">
        <f>M245*E245</f>
        <v>7170000</v>
      </c>
      <c r="O245" s="42">
        <v>6</v>
      </c>
      <c r="P245" s="43">
        <f t="shared" si="70"/>
        <v>7170000</v>
      </c>
      <c r="Q245" s="43">
        <f t="shared" si="71"/>
        <v>0</v>
      </c>
      <c r="R245" s="43">
        <f t="shared" si="72"/>
        <v>0</v>
      </c>
      <c r="S245" s="44">
        <f t="shared" si="73"/>
        <v>6</v>
      </c>
      <c r="T245" s="98">
        <f t="shared" si="74"/>
        <v>7170000</v>
      </c>
      <c r="U245" s="45">
        <f t="shared" si="58"/>
        <v>6</v>
      </c>
      <c r="V245" s="46">
        <f t="shared" si="59"/>
        <v>7170000</v>
      </c>
      <c r="W245" s="46">
        <f t="shared" si="60"/>
        <v>0</v>
      </c>
      <c r="X245" s="47">
        <f t="shared" si="61"/>
        <v>0</v>
      </c>
      <c r="Y245" s="97">
        <v>6</v>
      </c>
      <c r="Z245" s="96">
        <f t="shared" si="62"/>
        <v>7170000</v>
      </c>
      <c r="AA245" s="96">
        <f t="shared" si="63"/>
        <v>0</v>
      </c>
      <c r="AB245" s="70">
        <f t="shared" si="64"/>
        <v>0</v>
      </c>
      <c r="AC245" s="157"/>
      <c r="AD245" s="162"/>
      <c r="AE245" s="166"/>
      <c r="AF245" s="166"/>
    </row>
    <row r="246" spans="1:33" ht="15.6">
      <c r="A246" s="33"/>
      <c r="B246" s="33"/>
      <c r="C246" s="165" t="s">
        <v>528</v>
      </c>
      <c r="D246" s="107"/>
      <c r="E246" s="112"/>
      <c r="F246" s="118"/>
      <c r="G246" s="60"/>
      <c r="H246" s="61">
        <f>SUM(H5:H245)</f>
        <v>175773220.80000001</v>
      </c>
      <c r="I246" s="101"/>
      <c r="J246" s="61">
        <f>SUM(J5:J245)</f>
        <v>178852525.92000005</v>
      </c>
      <c r="K246" s="61">
        <f>SUM(K5:K245)</f>
        <v>19724900.120000001</v>
      </c>
      <c r="L246" s="61">
        <f>SUM(L5:L245)</f>
        <v>16645595</v>
      </c>
      <c r="M246" s="40"/>
      <c r="N246" s="100">
        <f>SUM(N5:N245)</f>
        <v>39441980</v>
      </c>
      <c r="O246" s="103"/>
      <c r="P246" s="62">
        <f>SUM(P5:P245)</f>
        <v>36047834.549999997</v>
      </c>
      <c r="Q246" s="62">
        <f>SUM(Q5:Q245)</f>
        <v>535753.69999999995</v>
      </c>
      <c r="R246" s="62">
        <f>SUM(R5:R245)</f>
        <v>3929899.1500000004</v>
      </c>
      <c r="S246" s="124"/>
      <c r="T246" s="104">
        <f>SUM(T5:T245)</f>
        <v>215215200.80000001</v>
      </c>
      <c r="U246" s="104">
        <f>SUM(U5:U245)</f>
        <v>62753.552000000018</v>
      </c>
      <c r="V246" s="104">
        <f>SUM(V5:V245)</f>
        <v>214884360.47000003</v>
      </c>
      <c r="W246" s="104">
        <f>SUM(W5:W245)</f>
        <v>19936150.120000001</v>
      </c>
      <c r="X246" s="104">
        <f>SUM(X5:X245)</f>
        <v>20266990.449999999</v>
      </c>
      <c r="Y246" s="127"/>
      <c r="Z246" s="105">
        <f>SUM(Z5:Z245)</f>
        <v>226818485.59100002</v>
      </c>
      <c r="AA246" s="105">
        <f>SUM(AA5:AA245)</f>
        <v>27073506.313999999</v>
      </c>
      <c r="AB246" s="106">
        <f>SUM(AB5:AB245)</f>
        <v>15470221.523000002</v>
      </c>
      <c r="AC246" s="158"/>
      <c r="AD246" s="163"/>
      <c r="AE246" s="167">
        <f>SUM(AE5:AE245)</f>
        <v>61476304.780000001</v>
      </c>
      <c r="AF246" s="167">
        <f>SUM(AF5:AF245)</f>
        <v>75396546.401099965</v>
      </c>
    </row>
    <row r="247" spans="1:33" ht="15.6">
      <c r="A247" s="136"/>
      <c r="B247" s="137"/>
      <c r="C247" s="138"/>
      <c r="D247" s="139"/>
      <c r="E247" s="140"/>
      <c r="F247" s="223"/>
      <c r="G247" s="223"/>
      <c r="H247" s="223"/>
      <c r="I247" s="223"/>
      <c r="J247" s="223"/>
      <c r="K247" s="223"/>
      <c r="L247" s="223"/>
      <c r="M247" s="223"/>
      <c r="N247" s="141"/>
      <c r="O247" s="142"/>
      <c r="P247" s="143"/>
      <c r="Q247" s="144"/>
      <c r="R247" s="144"/>
      <c r="S247" s="152"/>
      <c r="T247" s="153"/>
      <c r="U247" s="145"/>
      <c r="V247" s="146"/>
      <c r="W247" s="147"/>
      <c r="X247" s="147"/>
      <c r="Y247" s="149"/>
      <c r="Z247" s="150"/>
      <c r="AA247" s="150"/>
      <c r="AB247" s="151"/>
      <c r="AC247" s="159"/>
      <c r="AD247" s="160"/>
      <c r="AE247" s="148"/>
      <c r="AF247" s="148"/>
    </row>
    <row r="248" spans="1:33" ht="34.5" customHeight="1">
      <c r="A248" s="220" t="s">
        <v>514</v>
      </c>
      <c r="B248" s="221"/>
      <c r="C248" s="221"/>
      <c r="D248" s="221"/>
      <c r="E248" s="221"/>
      <c r="F248" s="221"/>
      <c r="G248" s="221"/>
      <c r="H248" s="221"/>
      <c r="I248" s="221"/>
      <c r="J248" s="221"/>
      <c r="K248" s="221"/>
      <c r="L248" s="221"/>
      <c r="M248" s="221"/>
      <c r="N248" s="221"/>
      <c r="O248" s="221"/>
      <c r="P248" s="221"/>
      <c r="Q248" s="221"/>
      <c r="R248" s="221"/>
      <c r="S248" s="221"/>
      <c r="T248" s="221"/>
      <c r="U248" s="221"/>
      <c r="V248" s="221"/>
      <c r="W248" s="221"/>
      <c r="X248" s="221"/>
      <c r="Y248" s="221"/>
      <c r="Z248" s="221"/>
      <c r="AA248" s="221"/>
      <c r="AB248" s="221"/>
      <c r="AC248" s="221"/>
      <c r="AD248" s="221"/>
      <c r="AE248" s="221"/>
      <c r="AF248" s="222"/>
      <c r="AG248" s="172">
        <f>Z246-T246</f>
        <v>11603284.791000009</v>
      </c>
    </row>
    <row r="249" spans="1:33" ht="31.2">
      <c r="A249" s="4" t="s">
        <v>545</v>
      </c>
      <c r="B249" s="4" t="s">
        <v>1</v>
      </c>
      <c r="C249" s="4" t="s">
        <v>2</v>
      </c>
      <c r="D249" s="19" t="s">
        <v>7</v>
      </c>
      <c r="E249" s="20" t="s">
        <v>8</v>
      </c>
      <c r="F249" s="4"/>
      <c r="G249" s="4"/>
      <c r="H249" s="4"/>
      <c r="I249" s="4"/>
      <c r="J249" s="4"/>
      <c r="K249" s="4"/>
      <c r="L249" s="4"/>
      <c r="M249" s="4"/>
      <c r="N249" s="4"/>
      <c r="O249" s="4"/>
      <c r="P249" s="4"/>
      <c r="Q249" s="4"/>
      <c r="R249" s="4"/>
      <c r="S249" s="4"/>
      <c r="T249" s="4"/>
      <c r="U249" s="4"/>
      <c r="V249" s="4"/>
      <c r="W249" s="4"/>
      <c r="X249" s="4"/>
      <c r="Y249" s="27" t="s">
        <v>9</v>
      </c>
      <c r="Z249" s="27" t="s">
        <v>10</v>
      </c>
      <c r="AA249" s="4"/>
      <c r="AB249" s="4"/>
      <c r="AC249" s="4"/>
      <c r="AD249" s="4"/>
      <c r="AE249" s="4"/>
      <c r="AF249" s="4"/>
      <c r="AG249" s="4"/>
    </row>
    <row r="250" spans="1:33" ht="107.4">
      <c r="A250" s="6">
        <v>1</v>
      </c>
      <c r="B250" s="6"/>
      <c r="C250" s="6" t="s">
        <v>547</v>
      </c>
      <c r="D250" s="35" t="s">
        <v>15</v>
      </c>
      <c r="E250" s="36">
        <v>1013.54</v>
      </c>
      <c r="F250" s="6"/>
      <c r="G250" s="6"/>
      <c r="H250" s="6"/>
      <c r="I250" s="6"/>
      <c r="J250" s="6"/>
      <c r="K250" s="6"/>
      <c r="L250" s="6"/>
      <c r="M250" s="6"/>
      <c r="N250" s="6"/>
      <c r="O250" s="6"/>
      <c r="P250" s="6"/>
      <c r="Q250" s="6"/>
      <c r="R250" s="6"/>
      <c r="S250" s="6"/>
      <c r="T250" s="6"/>
      <c r="U250" s="6"/>
      <c r="V250" s="6"/>
      <c r="W250" s="6"/>
      <c r="X250" s="6"/>
      <c r="Y250" s="97">
        <v>262.74</v>
      </c>
      <c r="Z250" s="96">
        <f>Y250*E250</f>
        <v>266297.49959999998</v>
      </c>
      <c r="AA250" s="6"/>
      <c r="AB250" s="6"/>
      <c r="AC250" s="6"/>
      <c r="AD250" s="6"/>
      <c r="AE250" s="6"/>
      <c r="AF250" s="6"/>
      <c r="AG250" s="6"/>
    </row>
    <row r="251" spans="1:33" s="177" customFormat="1" ht="150">
      <c r="A251" s="173">
        <v>2</v>
      </c>
      <c r="B251" s="173"/>
      <c r="C251" s="173" t="s">
        <v>531</v>
      </c>
      <c r="D251" s="174" t="s">
        <v>299</v>
      </c>
      <c r="E251" s="72">
        <v>11740</v>
      </c>
      <c r="F251" s="173"/>
      <c r="G251" s="173"/>
      <c r="H251" s="173"/>
      <c r="I251" s="173"/>
      <c r="J251" s="173"/>
      <c r="K251" s="173"/>
      <c r="L251" s="173"/>
      <c r="M251" s="173"/>
      <c r="N251" s="173"/>
      <c r="O251" s="173"/>
      <c r="P251" s="173"/>
      <c r="Q251" s="173"/>
      <c r="R251" s="173"/>
      <c r="S251" s="173"/>
      <c r="T251" s="173"/>
      <c r="U251" s="173"/>
      <c r="V251" s="173"/>
      <c r="W251" s="173"/>
      <c r="X251" s="173"/>
      <c r="Y251" s="175">
        <v>28.01</v>
      </c>
      <c r="Z251" s="176">
        <f t="shared" ref="Z251:Z271" si="77">Y251*E251</f>
        <v>328837.40000000002</v>
      </c>
      <c r="AA251" s="173"/>
      <c r="AB251" s="173"/>
      <c r="AC251" s="173"/>
      <c r="AD251" s="173"/>
      <c r="AE251" s="173"/>
      <c r="AF251" s="173"/>
      <c r="AG251" s="173"/>
    </row>
    <row r="252" spans="1:33" ht="107.4">
      <c r="A252" s="6">
        <v>3</v>
      </c>
      <c r="B252" s="6"/>
      <c r="C252" s="6" t="s">
        <v>546</v>
      </c>
      <c r="D252" s="35" t="s">
        <v>15</v>
      </c>
      <c r="E252" s="36">
        <v>1460</v>
      </c>
      <c r="F252" s="6"/>
      <c r="G252" s="6"/>
      <c r="H252" s="6"/>
      <c r="I252" s="6"/>
      <c r="J252" s="6"/>
      <c r="K252" s="6"/>
      <c r="L252" s="6"/>
      <c r="M252" s="6"/>
      <c r="N252" s="6"/>
      <c r="O252" s="6"/>
      <c r="P252" s="6"/>
      <c r="Q252" s="6"/>
      <c r="R252" s="6"/>
      <c r="S252" s="6"/>
      <c r="T252" s="6"/>
      <c r="U252" s="6"/>
      <c r="V252" s="6"/>
      <c r="W252" s="6"/>
      <c r="X252" s="6"/>
      <c r="Y252" s="97">
        <v>725.55</v>
      </c>
      <c r="Z252" s="96">
        <f t="shared" si="77"/>
        <v>1059303</v>
      </c>
      <c r="AA252" s="6"/>
      <c r="AB252" s="6"/>
      <c r="AC252" s="6"/>
      <c r="AD252" s="6"/>
      <c r="AE252" s="6"/>
      <c r="AF252" s="6"/>
      <c r="AG252" s="6"/>
    </row>
    <row r="253" spans="1:33" ht="165">
      <c r="A253" s="6">
        <v>4</v>
      </c>
      <c r="B253" s="6"/>
      <c r="C253" s="6" t="s">
        <v>511</v>
      </c>
      <c r="D253" s="35" t="s">
        <v>20</v>
      </c>
      <c r="E253" s="36">
        <v>5086347.01</v>
      </c>
      <c r="F253" s="6"/>
      <c r="G253" s="6"/>
      <c r="H253" s="6"/>
      <c r="I253" s="6"/>
      <c r="J253" s="6"/>
      <c r="K253" s="6"/>
      <c r="L253" s="6"/>
      <c r="M253" s="6"/>
      <c r="N253" s="6"/>
      <c r="O253" s="6"/>
      <c r="P253" s="6"/>
      <c r="Q253" s="6"/>
      <c r="R253" s="6"/>
      <c r="S253" s="6"/>
      <c r="T253" s="6"/>
      <c r="U253" s="6"/>
      <c r="V253" s="6"/>
      <c r="W253" s="6"/>
      <c r="X253" s="6"/>
      <c r="Y253" s="97">
        <v>1</v>
      </c>
      <c r="Z253" s="96"/>
      <c r="AA253" s="6"/>
      <c r="AB253" s="6"/>
      <c r="AC253" s="6"/>
      <c r="AD253" s="6"/>
      <c r="AE253" s="6"/>
      <c r="AF253" s="6"/>
      <c r="AG253" s="6"/>
    </row>
    <row r="254" spans="1:33" ht="60">
      <c r="A254" s="6">
        <v>5</v>
      </c>
      <c r="B254" s="6"/>
      <c r="C254" s="6" t="s">
        <v>532</v>
      </c>
      <c r="D254" s="35" t="s">
        <v>20</v>
      </c>
      <c r="E254" s="36">
        <v>42150</v>
      </c>
      <c r="F254" s="6"/>
      <c r="G254" s="6"/>
      <c r="H254" s="6"/>
      <c r="I254" s="6"/>
      <c r="J254" s="6"/>
      <c r="K254" s="6"/>
      <c r="L254" s="6"/>
      <c r="M254" s="6"/>
      <c r="N254" s="6"/>
      <c r="O254" s="6"/>
      <c r="P254" s="6"/>
      <c r="Q254" s="6"/>
      <c r="R254" s="6"/>
      <c r="S254" s="6"/>
      <c r="T254" s="6"/>
      <c r="U254" s="6"/>
      <c r="V254" s="6"/>
      <c r="W254" s="6"/>
      <c r="X254" s="6"/>
      <c r="Y254" s="97">
        <v>1</v>
      </c>
      <c r="Z254" s="96">
        <f t="shared" si="77"/>
        <v>42150</v>
      </c>
      <c r="AA254" s="6"/>
      <c r="AB254" s="6"/>
      <c r="AC254" s="6"/>
      <c r="AD254" s="6"/>
      <c r="AE254" s="6"/>
      <c r="AF254" s="6"/>
      <c r="AG254" s="6"/>
    </row>
    <row r="255" spans="1:33" ht="75">
      <c r="A255" s="6">
        <v>6</v>
      </c>
      <c r="B255" s="6"/>
      <c r="C255" s="6" t="s">
        <v>533</v>
      </c>
      <c r="D255" s="35" t="s">
        <v>20</v>
      </c>
      <c r="E255" s="36">
        <v>60008</v>
      </c>
      <c r="F255" s="6"/>
      <c r="G255" s="6"/>
      <c r="H255" s="6"/>
      <c r="I255" s="6"/>
      <c r="J255" s="6"/>
      <c r="K255" s="6"/>
      <c r="L255" s="6"/>
      <c r="M255" s="6"/>
      <c r="N255" s="6"/>
      <c r="O255" s="6"/>
      <c r="P255" s="6"/>
      <c r="Q255" s="6"/>
      <c r="R255" s="6"/>
      <c r="S255" s="6"/>
      <c r="T255" s="6"/>
      <c r="U255" s="6"/>
      <c r="V255" s="6"/>
      <c r="W255" s="6"/>
      <c r="X255" s="6"/>
      <c r="Y255" s="97">
        <v>6</v>
      </c>
      <c r="Z255" s="96">
        <f t="shared" si="77"/>
        <v>360048</v>
      </c>
      <c r="AA255" s="6"/>
      <c r="AB255" s="6"/>
      <c r="AC255" s="6"/>
      <c r="AD255" s="6"/>
      <c r="AE255" s="6"/>
      <c r="AF255" s="6"/>
      <c r="AG255" s="6"/>
    </row>
    <row r="256" spans="1:33" ht="90">
      <c r="A256" s="6">
        <v>7</v>
      </c>
      <c r="B256" s="6"/>
      <c r="C256" s="6" t="s">
        <v>534</v>
      </c>
      <c r="D256" s="35" t="s">
        <v>20</v>
      </c>
      <c r="E256" s="36">
        <v>22201</v>
      </c>
      <c r="F256" s="6"/>
      <c r="G256" s="6"/>
      <c r="H256" s="6"/>
      <c r="I256" s="6"/>
      <c r="J256" s="6"/>
      <c r="K256" s="6"/>
      <c r="L256" s="6"/>
      <c r="M256" s="6"/>
      <c r="N256" s="6"/>
      <c r="O256" s="6"/>
      <c r="P256" s="6"/>
      <c r="Q256" s="6"/>
      <c r="R256" s="6"/>
      <c r="S256" s="6"/>
      <c r="T256" s="6"/>
      <c r="U256" s="6"/>
      <c r="V256" s="6"/>
      <c r="W256" s="6"/>
      <c r="X256" s="6"/>
      <c r="Y256" s="97">
        <v>1</v>
      </c>
      <c r="Z256" s="96">
        <f t="shared" si="77"/>
        <v>22201</v>
      </c>
      <c r="AA256" s="6"/>
      <c r="AB256" s="6"/>
      <c r="AC256" s="6"/>
      <c r="AD256" s="6"/>
      <c r="AE256" s="6"/>
      <c r="AF256" s="6"/>
      <c r="AG256" s="6"/>
    </row>
    <row r="257" spans="1:33" ht="105">
      <c r="A257" s="6">
        <v>8</v>
      </c>
      <c r="B257" s="6"/>
      <c r="C257" s="6" t="s">
        <v>535</v>
      </c>
      <c r="D257" s="35" t="s">
        <v>68</v>
      </c>
      <c r="E257" s="36">
        <v>48103</v>
      </c>
      <c r="F257" s="6"/>
      <c r="G257" s="6"/>
      <c r="H257" s="6"/>
      <c r="I257" s="6"/>
      <c r="J257" s="6"/>
      <c r="K257" s="6"/>
      <c r="L257" s="6"/>
      <c r="M257" s="6"/>
      <c r="N257" s="6"/>
      <c r="O257" s="6"/>
      <c r="P257" s="6"/>
      <c r="Q257" s="6"/>
      <c r="R257" s="6"/>
      <c r="S257" s="6"/>
      <c r="T257" s="6"/>
      <c r="U257" s="6"/>
      <c r="V257" s="6"/>
      <c r="W257" s="6"/>
      <c r="X257" s="6"/>
      <c r="Y257" s="97">
        <v>1</v>
      </c>
      <c r="Z257" s="96">
        <f t="shared" si="77"/>
        <v>48103</v>
      </c>
      <c r="AA257" s="6"/>
      <c r="AB257" s="6"/>
      <c r="AC257" s="6"/>
      <c r="AD257" s="6"/>
      <c r="AE257" s="6"/>
      <c r="AF257" s="6"/>
      <c r="AG257" s="6"/>
    </row>
    <row r="258" spans="1:33" ht="390">
      <c r="A258" s="6">
        <v>9</v>
      </c>
      <c r="B258" s="6"/>
      <c r="C258" s="6" t="s">
        <v>536</v>
      </c>
      <c r="D258" s="35" t="s">
        <v>68</v>
      </c>
      <c r="E258" s="36">
        <v>222013</v>
      </c>
      <c r="F258" s="6"/>
      <c r="G258" s="6"/>
      <c r="H258" s="6"/>
      <c r="I258" s="6"/>
      <c r="J258" s="6"/>
      <c r="K258" s="6"/>
      <c r="L258" s="6"/>
      <c r="M258" s="6"/>
      <c r="N258" s="6"/>
      <c r="O258" s="6"/>
      <c r="P258" s="6"/>
      <c r="Q258" s="6"/>
      <c r="R258" s="6"/>
      <c r="S258" s="6"/>
      <c r="T258" s="6"/>
      <c r="U258" s="6"/>
      <c r="V258" s="6"/>
      <c r="W258" s="6"/>
      <c r="X258" s="6"/>
      <c r="Y258" s="97">
        <v>1</v>
      </c>
      <c r="Z258" s="96">
        <f t="shared" si="77"/>
        <v>222013</v>
      </c>
      <c r="AA258" s="6"/>
      <c r="AB258" s="6"/>
      <c r="AC258" s="6"/>
      <c r="AD258" s="6"/>
      <c r="AE258" s="6"/>
      <c r="AF258" s="6"/>
      <c r="AG258" s="6"/>
    </row>
    <row r="259" spans="1:33" ht="147.6">
      <c r="A259" s="6">
        <v>10</v>
      </c>
      <c r="B259" s="6"/>
      <c r="C259" s="6" t="s">
        <v>537</v>
      </c>
      <c r="D259" s="35" t="s">
        <v>15</v>
      </c>
      <c r="E259" s="36">
        <v>7450</v>
      </c>
      <c r="F259" s="6"/>
      <c r="G259" s="6"/>
      <c r="H259" s="6"/>
      <c r="I259" s="6"/>
      <c r="J259" s="6"/>
      <c r="K259" s="6"/>
      <c r="L259" s="6"/>
      <c r="M259" s="6"/>
      <c r="N259" s="6"/>
      <c r="O259" s="6"/>
      <c r="P259" s="6"/>
      <c r="Q259" s="6"/>
      <c r="R259" s="6"/>
      <c r="S259" s="6"/>
      <c r="T259" s="6"/>
      <c r="U259" s="6"/>
      <c r="V259" s="6"/>
      <c r="W259" s="6"/>
      <c r="X259" s="6"/>
      <c r="Y259" s="97">
        <f>U259*1.05</f>
        <v>0</v>
      </c>
      <c r="Z259" s="36">
        <f t="shared" si="77"/>
        <v>0</v>
      </c>
      <c r="AA259" s="6"/>
      <c r="AB259" s="6"/>
      <c r="AC259" s="6"/>
      <c r="AD259" s="6"/>
      <c r="AE259" s="6"/>
      <c r="AF259" s="6"/>
      <c r="AG259" s="6"/>
    </row>
    <row r="260" spans="1:33" ht="182.4">
      <c r="A260" s="6">
        <v>11</v>
      </c>
      <c r="B260" s="6"/>
      <c r="C260" s="6" t="s">
        <v>518</v>
      </c>
      <c r="D260" s="35" t="s">
        <v>15</v>
      </c>
      <c r="E260" s="36">
        <v>7450</v>
      </c>
      <c r="F260" s="6"/>
      <c r="G260" s="6"/>
      <c r="H260" s="6"/>
      <c r="I260" s="6"/>
      <c r="J260" s="6"/>
      <c r="K260" s="6"/>
      <c r="L260" s="6"/>
      <c r="M260" s="6"/>
      <c r="N260" s="6"/>
      <c r="O260" s="6"/>
      <c r="P260" s="6"/>
      <c r="Q260" s="6"/>
      <c r="R260" s="6"/>
      <c r="S260" s="6"/>
      <c r="T260" s="6"/>
      <c r="U260" s="6"/>
      <c r="V260" s="6"/>
      <c r="W260" s="6"/>
      <c r="X260" s="6"/>
      <c r="Y260" s="97">
        <f>U260*1.05</f>
        <v>0</v>
      </c>
      <c r="Z260" s="96">
        <f t="shared" si="77"/>
        <v>0</v>
      </c>
      <c r="AA260" s="6"/>
      <c r="AB260" s="6"/>
      <c r="AC260" s="6"/>
      <c r="AD260" s="6"/>
      <c r="AE260" s="6"/>
      <c r="AF260" s="6"/>
      <c r="AG260" s="6"/>
    </row>
    <row r="261" spans="1:33" ht="225">
      <c r="A261" s="6">
        <v>12</v>
      </c>
      <c r="B261" s="6"/>
      <c r="C261" s="6" t="s">
        <v>508</v>
      </c>
      <c r="D261" s="35" t="s">
        <v>15</v>
      </c>
      <c r="E261" s="36">
        <v>4665</v>
      </c>
      <c r="F261" s="6"/>
      <c r="G261" s="6"/>
      <c r="H261" s="6"/>
      <c r="I261" s="6"/>
      <c r="J261" s="6"/>
      <c r="K261" s="6"/>
      <c r="L261" s="6"/>
      <c r="M261" s="6"/>
      <c r="N261" s="6"/>
      <c r="O261" s="6"/>
      <c r="P261" s="6"/>
      <c r="Q261" s="6"/>
      <c r="R261" s="6"/>
      <c r="S261" s="6"/>
      <c r="T261" s="6"/>
      <c r="U261" s="6"/>
      <c r="V261" s="6"/>
      <c r="W261" s="6"/>
      <c r="X261" s="6"/>
      <c r="Y261" s="97">
        <v>120</v>
      </c>
      <c r="Z261" s="96">
        <f t="shared" si="77"/>
        <v>559800</v>
      </c>
      <c r="AA261" s="6"/>
      <c r="AB261" s="6"/>
      <c r="AC261" s="6"/>
      <c r="AD261" s="6"/>
      <c r="AE261" s="6"/>
      <c r="AF261" s="6"/>
      <c r="AG261" s="6"/>
    </row>
    <row r="262" spans="1:33" ht="90">
      <c r="A262" s="6">
        <v>13</v>
      </c>
      <c r="B262" s="6"/>
      <c r="C262" s="6" t="s">
        <v>538</v>
      </c>
      <c r="D262" s="35" t="s">
        <v>20</v>
      </c>
      <c r="E262" s="36">
        <v>270276</v>
      </c>
      <c r="F262" s="6"/>
      <c r="G262" s="6"/>
      <c r="H262" s="6"/>
      <c r="I262" s="6"/>
      <c r="J262" s="6"/>
      <c r="K262" s="6"/>
      <c r="L262" s="6"/>
      <c r="M262" s="6"/>
      <c r="N262" s="6"/>
      <c r="O262" s="6"/>
      <c r="P262" s="6"/>
      <c r="Q262" s="6"/>
      <c r="R262" s="6"/>
      <c r="S262" s="6"/>
      <c r="T262" s="6"/>
      <c r="U262" s="6"/>
      <c r="V262" s="6"/>
      <c r="W262" s="6"/>
      <c r="X262" s="6"/>
      <c r="Y262" s="97">
        <v>2</v>
      </c>
      <c r="Z262" s="96">
        <f t="shared" si="77"/>
        <v>540552</v>
      </c>
      <c r="AA262" s="6"/>
      <c r="AB262" s="6"/>
      <c r="AC262" s="6"/>
      <c r="AD262" s="6"/>
      <c r="AE262" s="6"/>
      <c r="AF262" s="6"/>
      <c r="AG262" s="6"/>
    </row>
    <row r="263" spans="1:33">
      <c r="A263" s="6">
        <v>14</v>
      </c>
      <c r="B263" s="6"/>
      <c r="C263" s="6" t="s">
        <v>504</v>
      </c>
      <c r="D263" s="35" t="s">
        <v>20</v>
      </c>
      <c r="E263" s="36">
        <v>6176</v>
      </c>
      <c r="F263" s="6"/>
      <c r="G263" s="6"/>
      <c r="H263" s="6"/>
      <c r="I263" s="6"/>
      <c r="J263" s="6"/>
      <c r="K263" s="6"/>
      <c r="L263" s="6"/>
      <c r="M263" s="6"/>
      <c r="N263" s="6"/>
      <c r="O263" s="6"/>
      <c r="P263" s="6"/>
      <c r="Q263" s="6"/>
      <c r="R263" s="6"/>
      <c r="S263" s="6"/>
      <c r="T263" s="6"/>
      <c r="U263" s="6"/>
      <c r="V263" s="6"/>
      <c r="W263" s="6"/>
      <c r="X263" s="6"/>
      <c r="Y263" s="97">
        <v>31</v>
      </c>
      <c r="Z263" s="96">
        <f t="shared" si="77"/>
        <v>191456</v>
      </c>
      <c r="AA263" s="6"/>
      <c r="AB263" s="6"/>
      <c r="AC263" s="6"/>
      <c r="AD263" s="6"/>
      <c r="AE263" s="6"/>
      <c r="AF263" s="6"/>
      <c r="AG263" s="6"/>
    </row>
    <row r="264" spans="1:33">
      <c r="A264" s="6">
        <v>15</v>
      </c>
      <c r="B264" s="6"/>
      <c r="C264" s="6" t="s">
        <v>539</v>
      </c>
      <c r="D264" s="35" t="s">
        <v>68</v>
      </c>
      <c r="E264" s="36">
        <v>155378</v>
      </c>
      <c r="F264" s="6"/>
      <c r="G264" s="6"/>
      <c r="H264" s="6"/>
      <c r="I264" s="6"/>
      <c r="J264" s="6"/>
      <c r="K264" s="6"/>
      <c r="L264" s="6"/>
      <c r="M264" s="6"/>
      <c r="N264" s="6"/>
      <c r="O264" s="6"/>
      <c r="P264" s="6"/>
      <c r="Q264" s="6"/>
      <c r="R264" s="6"/>
      <c r="S264" s="6"/>
      <c r="T264" s="6"/>
      <c r="U264" s="6"/>
      <c r="V264" s="6"/>
      <c r="W264" s="6"/>
      <c r="X264" s="6"/>
      <c r="Y264" s="97">
        <v>1</v>
      </c>
      <c r="Z264" s="96">
        <f t="shared" si="77"/>
        <v>155378</v>
      </c>
      <c r="AA264" s="6"/>
      <c r="AB264" s="6"/>
      <c r="AC264" s="6"/>
      <c r="AD264" s="6"/>
      <c r="AE264" s="6"/>
      <c r="AF264" s="6"/>
      <c r="AG264" s="6"/>
    </row>
    <row r="265" spans="1:33">
      <c r="A265" s="6">
        <v>17</v>
      </c>
      <c r="B265" s="6"/>
      <c r="C265" s="6" t="s">
        <v>294</v>
      </c>
      <c r="D265" s="35" t="s">
        <v>68</v>
      </c>
      <c r="E265" s="36">
        <v>460242</v>
      </c>
      <c r="F265" s="6"/>
      <c r="G265" s="6"/>
      <c r="H265" s="6"/>
      <c r="I265" s="6"/>
      <c r="J265" s="6"/>
      <c r="K265" s="6"/>
      <c r="L265" s="6"/>
      <c r="M265" s="6"/>
      <c r="N265" s="6"/>
      <c r="O265" s="6"/>
      <c r="P265" s="6"/>
      <c r="Q265" s="6"/>
      <c r="R265" s="6"/>
      <c r="S265" s="6"/>
      <c r="T265" s="6"/>
      <c r="U265" s="6"/>
      <c r="V265" s="6"/>
      <c r="W265" s="6"/>
      <c r="X265" s="6"/>
      <c r="Y265" s="97">
        <v>1</v>
      </c>
      <c r="Z265" s="96">
        <f t="shared" si="77"/>
        <v>460242</v>
      </c>
      <c r="AA265" s="6"/>
      <c r="AB265" s="6"/>
      <c r="AC265" s="6"/>
      <c r="AD265" s="6"/>
      <c r="AE265" s="6"/>
      <c r="AF265" s="6"/>
      <c r="AG265" s="6"/>
    </row>
    <row r="266" spans="1:33" s="177" customFormat="1" ht="30">
      <c r="A266" s="173">
        <v>18</v>
      </c>
      <c r="B266" s="173"/>
      <c r="C266" s="173" t="s">
        <v>509</v>
      </c>
      <c r="D266" s="174" t="s">
        <v>20</v>
      </c>
      <c r="E266" s="72">
        <v>629358</v>
      </c>
      <c r="F266" s="173"/>
      <c r="G266" s="173"/>
      <c r="H266" s="173"/>
      <c r="I266" s="173"/>
      <c r="J266" s="173"/>
      <c r="K266" s="173"/>
      <c r="L266" s="173"/>
      <c r="M266" s="173"/>
      <c r="N266" s="173"/>
      <c r="O266" s="173"/>
      <c r="P266" s="173"/>
      <c r="Q266" s="173"/>
      <c r="R266" s="173"/>
      <c r="S266" s="173"/>
      <c r="T266" s="173"/>
      <c r="U266" s="173"/>
      <c r="V266" s="173"/>
      <c r="W266" s="173"/>
      <c r="X266" s="173"/>
      <c r="Y266" s="175">
        <v>2</v>
      </c>
      <c r="Z266" s="176">
        <f t="shared" si="77"/>
        <v>1258716</v>
      </c>
      <c r="AA266" s="173"/>
      <c r="AB266" s="173"/>
      <c r="AC266" s="173"/>
      <c r="AD266" s="173"/>
      <c r="AE266" s="173"/>
      <c r="AF266" s="173"/>
      <c r="AG266" s="173"/>
    </row>
    <row r="267" spans="1:33" ht="30">
      <c r="A267" s="6">
        <v>19</v>
      </c>
      <c r="B267" s="6"/>
      <c r="C267" s="6" t="s">
        <v>540</v>
      </c>
      <c r="D267" s="35" t="s">
        <v>15</v>
      </c>
      <c r="E267" s="36">
        <v>3640</v>
      </c>
      <c r="F267" s="6"/>
      <c r="G267" s="6"/>
      <c r="H267" s="6"/>
      <c r="I267" s="6"/>
      <c r="J267" s="6"/>
      <c r="K267" s="6"/>
      <c r="L267" s="6"/>
      <c r="M267" s="6"/>
      <c r="N267" s="6"/>
      <c r="O267" s="6"/>
      <c r="P267" s="6"/>
      <c r="Q267" s="6"/>
      <c r="R267" s="6"/>
      <c r="S267" s="6"/>
      <c r="T267" s="6"/>
      <c r="U267" s="6"/>
      <c r="V267" s="6"/>
      <c r="W267" s="6"/>
      <c r="X267" s="6"/>
      <c r="Y267" s="97">
        <v>16</v>
      </c>
      <c r="Z267" s="96">
        <f t="shared" si="77"/>
        <v>58240</v>
      </c>
      <c r="AA267" s="6"/>
      <c r="AB267" s="6"/>
      <c r="AC267" s="6"/>
      <c r="AD267" s="6"/>
      <c r="AE267" s="6"/>
      <c r="AF267" s="6"/>
      <c r="AG267" s="6"/>
    </row>
    <row r="268" spans="1:33" s="177" customFormat="1" ht="408.75" customHeight="1">
      <c r="A268" s="173">
        <v>20</v>
      </c>
      <c r="B268" s="173"/>
      <c r="C268" s="173" t="s">
        <v>541</v>
      </c>
      <c r="D268" s="174" t="s">
        <v>20</v>
      </c>
      <c r="E268" s="72"/>
      <c r="F268" s="173"/>
      <c r="G268" s="173"/>
      <c r="H268" s="173"/>
      <c r="I268" s="173"/>
      <c r="J268" s="173"/>
      <c r="K268" s="173"/>
      <c r="L268" s="173"/>
      <c r="M268" s="173"/>
      <c r="N268" s="173"/>
      <c r="O268" s="173"/>
      <c r="P268" s="173"/>
      <c r="Q268" s="173"/>
      <c r="R268" s="173"/>
      <c r="S268" s="173"/>
      <c r="T268" s="173"/>
      <c r="U268" s="173"/>
      <c r="V268" s="173"/>
      <c r="W268" s="173"/>
      <c r="X268" s="173"/>
      <c r="Y268" s="175">
        <v>1</v>
      </c>
      <c r="Z268" s="176">
        <f t="shared" si="77"/>
        <v>0</v>
      </c>
      <c r="AA268" s="173"/>
      <c r="AB268" s="173"/>
      <c r="AC268" s="173"/>
      <c r="AD268" s="173"/>
      <c r="AE268" s="173"/>
      <c r="AF268" s="173"/>
      <c r="AG268" s="173"/>
    </row>
    <row r="269" spans="1:33" ht="105">
      <c r="A269" s="6">
        <v>21</v>
      </c>
      <c r="B269" s="6"/>
      <c r="C269" s="6" t="s">
        <v>542</v>
      </c>
      <c r="D269" s="35" t="s">
        <v>68</v>
      </c>
      <c r="E269" s="36">
        <v>48103</v>
      </c>
      <c r="F269" s="6"/>
      <c r="G269" s="6"/>
      <c r="H269" s="6"/>
      <c r="I269" s="6"/>
      <c r="J269" s="6"/>
      <c r="K269" s="6"/>
      <c r="L269" s="6"/>
      <c r="M269" s="6"/>
      <c r="N269" s="6"/>
      <c r="O269" s="6"/>
      <c r="P269" s="6"/>
      <c r="Q269" s="6"/>
      <c r="R269" s="6"/>
      <c r="S269" s="6"/>
      <c r="T269" s="6"/>
      <c r="U269" s="6"/>
      <c r="V269" s="6"/>
      <c r="W269" s="6"/>
      <c r="X269" s="6"/>
      <c r="Y269" s="97">
        <v>1</v>
      </c>
      <c r="Z269" s="96">
        <f t="shared" si="77"/>
        <v>48103</v>
      </c>
      <c r="AA269" s="6"/>
      <c r="AB269" s="6"/>
      <c r="AC269" s="6"/>
      <c r="AD269" s="6"/>
      <c r="AE269" s="6"/>
      <c r="AF269" s="6"/>
      <c r="AG269" s="6"/>
    </row>
    <row r="270" spans="1:33" ht="120">
      <c r="A270" s="6">
        <v>22</v>
      </c>
      <c r="B270" s="6"/>
      <c r="C270" s="6" t="s">
        <v>543</v>
      </c>
      <c r="D270" s="35" t="s">
        <v>68</v>
      </c>
      <c r="E270" s="36">
        <v>17401</v>
      </c>
      <c r="F270" s="6"/>
      <c r="G270" s="6"/>
      <c r="H270" s="6"/>
      <c r="I270" s="6"/>
      <c r="J270" s="6"/>
      <c r="K270" s="6"/>
      <c r="L270" s="6"/>
      <c r="M270" s="6"/>
      <c r="N270" s="6"/>
      <c r="O270" s="6"/>
      <c r="P270" s="6"/>
      <c r="Q270" s="6"/>
      <c r="R270" s="6"/>
      <c r="S270" s="6"/>
      <c r="T270" s="6"/>
      <c r="U270" s="6"/>
      <c r="V270" s="6"/>
      <c r="W270" s="6"/>
      <c r="X270" s="6"/>
      <c r="Y270" s="97">
        <v>1</v>
      </c>
      <c r="Z270" s="96">
        <f t="shared" si="77"/>
        <v>17401</v>
      </c>
      <c r="AA270" s="6"/>
      <c r="AB270" s="6"/>
      <c r="AC270" s="6"/>
      <c r="AD270" s="6"/>
      <c r="AE270" s="6"/>
      <c r="AF270" s="6"/>
      <c r="AG270" s="6"/>
    </row>
    <row r="271" spans="1:33" ht="330">
      <c r="A271" s="6">
        <v>23</v>
      </c>
      <c r="B271" s="6"/>
      <c r="C271" s="6" t="s">
        <v>544</v>
      </c>
      <c r="D271" s="35" t="s">
        <v>68</v>
      </c>
      <c r="E271" s="36">
        <v>222013</v>
      </c>
      <c r="F271" s="6"/>
      <c r="G271" s="6"/>
      <c r="H271" s="6"/>
      <c r="I271" s="6"/>
      <c r="J271" s="6"/>
      <c r="K271" s="6"/>
      <c r="L271" s="6"/>
      <c r="M271" s="6"/>
      <c r="N271" s="6"/>
      <c r="O271" s="6"/>
      <c r="P271" s="6"/>
      <c r="Q271" s="6"/>
      <c r="R271" s="6"/>
      <c r="S271" s="6"/>
      <c r="T271" s="6"/>
      <c r="U271" s="6"/>
      <c r="V271" s="6"/>
      <c r="W271" s="6"/>
      <c r="X271" s="6"/>
      <c r="Y271" s="97">
        <v>1</v>
      </c>
      <c r="Z271" s="96">
        <f t="shared" si="77"/>
        <v>222013</v>
      </c>
      <c r="AA271" s="6"/>
      <c r="AB271" s="6"/>
      <c r="AC271" s="6"/>
      <c r="AD271" s="6"/>
      <c r="AE271" s="6"/>
      <c r="AF271" s="6"/>
      <c r="AG271" s="6"/>
    </row>
    <row r="272" spans="1:33" ht="15.6">
      <c r="A272" s="6"/>
      <c r="B272" s="6"/>
      <c r="C272" s="6"/>
      <c r="D272" s="35"/>
      <c r="E272" s="36"/>
      <c r="F272" s="6"/>
      <c r="G272" s="6"/>
      <c r="H272" s="6"/>
      <c r="I272" s="6"/>
      <c r="J272" s="6"/>
      <c r="K272" s="6"/>
      <c r="L272" s="6"/>
      <c r="M272" s="6"/>
      <c r="N272" s="6"/>
      <c r="O272" s="6"/>
      <c r="P272" s="6"/>
      <c r="Q272" s="6"/>
      <c r="R272" s="6"/>
      <c r="S272" s="6"/>
      <c r="T272" s="6"/>
      <c r="U272" s="6"/>
      <c r="V272" s="6"/>
      <c r="W272" s="6"/>
      <c r="X272" s="6"/>
      <c r="Y272" s="97"/>
      <c r="Z272" s="169">
        <f>SUM(Z250:Z271)</f>
        <v>5860853.8996000001</v>
      </c>
      <c r="AA272" s="6"/>
      <c r="AB272" s="6"/>
      <c r="AC272" s="6"/>
      <c r="AD272" s="6"/>
      <c r="AE272" s="6"/>
      <c r="AF272" s="6"/>
      <c r="AG272" s="6"/>
    </row>
    <row r="273" spans="1:32">
      <c r="D273" s="87"/>
      <c r="E273" s="114"/>
      <c r="F273" s="79"/>
      <c r="G273" s="75"/>
      <c r="H273" s="75"/>
      <c r="I273" s="76"/>
      <c r="J273" s="75"/>
      <c r="K273" s="75"/>
      <c r="L273" s="75"/>
      <c r="M273" s="79"/>
      <c r="N273" s="134"/>
      <c r="O273" s="78"/>
      <c r="P273" s="77"/>
      <c r="Q273" s="77"/>
      <c r="R273" s="77"/>
      <c r="S273" s="79"/>
      <c r="T273" s="130"/>
      <c r="U273" s="18"/>
      <c r="V273" s="18"/>
      <c r="W273" s="77"/>
      <c r="X273" s="18"/>
      <c r="AD273" s="77"/>
      <c r="AE273" s="18"/>
      <c r="AF273" s="18"/>
    </row>
    <row r="274" spans="1:32">
      <c r="D274" s="87"/>
      <c r="E274" s="114"/>
      <c r="F274" s="79"/>
      <c r="G274" s="75"/>
      <c r="H274" s="75"/>
      <c r="I274" s="76"/>
      <c r="J274" s="75"/>
      <c r="K274" s="75"/>
      <c r="L274" s="75"/>
      <c r="M274" s="79"/>
      <c r="N274" s="134"/>
      <c r="O274" s="78"/>
      <c r="P274" s="77"/>
      <c r="Q274" s="77"/>
      <c r="R274" s="77"/>
      <c r="S274" s="79"/>
      <c r="T274" s="130"/>
      <c r="U274" s="18"/>
      <c r="V274" s="18"/>
      <c r="W274" s="77"/>
      <c r="X274" s="18"/>
      <c r="AD274" s="77"/>
      <c r="AE274" s="18"/>
      <c r="AF274" s="18"/>
    </row>
    <row r="275" spans="1:32">
      <c r="D275" s="87"/>
      <c r="E275" s="114"/>
      <c r="F275" s="79"/>
      <c r="G275" s="75"/>
      <c r="H275" s="75"/>
      <c r="I275" s="76"/>
      <c r="J275" s="75"/>
      <c r="K275" s="75"/>
      <c r="L275" s="75"/>
      <c r="M275" s="79"/>
      <c r="N275" s="134"/>
      <c r="O275" s="78"/>
      <c r="P275" s="77"/>
      <c r="Q275" s="77"/>
      <c r="R275" s="77"/>
      <c r="S275" s="79"/>
      <c r="T275" s="130"/>
      <c r="U275" s="18"/>
      <c r="V275" s="18"/>
      <c r="W275" s="77"/>
      <c r="X275" s="18"/>
      <c r="AD275" s="77"/>
      <c r="AE275" s="18"/>
      <c r="AF275" s="18"/>
    </row>
    <row r="276" spans="1:32">
      <c r="D276" s="87"/>
      <c r="E276" s="114"/>
      <c r="F276" s="79"/>
      <c r="G276" s="75"/>
      <c r="H276" s="75"/>
      <c r="I276" s="76"/>
      <c r="J276" s="75"/>
      <c r="K276" s="75"/>
      <c r="L276" s="75"/>
      <c r="M276" s="79"/>
      <c r="N276" s="134"/>
      <c r="O276" s="78"/>
      <c r="P276" s="77"/>
      <c r="Q276" s="77"/>
      <c r="R276" s="77"/>
      <c r="S276" s="79"/>
      <c r="T276" s="130"/>
      <c r="U276" s="18"/>
      <c r="V276" s="18"/>
      <c r="W276" s="77"/>
      <c r="X276" s="18"/>
      <c r="AD276" s="77"/>
      <c r="AE276" s="18"/>
      <c r="AF276" s="18"/>
    </row>
    <row r="277" spans="1:32">
      <c r="D277" s="87"/>
      <c r="E277" s="114"/>
      <c r="F277" s="79"/>
      <c r="G277" s="75"/>
      <c r="H277" s="75"/>
      <c r="I277" s="76"/>
      <c r="J277" s="75"/>
      <c r="K277" s="75"/>
      <c r="L277" s="75"/>
      <c r="M277" s="79"/>
      <c r="N277" s="134"/>
      <c r="O277" s="78"/>
      <c r="P277" s="77"/>
      <c r="Q277" s="77"/>
      <c r="R277" s="77"/>
      <c r="S277" s="79"/>
      <c r="T277" s="130"/>
      <c r="U277" s="18"/>
      <c r="V277" s="18"/>
      <c r="W277" s="77"/>
      <c r="X277" s="18"/>
      <c r="AD277" s="77"/>
      <c r="AE277" s="18"/>
      <c r="AF277" s="18"/>
    </row>
    <row r="278" spans="1:32">
      <c r="D278" s="87"/>
      <c r="E278" s="114"/>
      <c r="F278" s="79"/>
      <c r="G278" s="75"/>
      <c r="H278" s="75"/>
      <c r="I278" s="76"/>
      <c r="J278" s="75"/>
      <c r="K278" s="75"/>
      <c r="L278" s="75"/>
      <c r="M278" s="79"/>
      <c r="N278" s="134"/>
      <c r="O278" s="78"/>
      <c r="P278" s="77"/>
      <c r="Q278" s="77"/>
      <c r="R278" s="77"/>
      <c r="S278" s="79"/>
      <c r="T278" s="130"/>
      <c r="U278" s="18"/>
      <c r="V278" s="18"/>
      <c r="W278" s="77"/>
      <c r="X278" s="18"/>
      <c r="AD278" s="77"/>
      <c r="AE278" s="18"/>
      <c r="AF278" s="18"/>
    </row>
    <row r="279" spans="1:32">
      <c r="D279" s="87"/>
      <c r="E279" s="114"/>
      <c r="F279" s="79"/>
      <c r="G279" s="75"/>
      <c r="H279" s="75"/>
      <c r="I279" s="76"/>
      <c r="J279" s="75"/>
      <c r="K279" s="75"/>
      <c r="L279" s="75"/>
      <c r="M279" s="79"/>
      <c r="N279" s="130"/>
      <c r="O279" s="78"/>
      <c r="P279" s="18"/>
      <c r="Q279" s="18"/>
      <c r="R279" s="18"/>
      <c r="S279" s="79"/>
      <c r="T279" s="130"/>
      <c r="U279" s="18"/>
      <c r="V279" s="18"/>
      <c r="W279" s="77"/>
      <c r="X279" s="77"/>
      <c r="AD279" s="77"/>
      <c r="AE279" s="77"/>
      <c r="AF279" s="77"/>
    </row>
    <row r="280" spans="1:32">
      <c r="D280" s="87"/>
      <c r="E280" s="114"/>
      <c r="F280" s="79"/>
      <c r="G280" s="75"/>
      <c r="H280" s="75"/>
      <c r="I280" s="76"/>
      <c r="J280" s="75"/>
      <c r="K280" s="75"/>
      <c r="L280" s="75"/>
      <c r="M280" s="79"/>
      <c r="N280" s="130"/>
      <c r="O280" s="78"/>
      <c r="P280" s="18"/>
      <c r="Q280" s="18"/>
      <c r="R280" s="18"/>
      <c r="S280" s="79"/>
      <c r="T280" s="130"/>
      <c r="U280" s="18"/>
      <c r="V280" s="18"/>
      <c r="W280" s="18"/>
      <c r="X280" s="18"/>
      <c r="AD280" s="77"/>
      <c r="AE280" s="18"/>
      <c r="AF280" s="18"/>
    </row>
    <row r="281" spans="1:32" ht="15.6">
      <c r="C281" s="2"/>
      <c r="D281" s="108"/>
      <c r="E281" s="115"/>
      <c r="F281" s="79"/>
      <c r="G281" s="75"/>
      <c r="H281" s="75"/>
      <c r="I281" s="76"/>
      <c r="J281" s="75"/>
      <c r="K281" s="75"/>
      <c r="L281" s="75"/>
      <c r="M281" s="79"/>
      <c r="N281" s="130"/>
      <c r="O281" s="78"/>
      <c r="P281" s="18"/>
      <c r="Q281" s="18"/>
      <c r="R281" s="18"/>
      <c r="S281" s="79"/>
      <c r="T281" s="130"/>
      <c r="U281" s="18"/>
      <c r="V281" s="18"/>
      <c r="W281" s="18"/>
      <c r="X281" s="18"/>
      <c r="AD281" s="77"/>
      <c r="AE281" s="18"/>
      <c r="AF281" s="18"/>
    </row>
    <row r="282" spans="1:32">
      <c r="A282" s="80"/>
      <c r="D282" s="87"/>
      <c r="E282" s="114"/>
      <c r="F282" s="80"/>
      <c r="G282" s="81"/>
      <c r="H282" s="81"/>
      <c r="I282" s="76"/>
      <c r="J282" s="81"/>
      <c r="K282" s="81"/>
      <c r="L282" s="81"/>
      <c r="M282" s="79"/>
      <c r="N282" s="131"/>
      <c r="O282" s="78"/>
      <c r="P282" s="82"/>
      <c r="Q282" s="82"/>
      <c r="R282" s="82"/>
      <c r="S282" s="80"/>
      <c r="T282" s="131"/>
      <c r="U282" s="18">
        <v>80</v>
      </c>
      <c r="V282" s="18"/>
      <c r="W282" s="18"/>
      <c r="X282" s="18"/>
      <c r="AD282" s="77"/>
      <c r="AE282" s="18"/>
      <c r="AF282" s="18"/>
    </row>
    <row r="283" spans="1:32">
      <c r="A283" s="80"/>
      <c r="D283" s="87"/>
      <c r="E283" s="114"/>
      <c r="F283" s="80"/>
      <c r="G283" s="81"/>
      <c r="H283" s="81"/>
      <c r="I283" s="76"/>
      <c r="J283" s="81"/>
      <c r="K283" s="81"/>
      <c r="L283" s="81"/>
      <c r="M283" s="79"/>
      <c r="N283" s="131"/>
      <c r="O283" s="78"/>
      <c r="P283" s="82"/>
      <c r="Q283" s="82"/>
      <c r="R283" s="82"/>
      <c r="S283" s="80"/>
      <c r="T283" s="131"/>
      <c r="U283" s="18">
        <v>24.1</v>
      </c>
      <c r="V283" s="18"/>
      <c r="W283" s="18"/>
      <c r="X283" s="18"/>
      <c r="AD283" s="77"/>
      <c r="AE283" s="18"/>
      <c r="AF283" s="18"/>
    </row>
    <row r="284" spans="1:32">
      <c r="A284" s="80"/>
      <c r="D284" s="87"/>
      <c r="E284" s="114"/>
      <c r="F284" s="80"/>
      <c r="G284" s="81"/>
      <c r="H284" s="81"/>
      <c r="I284" s="76"/>
      <c r="J284" s="81"/>
      <c r="K284" s="81"/>
      <c r="L284" s="81"/>
      <c r="M284" s="79"/>
      <c r="N284" s="131"/>
      <c r="O284" s="78"/>
      <c r="P284" s="82"/>
      <c r="Q284" s="82"/>
      <c r="R284" s="82"/>
      <c r="S284" s="80"/>
      <c r="T284" s="131"/>
      <c r="U284" s="18">
        <v>827.13</v>
      </c>
      <c r="V284" s="18"/>
      <c r="W284" s="18"/>
      <c r="X284" s="18"/>
      <c r="AD284" s="77"/>
      <c r="AE284" s="18"/>
      <c r="AF284" s="18"/>
    </row>
    <row r="285" spans="1:32">
      <c r="A285" s="80"/>
      <c r="D285" s="87"/>
      <c r="E285" s="114"/>
      <c r="F285" s="80"/>
      <c r="G285" s="81"/>
      <c r="H285" s="81"/>
      <c r="I285" s="76"/>
      <c r="J285" s="81"/>
      <c r="K285" s="81"/>
      <c r="L285" s="81"/>
      <c r="M285" s="79"/>
      <c r="N285" s="131"/>
      <c r="O285" s="78"/>
      <c r="P285" s="82"/>
      <c r="Q285" s="82"/>
      <c r="R285" s="82"/>
      <c r="S285" s="80"/>
      <c r="T285" s="131"/>
      <c r="U285" s="80">
        <v>1</v>
      </c>
      <c r="V285" s="18"/>
      <c r="W285" s="18"/>
      <c r="X285" s="18"/>
      <c r="AD285" s="77"/>
      <c r="AE285" s="18"/>
      <c r="AF285" s="18"/>
    </row>
    <row r="286" spans="1:32">
      <c r="A286" s="80"/>
      <c r="D286" s="87"/>
      <c r="E286" s="114"/>
      <c r="F286" s="80"/>
      <c r="G286" s="81"/>
      <c r="H286" s="81"/>
      <c r="I286" s="76"/>
      <c r="J286" s="81"/>
      <c r="K286" s="81"/>
      <c r="L286" s="81"/>
      <c r="M286" s="79"/>
      <c r="N286" s="131"/>
      <c r="O286" s="78"/>
      <c r="P286" s="82"/>
      <c r="Q286" s="82"/>
      <c r="R286" s="82"/>
      <c r="S286" s="80"/>
      <c r="T286" s="131"/>
      <c r="U286" s="80">
        <v>7</v>
      </c>
      <c r="V286" s="18"/>
      <c r="W286" s="18"/>
      <c r="X286" s="18"/>
      <c r="AD286" s="77"/>
      <c r="AE286" s="18"/>
      <c r="AF286" s="18"/>
    </row>
    <row r="287" spans="1:32">
      <c r="A287" s="80"/>
      <c r="D287" s="87"/>
      <c r="E287" s="114"/>
      <c r="F287" s="80"/>
      <c r="G287" s="81"/>
      <c r="H287" s="81"/>
      <c r="I287" s="76"/>
      <c r="J287" s="81"/>
      <c r="K287" s="81"/>
      <c r="L287" s="81"/>
      <c r="M287" s="79"/>
      <c r="N287" s="131"/>
      <c r="O287" s="78"/>
      <c r="P287" s="82"/>
      <c r="Q287" s="82"/>
      <c r="R287" s="82"/>
      <c r="S287" s="80"/>
      <c r="T287" s="131"/>
      <c r="U287" s="80">
        <v>1</v>
      </c>
      <c r="V287" s="18"/>
      <c r="W287" s="18"/>
      <c r="X287" s="18"/>
      <c r="AD287" s="77"/>
      <c r="AE287" s="18"/>
      <c r="AF287" s="18"/>
    </row>
    <row r="288" spans="1:32">
      <c r="A288" s="80"/>
      <c r="D288" s="87"/>
      <c r="E288" s="114"/>
      <c r="F288" s="80"/>
      <c r="G288" s="81"/>
      <c r="H288" s="81"/>
      <c r="I288" s="76"/>
      <c r="J288" s="81"/>
      <c r="K288" s="81"/>
      <c r="L288" s="81"/>
      <c r="M288" s="79"/>
      <c r="N288" s="131"/>
      <c r="O288" s="78"/>
      <c r="P288" s="82"/>
      <c r="Q288" s="82"/>
      <c r="R288" s="82"/>
      <c r="S288" s="80"/>
      <c r="T288" s="131"/>
      <c r="U288" s="80">
        <v>1</v>
      </c>
      <c r="V288" s="18"/>
      <c r="W288" s="18"/>
      <c r="X288" s="18"/>
      <c r="AD288" s="77"/>
      <c r="AE288" s="18"/>
      <c r="AF288" s="18"/>
    </row>
    <row r="289" spans="1:32">
      <c r="A289" s="80"/>
      <c r="D289" s="87"/>
      <c r="E289" s="114"/>
      <c r="F289" s="80"/>
      <c r="G289" s="81"/>
      <c r="H289" s="81"/>
      <c r="I289" s="76"/>
      <c r="J289" s="81"/>
      <c r="K289" s="81"/>
      <c r="L289" s="81"/>
      <c r="M289" s="79"/>
      <c r="N289" s="131"/>
      <c r="O289" s="78"/>
      <c r="P289" s="82"/>
      <c r="Q289" s="82"/>
      <c r="R289" s="82"/>
      <c r="S289" s="80"/>
      <c r="T289" s="131"/>
      <c r="U289" s="80">
        <v>1</v>
      </c>
      <c r="V289" s="18"/>
      <c r="W289" s="18"/>
      <c r="X289" s="18"/>
      <c r="AD289" s="77"/>
      <c r="AE289" s="18"/>
      <c r="AF289" s="18"/>
    </row>
    <row r="290" spans="1:32">
      <c r="A290" s="80"/>
      <c r="D290" s="87"/>
      <c r="E290" s="114"/>
      <c r="F290" s="80"/>
      <c r="G290" s="81"/>
      <c r="H290" s="81"/>
      <c r="I290" s="76"/>
      <c r="J290" s="81"/>
      <c r="K290" s="81"/>
      <c r="L290" s="81"/>
      <c r="M290" s="79"/>
      <c r="N290" s="131"/>
      <c r="O290" s="78"/>
      <c r="P290" s="82"/>
      <c r="Q290" s="82"/>
      <c r="R290" s="82"/>
      <c r="S290" s="80"/>
      <c r="T290" s="131"/>
      <c r="U290" s="80">
        <v>1</v>
      </c>
      <c r="V290" s="18"/>
      <c r="W290" s="18"/>
      <c r="X290" s="18"/>
      <c r="AD290" s="77"/>
      <c r="AE290" s="18"/>
      <c r="AF290" s="18"/>
    </row>
    <row r="291" spans="1:32">
      <c r="A291" s="80"/>
      <c r="D291" s="87"/>
      <c r="E291" s="114"/>
      <c r="F291" s="80"/>
      <c r="G291" s="81"/>
      <c r="H291" s="81"/>
      <c r="I291" s="76"/>
      <c r="J291" s="81"/>
      <c r="K291" s="81"/>
      <c r="L291" s="81"/>
      <c r="M291" s="79"/>
      <c r="N291" s="131"/>
      <c r="O291" s="78"/>
      <c r="P291" s="82"/>
      <c r="Q291" s="82"/>
      <c r="R291" s="82"/>
      <c r="S291" s="80"/>
      <c r="T291" s="131"/>
      <c r="U291" s="80">
        <v>1</v>
      </c>
      <c r="V291" s="18"/>
      <c r="W291" s="18"/>
      <c r="X291" s="18"/>
      <c r="AD291" s="77"/>
      <c r="AE291" s="18"/>
      <c r="AF291" s="18"/>
    </row>
    <row r="292" spans="1:32">
      <c r="A292" s="80"/>
      <c r="D292" s="87"/>
      <c r="E292" s="114"/>
      <c r="F292" s="80"/>
      <c r="G292" s="81"/>
      <c r="H292" s="81"/>
      <c r="I292" s="76"/>
      <c r="J292" s="81"/>
      <c r="K292" s="81"/>
      <c r="L292" s="81"/>
      <c r="M292" s="79"/>
      <c r="N292" s="131"/>
      <c r="O292" s="78"/>
      <c r="P292" s="82"/>
      <c r="Q292" s="82"/>
      <c r="R292" s="82"/>
      <c r="S292" s="80"/>
      <c r="T292" s="131"/>
      <c r="U292" s="80">
        <v>1</v>
      </c>
      <c r="V292" s="18"/>
      <c r="W292" s="18"/>
      <c r="X292" s="18"/>
      <c r="AD292" s="77"/>
      <c r="AE292" s="18"/>
      <c r="AF292" s="18"/>
    </row>
    <row r="293" spans="1:32">
      <c r="A293" s="80"/>
      <c r="D293" s="87"/>
      <c r="E293" s="114"/>
      <c r="F293" s="80"/>
      <c r="G293" s="81"/>
      <c r="H293" s="81"/>
      <c r="I293" s="76"/>
      <c r="J293" s="81"/>
      <c r="K293" s="81"/>
      <c r="L293" s="81"/>
      <c r="M293" s="79"/>
      <c r="N293" s="131"/>
      <c r="O293" s="78"/>
      <c r="P293" s="82"/>
      <c r="Q293" s="82"/>
      <c r="R293" s="82"/>
      <c r="S293" s="80"/>
      <c r="T293" s="131"/>
      <c r="U293" s="80">
        <v>1</v>
      </c>
      <c r="V293" s="18"/>
      <c r="W293" s="18"/>
      <c r="X293" s="18"/>
      <c r="AD293" s="77"/>
      <c r="AE293" s="18"/>
      <c r="AF293" s="18"/>
    </row>
    <row r="294" spans="1:32">
      <c r="A294" s="80"/>
      <c r="C294" s="3"/>
      <c r="D294" s="109"/>
      <c r="E294" s="116"/>
      <c r="F294" s="79"/>
      <c r="G294" s="81"/>
      <c r="H294" s="81"/>
      <c r="I294" s="76"/>
      <c r="J294" s="81"/>
      <c r="K294" s="81"/>
      <c r="L294" s="81"/>
      <c r="M294" s="79"/>
      <c r="N294" s="131"/>
      <c r="O294" s="78"/>
      <c r="P294" s="82"/>
      <c r="Q294" s="82"/>
      <c r="R294" s="82"/>
      <c r="S294" s="79"/>
      <c r="T294" s="131"/>
      <c r="U294" s="18"/>
      <c r="V294" s="18"/>
      <c r="W294" s="18"/>
      <c r="X294" s="18"/>
      <c r="AD294" s="77"/>
      <c r="AE294" s="18"/>
      <c r="AF294" s="18"/>
    </row>
    <row r="295" spans="1:32">
      <c r="A295" s="80"/>
      <c r="D295" s="87"/>
      <c r="E295" s="114"/>
      <c r="F295" s="79"/>
      <c r="G295" s="81"/>
      <c r="H295" s="81"/>
      <c r="I295" s="76"/>
      <c r="J295" s="81"/>
      <c r="K295" s="81"/>
      <c r="L295" s="81"/>
      <c r="M295" s="79"/>
      <c r="N295" s="131"/>
      <c r="O295" s="78"/>
      <c r="P295" s="82"/>
      <c r="Q295" s="82"/>
      <c r="R295" s="82"/>
      <c r="S295" s="79"/>
      <c r="T295" s="131"/>
      <c r="U295" s="18"/>
      <c r="V295" s="18"/>
      <c r="W295" s="18"/>
      <c r="X295" s="18"/>
      <c r="AD295" s="77"/>
      <c r="AE295" s="18"/>
      <c r="AF295" s="18"/>
    </row>
    <row r="296" spans="1:32">
      <c r="A296" s="80"/>
      <c r="D296" s="87"/>
      <c r="E296" s="114"/>
      <c r="F296" s="79"/>
      <c r="G296" s="81"/>
      <c r="H296" s="81"/>
      <c r="I296" s="76"/>
      <c r="J296" s="81"/>
      <c r="K296" s="81"/>
      <c r="L296" s="81"/>
      <c r="M296" s="79"/>
      <c r="N296" s="131"/>
      <c r="O296" s="78"/>
      <c r="P296" s="82"/>
      <c r="Q296" s="82"/>
      <c r="R296" s="82"/>
      <c r="S296" s="79"/>
      <c r="T296" s="130"/>
      <c r="U296" s="18"/>
      <c r="V296" s="82"/>
      <c r="W296" s="18"/>
      <c r="X296" s="18"/>
      <c r="AD296" s="77"/>
      <c r="AE296" s="18"/>
      <c r="AF296" s="18"/>
    </row>
    <row r="297" spans="1:32">
      <c r="A297" s="80"/>
      <c r="D297" s="87"/>
      <c r="E297" s="114"/>
      <c r="F297" s="79"/>
      <c r="G297" s="81"/>
      <c r="H297" s="81"/>
      <c r="I297" s="76"/>
      <c r="J297" s="81"/>
      <c r="K297" s="81"/>
      <c r="L297" s="81"/>
      <c r="M297" s="79"/>
      <c r="N297" s="131"/>
      <c r="O297" s="78"/>
      <c r="P297" s="82"/>
      <c r="Q297" s="82"/>
      <c r="R297" s="82"/>
      <c r="S297" s="79"/>
      <c r="T297" s="130"/>
      <c r="U297" s="18"/>
      <c r="V297" s="82"/>
      <c r="W297" s="18"/>
      <c r="X297" s="18"/>
      <c r="AD297" s="77"/>
      <c r="AE297" s="18"/>
      <c r="AF297" s="18"/>
    </row>
    <row r="298" spans="1:32">
      <c r="A298" s="80"/>
      <c r="D298" s="87"/>
      <c r="E298" s="114"/>
      <c r="F298" s="79"/>
      <c r="G298" s="81"/>
      <c r="H298" s="81"/>
      <c r="I298" s="84"/>
      <c r="J298" s="83"/>
      <c r="K298" s="83"/>
      <c r="L298" s="83"/>
      <c r="M298" s="79"/>
      <c r="N298" s="131"/>
      <c r="O298" s="78"/>
      <c r="P298" s="82"/>
      <c r="Q298" s="82"/>
      <c r="R298" s="82"/>
      <c r="S298" s="85"/>
      <c r="T298" s="130"/>
      <c r="U298" s="79">
        <v>470</v>
      </c>
      <c r="V298" s="18"/>
      <c r="W298" s="18"/>
      <c r="X298" s="18"/>
      <c r="AD298" s="77"/>
      <c r="AE298" s="18"/>
      <c r="AF298" s="18"/>
    </row>
    <row r="299" spans="1:32">
      <c r="A299" s="80"/>
      <c r="D299" s="87"/>
      <c r="E299" s="114"/>
      <c r="F299" s="79"/>
      <c r="G299" s="81"/>
      <c r="H299" s="81"/>
      <c r="I299" s="84"/>
      <c r="J299" s="83"/>
      <c r="K299" s="83"/>
      <c r="L299" s="83"/>
      <c r="M299" s="79"/>
      <c r="N299" s="131"/>
      <c r="O299" s="78"/>
      <c r="P299" s="82"/>
      <c r="Q299" s="82"/>
      <c r="R299" s="82"/>
      <c r="S299" s="85"/>
      <c r="T299" s="130"/>
      <c r="U299" s="79">
        <v>88.5</v>
      </c>
      <c r="V299" s="18"/>
      <c r="W299" s="18"/>
      <c r="X299" s="18"/>
      <c r="AD299" s="77"/>
      <c r="AE299" s="18"/>
      <c r="AF299" s="18"/>
    </row>
    <row r="300" spans="1:32">
      <c r="A300" s="80"/>
      <c r="D300" s="87"/>
      <c r="E300" s="114"/>
      <c r="F300" s="79"/>
      <c r="G300" s="81"/>
      <c r="H300" s="81"/>
      <c r="I300" s="84"/>
      <c r="J300" s="83"/>
      <c r="K300" s="83"/>
      <c r="L300" s="83"/>
      <c r="M300" s="79"/>
      <c r="N300" s="131"/>
      <c r="O300" s="78"/>
      <c r="P300" s="82"/>
      <c r="Q300" s="82"/>
      <c r="R300" s="82"/>
      <c r="S300" s="85"/>
      <c r="T300" s="130"/>
      <c r="U300" s="79">
        <v>61.5</v>
      </c>
      <c r="V300" s="18"/>
      <c r="W300" s="18"/>
      <c r="X300" s="18"/>
      <c r="AD300" s="77"/>
      <c r="AE300" s="18"/>
      <c r="AF300" s="18"/>
    </row>
    <row r="301" spans="1:32">
      <c r="A301" s="80"/>
      <c r="C301" s="3"/>
      <c r="D301" s="109"/>
      <c r="E301" s="116"/>
      <c r="F301" s="80"/>
      <c r="G301" s="18"/>
      <c r="H301" s="81"/>
      <c r="I301" s="78"/>
      <c r="J301" s="82"/>
      <c r="K301" s="82"/>
      <c r="L301" s="82"/>
      <c r="M301" s="83"/>
      <c r="N301" s="131"/>
      <c r="O301" s="84"/>
      <c r="P301" s="83"/>
      <c r="Q301" s="83"/>
      <c r="R301" s="83"/>
      <c r="S301" s="86"/>
      <c r="T301" s="130"/>
      <c r="U301" s="79">
        <v>147</v>
      </c>
      <c r="V301" s="18"/>
      <c r="W301" s="18"/>
      <c r="X301" s="18"/>
      <c r="AD301" s="77"/>
      <c r="AE301" s="18"/>
      <c r="AF301" s="18"/>
    </row>
    <row r="302" spans="1:32">
      <c r="A302" s="80"/>
      <c r="C302" s="3"/>
      <c r="D302" s="109"/>
      <c r="E302" s="116"/>
      <c r="F302" s="80"/>
      <c r="G302" s="18"/>
      <c r="H302" s="81"/>
      <c r="I302" s="78"/>
      <c r="J302" s="82"/>
      <c r="K302" s="82"/>
      <c r="L302" s="82"/>
      <c r="M302" s="83"/>
      <c r="N302" s="131"/>
      <c r="O302" s="84"/>
      <c r="P302" s="83"/>
      <c r="Q302" s="83"/>
      <c r="R302" s="83"/>
      <c r="S302" s="83"/>
      <c r="T302" s="130"/>
      <c r="U302" s="79">
        <f>493.1+41.2</f>
        <v>534.30000000000007</v>
      </c>
      <c r="V302" s="18"/>
      <c r="W302" s="18"/>
      <c r="X302" s="18"/>
      <c r="AD302" s="77"/>
      <c r="AE302" s="18"/>
      <c r="AF302" s="18"/>
    </row>
    <row r="303" spans="1:32">
      <c r="D303" s="87"/>
      <c r="E303" s="114"/>
      <c r="F303" s="79"/>
      <c r="G303" s="75"/>
      <c r="H303" s="75"/>
      <c r="I303" s="88"/>
      <c r="J303" s="89"/>
      <c r="K303" s="75"/>
      <c r="L303" s="75"/>
      <c r="M303" s="79"/>
      <c r="N303" s="130"/>
      <c r="O303" s="78"/>
      <c r="P303" s="18"/>
      <c r="Q303" s="18"/>
      <c r="R303" s="18"/>
      <c r="S303" s="79"/>
      <c r="T303" s="130"/>
      <c r="U303" s="88">
        <f>I303</f>
        <v>0</v>
      </c>
      <c r="V303" s="90">
        <f>U303*E303</f>
        <v>0</v>
      </c>
      <c r="W303" s="82"/>
      <c r="X303" s="82"/>
      <c r="AD303" s="77"/>
      <c r="AE303" s="82"/>
      <c r="AF303" s="82"/>
    </row>
    <row r="304" spans="1:32">
      <c r="D304" s="87"/>
      <c r="E304" s="114"/>
      <c r="F304" s="79"/>
      <c r="G304" s="81"/>
      <c r="H304" s="75"/>
      <c r="I304" s="76"/>
      <c r="J304" s="75"/>
      <c r="K304" s="75"/>
      <c r="L304" s="75"/>
      <c r="M304" s="79"/>
      <c r="N304" s="131"/>
      <c r="O304" s="78"/>
      <c r="P304" s="82"/>
      <c r="Q304" s="82"/>
      <c r="R304" s="82"/>
      <c r="S304" s="79"/>
      <c r="T304" s="130"/>
      <c r="U304" s="18"/>
      <c r="V304" s="18"/>
      <c r="W304" s="18"/>
      <c r="X304" s="18"/>
      <c r="AD304" s="77"/>
      <c r="AE304" s="18"/>
      <c r="AF304" s="18"/>
    </row>
    <row r="305" spans="4:32">
      <c r="D305" s="87"/>
      <c r="E305" s="114"/>
      <c r="F305" s="79"/>
      <c r="G305" s="81"/>
      <c r="H305" s="75"/>
      <c r="I305" s="76"/>
      <c r="J305" s="75"/>
      <c r="K305" s="75"/>
      <c r="L305" s="75"/>
      <c r="M305" s="79"/>
      <c r="N305" s="131"/>
      <c r="O305" s="78"/>
      <c r="P305" s="82"/>
      <c r="Q305" s="82"/>
      <c r="R305" s="82"/>
      <c r="S305" s="79"/>
      <c r="T305" s="130"/>
      <c r="U305" s="18"/>
      <c r="V305" s="18"/>
      <c r="W305" s="18"/>
      <c r="X305" s="18"/>
      <c r="AD305" s="77"/>
      <c r="AE305" s="18"/>
      <c r="AF305" s="18"/>
    </row>
    <row r="306" spans="4:32">
      <c r="D306" s="87"/>
      <c r="E306" s="114"/>
      <c r="F306" s="79"/>
      <c r="G306" s="81"/>
      <c r="H306" s="75"/>
      <c r="I306" s="76"/>
      <c r="J306" s="75"/>
      <c r="K306" s="75"/>
      <c r="L306" s="75"/>
      <c r="M306" s="79"/>
      <c r="N306" s="130"/>
      <c r="O306" s="78"/>
      <c r="P306" s="18"/>
      <c r="Q306" s="18"/>
      <c r="R306" s="18"/>
      <c r="S306" s="79"/>
      <c r="T306" s="130"/>
      <c r="U306" s="18"/>
      <c r="V306" s="18"/>
      <c r="W306" s="18"/>
      <c r="X306" s="18"/>
      <c r="AD306" s="77"/>
      <c r="AE306" s="18"/>
      <c r="AF306" s="18"/>
    </row>
    <row r="307" spans="4:32">
      <c r="D307" s="87"/>
      <c r="E307" s="114"/>
      <c r="F307" s="79"/>
      <c r="G307" s="81"/>
      <c r="H307" s="75"/>
      <c r="I307" s="76"/>
      <c r="J307" s="75"/>
      <c r="K307" s="75"/>
      <c r="L307" s="75"/>
      <c r="M307" s="79"/>
      <c r="N307" s="130"/>
      <c r="O307" s="78"/>
      <c r="P307" s="18"/>
      <c r="Q307" s="18"/>
      <c r="R307" s="18"/>
      <c r="S307" s="79"/>
      <c r="T307" s="130"/>
      <c r="U307" s="18"/>
      <c r="V307" s="18"/>
      <c r="W307" s="18"/>
      <c r="X307" s="18"/>
      <c r="AD307" s="77"/>
      <c r="AE307" s="18"/>
      <c r="AF307" s="18"/>
    </row>
    <row r="308" spans="4:32">
      <c r="D308" s="87"/>
      <c r="E308" s="114"/>
      <c r="F308" s="79"/>
      <c r="G308" s="81"/>
      <c r="H308" s="75"/>
      <c r="I308" s="76"/>
      <c r="J308" s="75"/>
      <c r="K308" s="75"/>
      <c r="L308" s="75"/>
      <c r="M308" s="79"/>
      <c r="N308" s="130"/>
      <c r="O308" s="78"/>
      <c r="P308" s="18"/>
      <c r="Q308" s="18"/>
      <c r="R308" s="18"/>
      <c r="S308" s="79"/>
      <c r="T308" s="130"/>
      <c r="U308" s="18"/>
      <c r="V308" s="18"/>
      <c r="W308" s="18"/>
      <c r="X308" s="18"/>
      <c r="AD308" s="77"/>
      <c r="AE308" s="18"/>
      <c r="AF308" s="18"/>
    </row>
    <row r="309" spans="4:32">
      <c r="D309" s="87"/>
      <c r="E309" s="114"/>
      <c r="F309" s="79"/>
      <c r="G309" s="75"/>
      <c r="H309" s="75"/>
      <c r="I309" s="76"/>
      <c r="J309" s="75"/>
      <c r="K309" s="75"/>
      <c r="L309" s="75"/>
      <c r="M309" s="79"/>
      <c r="N309" s="130"/>
      <c r="O309" s="78"/>
      <c r="P309" s="18"/>
      <c r="Q309" s="18"/>
      <c r="R309" s="18"/>
      <c r="S309" s="79"/>
      <c r="T309" s="130"/>
      <c r="U309" s="18"/>
      <c r="V309" s="18"/>
      <c r="W309" s="18"/>
      <c r="X309" s="18"/>
      <c r="AD309" s="77"/>
      <c r="AE309" s="18"/>
      <c r="AF309" s="18"/>
    </row>
    <row r="310" spans="4:32">
      <c r="D310" s="87"/>
      <c r="E310" s="114"/>
      <c r="F310" s="79"/>
      <c r="G310" s="75"/>
      <c r="H310" s="75"/>
      <c r="I310" s="76"/>
      <c r="J310" s="75"/>
      <c r="K310" s="75"/>
      <c r="L310" s="75"/>
      <c r="M310" s="79"/>
      <c r="N310" s="130"/>
      <c r="O310" s="78"/>
      <c r="P310" s="18"/>
      <c r="Q310" s="18"/>
      <c r="R310" s="18"/>
      <c r="S310" s="79"/>
      <c r="T310" s="130"/>
      <c r="U310" s="18"/>
      <c r="V310" s="18"/>
      <c r="W310" s="18"/>
      <c r="X310" s="18"/>
      <c r="AD310" s="77"/>
      <c r="AE310" s="18"/>
      <c r="AF310" s="18"/>
    </row>
    <row r="311" spans="4:32">
      <c r="D311" s="87"/>
      <c r="E311" s="114"/>
      <c r="F311" s="79"/>
      <c r="G311" s="75"/>
      <c r="H311" s="75"/>
      <c r="I311" s="76"/>
      <c r="J311" s="75"/>
      <c r="K311" s="75"/>
      <c r="L311" s="75"/>
      <c r="M311" s="79"/>
      <c r="N311" s="130"/>
      <c r="O311" s="78"/>
      <c r="P311" s="18"/>
      <c r="Q311" s="18"/>
      <c r="R311" s="18"/>
      <c r="S311" s="79"/>
      <c r="T311" s="130"/>
      <c r="U311" s="18"/>
      <c r="V311" s="18"/>
      <c r="W311" s="18"/>
      <c r="X311" s="18"/>
      <c r="AD311" s="77"/>
      <c r="AE311" s="18"/>
      <c r="AF311" s="18"/>
    </row>
    <row r="312" spans="4:32">
      <c r="D312" s="87"/>
      <c r="E312" s="114"/>
      <c r="F312" s="79"/>
      <c r="G312" s="75"/>
      <c r="H312" s="75"/>
      <c r="I312" s="76"/>
      <c r="J312" s="75"/>
      <c r="K312" s="75"/>
      <c r="L312" s="75"/>
      <c r="M312" s="79"/>
      <c r="N312" s="130"/>
      <c r="O312" s="78"/>
      <c r="P312" s="18"/>
      <c r="Q312" s="18"/>
      <c r="R312" s="18"/>
      <c r="S312" s="79"/>
      <c r="T312" s="130"/>
      <c r="U312" s="18"/>
      <c r="V312" s="18"/>
      <c r="W312" s="18"/>
      <c r="X312" s="18"/>
      <c r="AD312" s="77"/>
      <c r="AE312" s="18"/>
      <c r="AF312" s="18"/>
    </row>
    <row r="313" spans="4:32">
      <c r="D313" s="87"/>
      <c r="E313" s="114"/>
      <c r="F313" s="79"/>
      <c r="G313" s="75"/>
      <c r="H313" s="75"/>
      <c r="I313" s="76"/>
      <c r="J313" s="75"/>
      <c r="K313" s="75"/>
      <c r="L313" s="75"/>
      <c r="M313" s="79"/>
      <c r="N313" s="130"/>
      <c r="O313" s="78"/>
      <c r="P313" s="18"/>
      <c r="Q313" s="18"/>
      <c r="R313" s="18"/>
      <c r="S313" s="79"/>
      <c r="T313" s="130"/>
      <c r="U313" s="18"/>
      <c r="V313" s="18"/>
      <c r="W313" s="18"/>
      <c r="X313" s="18"/>
      <c r="AD313" s="77"/>
      <c r="AE313" s="18"/>
      <c r="AF313" s="18"/>
    </row>
    <row r="314" spans="4:32">
      <c r="D314" s="87"/>
      <c r="E314" s="114"/>
      <c r="F314" s="79"/>
      <c r="G314" s="75"/>
      <c r="H314" s="75"/>
      <c r="I314" s="76"/>
      <c r="J314" s="75"/>
      <c r="K314" s="75"/>
      <c r="L314" s="75"/>
      <c r="M314" s="79"/>
      <c r="N314" s="130"/>
      <c r="O314" s="78"/>
      <c r="P314" s="18"/>
      <c r="Q314" s="18"/>
      <c r="R314" s="18"/>
      <c r="S314" s="79"/>
      <c r="T314" s="130"/>
      <c r="U314" s="18"/>
      <c r="V314" s="18"/>
      <c r="W314" s="18"/>
      <c r="X314" s="18"/>
      <c r="AD314" s="77"/>
      <c r="AE314" s="18"/>
      <c r="AF314" s="18"/>
    </row>
    <row r="315" spans="4:32">
      <c r="D315" s="87"/>
      <c r="E315" s="114"/>
      <c r="F315" s="79"/>
      <c r="G315" s="75"/>
      <c r="H315" s="75"/>
      <c r="I315" s="76"/>
      <c r="J315" s="75"/>
      <c r="K315" s="75"/>
      <c r="L315" s="75"/>
      <c r="M315" s="79"/>
      <c r="N315" s="130"/>
      <c r="O315" s="78"/>
      <c r="P315" s="18"/>
      <c r="Q315" s="18"/>
      <c r="R315" s="18"/>
      <c r="S315" s="79"/>
      <c r="T315" s="130"/>
      <c r="U315" s="18"/>
      <c r="V315" s="18"/>
      <c r="W315" s="18"/>
      <c r="X315" s="18"/>
      <c r="AD315" s="77"/>
      <c r="AE315" s="18"/>
      <c r="AF315" s="18"/>
    </row>
    <row r="316" spans="4:32">
      <c r="D316" s="87"/>
      <c r="E316" s="114"/>
      <c r="F316" s="79"/>
      <c r="G316" s="75"/>
      <c r="H316" s="75"/>
      <c r="I316" s="76"/>
      <c r="J316" s="75"/>
      <c r="K316" s="75"/>
      <c r="L316" s="75"/>
      <c r="M316" s="79"/>
      <c r="N316" s="130"/>
      <c r="O316" s="78"/>
      <c r="P316" s="18"/>
      <c r="Q316" s="18"/>
      <c r="R316" s="18"/>
      <c r="S316" s="79"/>
      <c r="T316" s="130"/>
      <c r="U316" s="18"/>
      <c r="V316" s="18"/>
      <c r="W316" s="18"/>
      <c r="X316" s="18"/>
      <c r="AD316" s="77"/>
      <c r="AE316" s="18"/>
      <c r="AF316" s="18"/>
    </row>
    <row r="317" spans="4:32">
      <c r="D317" s="87"/>
      <c r="E317" s="114"/>
      <c r="F317" s="79"/>
      <c r="G317" s="75"/>
      <c r="H317" s="75"/>
      <c r="I317" s="76"/>
      <c r="J317" s="75"/>
      <c r="K317" s="75"/>
      <c r="L317" s="75"/>
      <c r="M317" s="79"/>
      <c r="N317" s="130"/>
      <c r="O317" s="78"/>
      <c r="P317" s="18"/>
      <c r="Q317" s="18"/>
      <c r="R317" s="18"/>
      <c r="S317" s="79"/>
      <c r="T317" s="130"/>
      <c r="U317" s="18"/>
      <c r="V317" s="18"/>
      <c r="W317" s="18"/>
      <c r="X317" s="18"/>
      <c r="AD317" s="77"/>
      <c r="AE317" s="18"/>
      <c r="AF317" s="18"/>
    </row>
    <row r="318" spans="4:32">
      <c r="D318" s="87"/>
      <c r="E318" s="114"/>
      <c r="F318" s="79"/>
      <c r="G318" s="75"/>
      <c r="H318" s="75"/>
      <c r="I318" s="76"/>
      <c r="J318" s="75"/>
      <c r="K318" s="75"/>
      <c r="L318" s="75"/>
      <c r="M318" s="79"/>
      <c r="N318" s="130"/>
      <c r="O318" s="78"/>
      <c r="P318" s="18"/>
      <c r="Q318" s="18"/>
      <c r="R318" s="18"/>
      <c r="S318" s="79"/>
      <c r="T318" s="130"/>
      <c r="U318" s="18"/>
      <c r="V318" s="18"/>
      <c r="W318" s="18"/>
      <c r="X318" s="18"/>
      <c r="AD318" s="77"/>
      <c r="AE318" s="18"/>
      <c r="AF318" s="18"/>
    </row>
    <row r="319" spans="4:32">
      <c r="D319" s="87"/>
      <c r="E319" s="114"/>
      <c r="F319" s="79"/>
      <c r="G319" s="75"/>
      <c r="H319" s="75"/>
      <c r="I319" s="76"/>
      <c r="J319" s="75"/>
      <c r="K319" s="75"/>
      <c r="L319" s="75"/>
      <c r="M319" s="79"/>
      <c r="N319" s="130"/>
      <c r="O319" s="78"/>
      <c r="P319" s="18"/>
      <c r="Q319" s="18"/>
      <c r="R319" s="18"/>
      <c r="S319" s="79"/>
      <c r="T319" s="130"/>
      <c r="U319" s="18"/>
      <c r="V319" s="18"/>
      <c r="W319" s="18"/>
      <c r="X319" s="18"/>
      <c r="AD319" s="77"/>
      <c r="AE319" s="18"/>
      <c r="AF319" s="18"/>
    </row>
    <row r="320" spans="4:32">
      <c r="D320" s="87"/>
      <c r="E320" s="114"/>
      <c r="F320" s="79"/>
      <c r="G320" s="75"/>
      <c r="H320" s="75"/>
      <c r="I320" s="76"/>
      <c r="J320" s="75"/>
      <c r="K320" s="75"/>
      <c r="L320" s="75"/>
      <c r="M320" s="79"/>
      <c r="N320" s="130"/>
      <c r="O320" s="78"/>
      <c r="P320" s="18"/>
      <c r="Q320" s="18"/>
      <c r="R320" s="18"/>
      <c r="S320" s="79"/>
      <c r="T320" s="130"/>
      <c r="U320" s="18"/>
      <c r="V320" s="18"/>
      <c r="W320" s="18"/>
      <c r="X320" s="18"/>
      <c r="AD320" s="77"/>
      <c r="AE320" s="18"/>
      <c r="AF320" s="18"/>
    </row>
    <row r="321" spans="4:32">
      <c r="D321" s="87"/>
      <c r="E321" s="114"/>
      <c r="F321" s="79"/>
      <c r="G321" s="75"/>
      <c r="H321" s="75"/>
      <c r="I321" s="76"/>
      <c r="J321" s="75"/>
      <c r="K321" s="75"/>
      <c r="L321" s="75"/>
      <c r="M321" s="79"/>
      <c r="N321" s="130"/>
      <c r="O321" s="78"/>
      <c r="P321" s="18"/>
      <c r="Q321" s="18"/>
      <c r="R321" s="18"/>
      <c r="S321" s="79"/>
      <c r="T321" s="130"/>
      <c r="U321" s="18"/>
      <c r="V321" s="18"/>
      <c r="W321" s="18"/>
      <c r="X321" s="18"/>
      <c r="AD321" s="77"/>
      <c r="AE321" s="18"/>
      <c r="AF321" s="18"/>
    </row>
    <row r="322" spans="4:32">
      <c r="D322" s="87"/>
      <c r="E322" s="114"/>
      <c r="F322" s="79"/>
      <c r="G322" s="75"/>
      <c r="H322" s="75"/>
      <c r="I322" s="76"/>
      <c r="J322" s="75"/>
      <c r="K322" s="75"/>
      <c r="L322" s="75"/>
      <c r="M322" s="79"/>
      <c r="N322" s="130"/>
      <c r="O322" s="78"/>
      <c r="P322" s="18"/>
      <c r="Q322" s="18"/>
      <c r="R322" s="18"/>
      <c r="S322" s="79"/>
      <c r="T322" s="130"/>
      <c r="U322" s="18"/>
      <c r="V322" s="18"/>
      <c r="W322" s="18"/>
      <c r="X322" s="18"/>
      <c r="AD322" s="77"/>
      <c r="AE322" s="18"/>
      <c r="AF322" s="18"/>
    </row>
    <row r="323" spans="4:32">
      <c r="D323" s="87"/>
      <c r="E323" s="114"/>
      <c r="F323" s="79"/>
      <c r="G323" s="75"/>
      <c r="H323" s="75"/>
      <c r="I323" s="76"/>
      <c r="J323" s="75"/>
      <c r="K323" s="75"/>
      <c r="L323" s="75"/>
      <c r="M323" s="79"/>
      <c r="N323" s="130"/>
      <c r="O323" s="78"/>
      <c r="P323" s="18"/>
      <c r="Q323" s="18"/>
      <c r="R323" s="18"/>
      <c r="S323" s="79"/>
      <c r="T323" s="130"/>
      <c r="U323" s="18"/>
      <c r="V323" s="18"/>
      <c r="W323" s="18"/>
      <c r="X323" s="18"/>
      <c r="AD323" s="77"/>
      <c r="AE323" s="18"/>
      <c r="AF323" s="18"/>
    </row>
    <row r="324" spans="4:32">
      <c r="D324" s="87"/>
      <c r="E324" s="114"/>
      <c r="F324" s="79"/>
      <c r="G324" s="75"/>
      <c r="H324" s="75"/>
      <c r="I324" s="76"/>
      <c r="J324" s="75"/>
      <c r="K324" s="75"/>
      <c r="L324" s="75"/>
      <c r="M324" s="79"/>
      <c r="N324" s="130"/>
      <c r="O324" s="78"/>
      <c r="P324" s="18"/>
      <c r="Q324" s="18"/>
      <c r="R324" s="18"/>
      <c r="S324" s="79"/>
      <c r="T324" s="130"/>
      <c r="U324" s="18"/>
      <c r="V324" s="18"/>
      <c r="W324" s="18"/>
      <c r="X324" s="18"/>
      <c r="AD324" s="77"/>
      <c r="AE324" s="18"/>
      <c r="AF324" s="18"/>
    </row>
    <row r="325" spans="4:32">
      <c r="D325" s="87"/>
      <c r="E325" s="114"/>
      <c r="F325" s="79"/>
      <c r="G325" s="75"/>
      <c r="H325" s="75"/>
      <c r="I325" s="76"/>
      <c r="J325" s="75"/>
      <c r="K325" s="75"/>
      <c r="L325" s="75"/>
      <c r="M325" s="79"/>
      <c r="N325" s="130"/>
      <c r="O325" s="78"/>
      <c r="P325" s="18"/>
      <c r="Q325" s="18"/>
      <c r="R325" s="18"/>
      <c r="S325" s="79"/>
      <c r="T325" s="130"/>
      <c r="U325" s="18"/>
      <c r="V325" s="18"/>
      <c r="W325" s="18"/>
      <c r="X325" s="18"/>
      <c r="AD325" s="77"/>
      <c r="AE325" s="18"/>
      <c r="AF325" s="18"/>
    </row>
    <row r="326" spans="4:32">
      <c r="D326" s="87"/>
      <c r="E326" s="114"/>
      <c r="F326" s="79"/>
      <c r="G326" s="75"/>
      <c r="H326" s="75"/>
      <c r="I326" s="76"/>
      <c r="J326" s="75"/>
      <c r="K326" s="75"/>
      <c r="L326" s="75"/>
      <c r="M326" s="79"/>
      <c r="N326" s="130"/>
      <c r="O326" s="78"/>
      <c r="P326" s="18"/>
      <c r="Q326" s="18"/>
      <c r="R326" s="18"/>
      <c r="S326" s="79"/>
      <c r="T326" s="130"/>
      <c r="U326" s="18"/>
      <c r="V326" s="18"/>
      <c r="W326" s="18"/>
      <c r="X326" s="18"/>
      <c r="AD326" s="77"/>
      <c r="AE326" s="18"/>
      <c r="AF326" s="18"/>
    </row>
    <row r="327" spans="4:32">
      <c r="D327" s="87"/>
      <c r="E327" s="114"/>
      <c r="F327" s="79"/>
      <c r="G327" s="75"/>
      <c r="H327" s="75"/>
      <c r="I327" s="76"/>
      <c r="J327" s="75"/>
      <c r="K327" s="75"/>
      <c r="L327" s="75"/>
      <c r="M327" s="79"/>
      <c r="N327" s="130"/>
      <c r="O327" s="78"/>
      <c r="P327" s="18"/>
      <c r="Q327" s="18"/>
      <c r="R327" s="18"/>
      <c r="S327" s="79"/>
      <c r="T327" s="130"/>
      <c r="U327" s="18"/>
      <c r="V327" s="18"/>
      <c r="W327" s="18"/>
      <c r="X327" s="18"/>
      <c r="AD327" s="77"/>
      <c r="AE327" s="18"/>
      <c r="AF327" s="18"/>
    </row>
    <row r="328" spans="4:32">
      <c r="D328" s="87"/>
      <c r="E328" s="114"/>
      <c r="F328" s="79"/>
      <c r="G328" s="75"/>
      <c r="H328" s="75"/>
      <c r="I328" s="76"/>
      <c r="J328" s="75"/>
      <c r="K328" s="75"/>
      <c r="L328" s="75"/>
      <c r="M328" s="79"/>
      <c r="N328" s="130"/>
      <c r="O328" s="78"/>
      <c r="P328" s="18"/>
      <c r="Q328" s="18"/>
      <c r="R328" s="18"/>
      <c r="S328" s="79"/>
      <c r="T328" s="130"/>
      <c r="U328" s="18"/>
      <c r="V328" s="18"/>
      <c r="W328" s="18"/>
      <c r="X328" s="18"/>
      <c r="AD328" s="77"/>
      <c r="AE328" s="18"/>
      <c r="AF328" s="18"/>
    </row>
    <row r="329" spans="4:32">
      <c r="D329" s="87"/>
      <c r="E329" s="114"/>
      <c r="F329" s="79"/>
      <c r="G329" s="75"/>
      <c r="H329" s="75"/>
      <c r="I329" s="76"/>
      <c r="J329" s="75"/>
      <c r="K329" s="75"/>
      <c r="L329" s="75"/>
      <c r="M329" s="79"/>
      <c r="N329" s="130"/>
      <c r="O329" s="78"/>
      <c r="P329" s="18"/>
      <c r="Q329" s="18"/>
      <c r="R329" s="18"/>
      <c r="S329" s="79"/>
      <c r="T329" s="130"/>
      <c r="U329" s="18"/>
      <c r="V329" s="18"/>
      <c r="W329" s="18"/>
      <c r="X329" s="18"/>
      <c r="AD329" s="77"/>
      <c r="AE329" s="18"/>
      <c r="AF329" s="18"/>
    </row>
    <row r="330" spans="4:32">
      <c r="D330" s="87"/>
      <c r="E330" s="114"/>
      <c r="F330" s="79"/>
      <c r="G330" s="75"/>
      <c r="H330" s="75"/>
      <c r="I330" s="76"/>
      <c r="J330" s="75"/>
      <c r="K330" s="75"/>
      <c r="L330" s="75"/>
      <c r="M330" s="79"/>
      <c r="N330" s="130"/>
      <c r="O330" s="78"/>
      <c r="P330" s="18"/>
      <c r="Q330" s="18"/>
      <c r="R330" s="18"/>
      <c r="S330" s="79"/>
      <c r="T330" s="130"/>
      <c r="U330" s="18"/>
      <c r="V330" s="18"/>
      <c r="W330" s="18"/>
      <c r="X330" s="18"/>
      <c r="AD330" s="77"/>
      <c r="AE330" s="18"/>
      <c r="AF330" s="18"/>
    </row>
    <row r="331" spans="4:32">
      <c r="D331" s="87"/>
      <c r="E331" s="114"/>
      <c r="F331" s="79"/>
      <c r="G331" s="75"/>
      <c r="H331" s="75"/>
      <c r="I331" s="76"/>
      <c r="J331" s="75"/>
      <c r="K331" s="75"/>
      <c r="L331" s="75"/>
      <c r="M331" s="79"/>
      <c r="N331" s="130"/>
      <c r="O331" s="78"/>
      <c r="P331" s="18"/>
      <c r="Q331" s="18"/>
      <c r="R331" s="18"/>
      <c r="S331" s="79"/>
      <c r="T331" s="130"/>
      <c r="U331" s="18"/>
      <c r="V331" s="18"/>
      <c r="W331" s="18"/>
      <c r="X331" s="18"/>
      <c r="AD331" s="77"/>
      <c r="AE331" s="18"/>
      <c r="AF331" s="18"/>
    </row>
    <row r="332" spans="4:32">
      <c r="D332" s="87"/>
      <c r="E332" s="114"/>
      <c r="F332" s="79"/>
      <c r="G332" s="75"/>
      <c r="H332" s="75"/>
      <c r="I332" s="76"/>
      <c r="J332" s="75"/>
      <c r="K332" s="75"/>
      <c r="L332" s="75"/>
      <c r="M332" s="79"/>
      <c r="N332" s="130"/>
      <c r="O332" s="78"/>
      <c r="P332" s="18"/>
      <c r="Q332" s="18"/>
      <c r="R332" s="18"/>
      <c r="S332" s="79"/>
      <c r="T332" s="130"/>
      <c r="U332" s="18"/>
      <c r="V332" s="18"/>
      <c r="W332" s="18"/>
      <c r="X332" s="18"/>
      <c r="AD332" s="77"/>
      <c r="AE332" s="18"/>
      <c r="AF332" s="18"/>
    </row>
    <row r="333" spans="4:32">
      <c r="D333" s="87"/>
      <c r="E333" s="114"/>
      <c r="F333" s="79"/>
      <c r="G333" s="75"/>
      <c r="H333" s="75"/>
      <c r="I333" s="76"/>
      <c r="J333" s="75"/>
      <c r="K333" s="75"/>
      <c r="L333" s="75"/>
      <c r="M333" s="79"/>
      <c r="N333" s="130"/>
      <c r="O333" s="78"/>
      <c r="P333" s="18"/>
      <c r="Q333" s="18"/>
      <c r="R333" s="18"/>
      <c r="S333" s="79"/>
      <c r="T333" s="130"/>
      <c r="U333" s="18"/>
      <c r="V333" s="18"/>
      <c r="W333" s="18"/>
      <c r="X333" s="18"/>
      <c r="AD333" s="77"/>
      <c r="AE333" s="18"/>
      <c r="AF333" s="18"/>
    </row>
    <row r="334" spans="4:32">
      <c r="D334" s="87"/>
      <c r="E334" s="114"/>
      <c r="F334" s="79"/>
      <c r="G334" s="75"/>
      <c r="H334" s="75"/>
      <c r="I334" s="76"/>
      <c r="J334" s="75"/>
      <c r="K334" s="75"/>
      <c r="L334" s="75"/>
      <c r="M334" s="79"/>
      <c r="N334" s="130"/>
      <c r="O334" s="78"/>
      <c r="P334" s="18"/>
      <c r="Q334" s="18"/>
      <c r="R334" s="18"/>
      <c r="S334" s="79"/>
      <c r="T334" s="130"/>
      <c r="U334" s="18"/>
      <c r="V334" s="18"/>
      <c r="W334" s="18"/>
      <c r="X334" s="18"/>
      <c r="AD334" s="77"/>
      <c r="AE334" s="18"/>
      <c r="AF334" s="18"/>
    </row>
    <row r="335" spans="4:32">
      <c r="D335" s="87"/>
      <c r="E335" s="114"/>
      <c r="F335" s="79"/>
      <c r="G335" s="75"/>
      <c r="H335" s="75"/>
      <c r="I335" s="76"/>
      <c r="J335" s="75"/>
      <c r="K335" s="75"/>
      <c r="L335" s="75"/>
      <c r="M335" s="79"/>
      <c r="N335" s="130"/>
      <c r="O335" s="78"/>
      <c r="P335" s="18"/>
      <c r="Q335" s="18"/>
      <c r="R335" s="18"/>
      <c r="S335" s="79"/>
      <c r="T335" s="130"/>
      <c r="U335" s="18"/>
      <c r="V335" s="18"/>
      <c r="W335" s="18"/>
      <c r="X335" s="18"/>
      <c r="AD335" s="77"/>
      <c r="AE335" s="18"/>
      <c r="AF335" s="18"/>
    </row>
    <row r="336" spans="4:32">
      <c r="D336" s="87"/>
      <c r="E336" s="114"/>
      <c r="F336" s="79"/>
      <c r="G336" s="75"/>
      <c r="H336" s="75"/>
      <c r="I336" s="76"/>
      <c r="J336" s="75"/>
      <c r="K336" s="75"/>
      <c r="L336" s="75"/>
      <c r="M336" s="79"/>
      <c r="N336" s="130"/>
      <c r="O336" s="78"/>
      <c r="P336" s="18"/>
      <c r="Q336" s="18"/>
      <c r="R336" s="18"/>
      <c r="S336" s="79"/>
      <c r="T336" s="130"/>
      <c r="U336" s="18"/>
      <c r="V336" s="18"/>
      <c r="W336" s="18"/>
      <c r="X336" s="18"/>
      <c r="AD336" s="77"/>
      <c r="AE336" s="18"/>
      <c r="AF336" s="18"/>
    </row>
    <row r="337" spans="4:32">
      <c r="D337" s="87"/>
      <c r="E337" s="114"/>
      <c r="F337" s="79"/>
      <c r="G337" s="75"/>
      <c r="H337" s="75"/>
      <c r="I337" s="76"/>
      <c r="J337" s="75"/>
      <c r="K337" s="75"/>
      <c r="L337" s="75"/>
      <c r="M337" s="79"/>
      <c r="N337" s="130"/>
      <c r="O337" s="78"/>
      <c r="P337" s="18"/>
      <c r="Q337" s="18"/>
      <c r="R337" s="18"/>
      <c r="S337" s="79"/>
      <c r="T337" s="130"/>
      <c r="U337" s="18"/>
      <c r="V337" s="18"/>
      <c r="W337" s="18"/>
      <c r="X337" s="18"/>
      <c r="AD337" s="77"/>
      <c r="AE337" s="18"/>
      <c r="AF337" s="18"/>
    </row>
    <row r="338" spans="4:32">
      <c r="D338" s="87"/>
      <c r="E338" s="114"/>
      <c r="F338" s="79"/>
      <c r="G338" s="75"/>
      <c r="H338" s="75"/>
      <c r="I338" s="76"/>
      <c r="J338" s="75"/>
      <c r="K338" s="75"/>
      <c r="L338" s="75"/>
      <c r="M338" s="79"/>
      <c r="N338" s="130"/>
      <c r="O338" s="78"/>
      <c r="P338" s="18"/>
      <c r="Q338" s="18"/>
      <c r="R338" s="18"/>
      <c r="S338" s="79"/>
      <c r="T338" s="130"/>
      <c r="U338" s="18"/>
      <c r="V338" s="18"/>
      <c r="W338" s="18"/>
      <c r="X338" s="18"/>
      <c r="AD338" s="77"/>
      <c r="AE338" s="18"/>
      <c r="AF338" s="18"/>
    </row>
    <row r="339" spans="4:32">
      <c r="D339" s="87"/>
      <c r="E339" s="114"/>
      <c r="F339" s="79"/>
      <c r="G339" s="75"/>
      <c r="H339" s="75"/>
      <c r="I339" s="76"/>
      <c r="J339" s="75"/>
      <c r="K339" s="75"/>
      <c r="L339" s="75"/>
      <c r="M339" s="79"/>
      <c r="N339" s="130"/>
      <c r="O339" s="78"/>
      <c r="P339" s="18"/>
      <c r="Q339" s="18"/>
      <c r="R339" s="18"/>
      <c r="S339" s="79"/>
      <c r="T339" s="130"/>
      <c r="U339" s="18"/>
      <c r="V339" s="18"/>
      <c r="W339" s="18"/>
      <c r="X339" s="18"/>
      <c r="AD339" s="77"/>
      <c r="AE339" s="18"/>
      <c r="AF339" s="18"/>
    </row>
    <row r="340" spans="4:32">
      <c r="D340" s="87"/>
      <c r="E340" s="114"/>
      <c r="F340" s="79"/>
      <c r="G340" s="75"/>
      <c r="H340" s="75"/>
      <c r="I340" s="76"/>
      <c r="J340" s="75"/>
      <c r="K340" s="75"/>
      <c r="L340" s="75"/>
      <c r="M340" s="79"/>
      <c r="N340" s="130"/>
      <c r="O340" s="78"/>
      <c r="P340" s="18"/>
      <c r="Q340" s="18"/>
      <c r="R340" s="18"/>
      <c r="S340" s="79"/>
      <c r="T340" s="130"/>
      <c r="U340" s="18"/>
      <c r="V340" s="18"/>
      <c r="W340" s="18"/>
      <c r="X340" s="18"/>
      <c r="AD340" s="77"/>
      <c r="AE340" s="18"/>
      <c r="AF340" s="18"/>
    </row>
    <row r="341" spans="4:32">
      <c r="D341" s="87"/>
      <c r="E341" s="114"/>
      <c r="F341" s="79"/>
      <c r="G341" s="75"/>
      <c r="H341" s="75"/>
      <c r="I341" s="76"/>
      <c r="J341" s="75"/>
      <c r="K341" s="75"/>
      <c r="L341" s="75"/>
      <c r="M341" s="79"/>
      <c r="N341" s="130"/>
      <c r="O341" s="78"/>
      <c r="P341" s="18"/>
      <c r="Q341" s="18"/>
      <c r="R341" s="18"/>
      <c r="S341" s="79"/>
      <c r="T341" s="130"/>
      <c r="U341" s="18"/>
      <c r="V341" s="18"/>
      <c r="W341" s="18"/>
      <c r="X341" s="18"/>
      <c r="AD341" s="77"/>
      <c r="AE341" s="18"/>
      <c r="AF341" s="18"/>
    </row>
    <row r="342" spans="4:32">
      <c r="D342" s="87"/>
      <c r="E342" s="114"/>
      <c r="F342" s="79"/>
      <c r="G342" s="75"/>
      <c r="H342" s="75"/>
      <c r="I342" s="76"/>
      <c r="J342" s="75"/>
      <c r="K342" s="75"/>
      <c r="L342" s="75"/>
      <c r="M342" s="79"/>
      <c r="N342" s="130"/>
      <c r="O342" s="78"/>
      <c r="P342" s="18"/>
      <c r="Q342" s="18"/>
      <c r="R342" s="18"/>
      <c r="S342" s="79"/>
      <c r="T342" s="130"/>
      <c r="U342" s="18"/>
      <c r="V342" s="18"/>
      <c r="W342" s="18"/>
      <c r="X342" s="18"/>
      <c r="AD342" s="77"/>
      <c r="AE342" s="18"/>
      <c r="AF342" s="18"/>
    </row>
    <row r="343" spans="4:32">
      <c r="D343" s="87"/>
      <c r="E343" s="114"/>
      <c r="F343" s="79"/>
      <c r="G343" s="75"/>
      <c r="H343" s="75"/>
      <c r="I343" s="76"/>
      <c r="J343" s="75"/>
      <c r="K343" s="75"/>
      <c r="L343" s="75"/>
      <c r="M343" s="79"/>
      <c r="N343" s="130"/>
      <c r="O343" s="78"/>
      <c r="P343" s="18"/>
      <c r="Q343" s="18"/>
      <c r="R343" s="18"/>
      <c r="S343" s="79"/>
      <c r="T343" s="130"/>
      <c r="U343" s="18"/>
      <c r="V343" s="18"/>
      <c r="W343" s="18"/>
      <c r="X343" s="18"/>
      <c r="AD343" s="77"/>
      <c r="AE343" s="18"/>
      <c r="AF343" s="18"/>
    </row>
    <row r="344" spans="4:32">
      <c r="D344" s="87"/>
      <c r="E344" s="114"/>
      <c r="F344" s="79"/>
      <c r="G344" s="75"/>
      <c r="H344" s="75"/>
      <c r="I344" s="76"/>
      <c r="J344" s="75"/>
      <c r="K344" s="75"/>
      <c r="L344" s="75"/>
      <c r="M344" s="79"/>
      <c r="N344" s="130"/>
      <c r="O344" s="78"/>
      <c r="P344" s="18"/>
      <c r="Q344" s="18"/>
      <c r="R344" s="18"/>
      <c r="S344" s="79"/>
      <c r="T344" s="130"/>
      <c r="U344" s="18"/>
      <c r="V344" s="18"/>
      <c r="W344" s="18"/>
      <c r="X344" s="18"/>
      <c r="AD344" s="77"/>
      <c r="AE344" s="18"/>
      <c r="AF344" s="18"/>
    </row>
    <row r="345" spans="4:32">
      <c r="D345" s="87"/>
      <c r="E345" s="114"/>
      <c r="F345" s="79"/>
      <c r="G345" s="75"/>
      <c r="H345" s="75"/>
      <c r="I345" s="76"/>
      <c r="J345" s="75"/>
      <c r="K345" s="75"/>
      <c r="L345" s="75"/>
      <c r="M345" s="79"/>
      <c r="N345" s="130"/>
      <c r="O345" s="78"/>
      <c r="P345" s="18"/>
      <c r="Q345" s="18"/>
      <c r="R345" s="18"/>
      <c r="S345" s="79"/>
      <c r="T345" s="130"/>
      <c r="U345" s="18"/>
      <c r="V345" s="18"/>
      <c r="W345" s="18"/>
      <c r="X345" s="18"/>
      <c r="AD345" s="77"/>
      <c r="AE345" s="18"/>
      <c r="AF345" s="18"/>
    </row>
    <row r="346" spans="4:32">
      <c r="D346" s="87"/>
      <c r="E346" s="114"/>
      <c r="F346" s="79"/>
      <c r="G346" s="75"/>
      <c r="H346" s="75"/>
      <c r="I346" s="76"/>
      <c r="J346" s="75"/>
      <c r="K346" s="75"/>
      <c r="L346" s="75"/>
      <c r="M346" s="79"/>
      <c r="N346" s="130"/>
      <c r="O346" s="78"/>
      <c r="P346" s="18"/>
      <c r="Q346" s="18"/>
      <c r="R346" s="18"/>
      <c r="S346" s="79"/>
      <c r="T346" s="130"/>
      <c r="U346" s="18"/>
      <c r="V346" s="18"/>
      <c r="W346" s="18"/>
      <c r="X346" s="18"/>
      <c r="AD346" s="77"/>
      <c r="AE346" s="18"/>
      <c r="AF346" s="18"/>
    </row>
    <row r="347" spans="4:32">
      <c r="D347" s="87"/>
      <c r="E347" s="114"/>
      <c r="F347" s="79"/>
      <c r="G347" s="75"/>
      <c r="H347" s="75"/>
      <c r="I347" s="76"/>
      <c r="J347" s="75"/>
      <c r="K347" s="75"/>
      <c r="L347" s="75"/>
      <c r="M347" s="79"/>
      <c r="N347" s="130"/>
      <c r="O347" s="78"/>
      <c r="P347" s="18"/>
      <c r="Q347" s="18"/>
      <c r="R347" s="18"/>
      <c r="S347" s="79"/>
      <c r="T347" s="130"/>
      <c r="U347" s="18"/>
      <c r="V347" s="18"/>
      <c r="W347" s="18"/>
      <c r="X347" s="18"/>
      <c r="AD347" s="77"/>
      <c r="AE347" s="18"/>
      <c r="AF347" s="18"/>
    </row>
    <row r="348" spans="4:32">
      <c r="D348" s="87"/>
      <c r="E348" s="114"/>
      <c r="F348" s="79"/>
      <c r="G348" s="75"/>
      <c r="H348" s="75"/>
      <c r="I348" s="76"/>
      <c r="J348" s="75"/>
      <c r="K348" s="75"/>
      <c r="L348" s="75"/>
      <c r="M348" s="79"/>
      <c r="N348" s="130"/>
      <c r="O348" s="78"/>
      <c r="P348" s="18"/>
      <c r="Q348" s="18"/>
      <c r="R348" s="18"/>
      <c r="S348" s="79"/>
      <c r="T348" s="130"/>
      <c r="U348" s="18"/>
      <c r="V348" s="18"/>
      <c r="W348" s="18"/>
      <c r="X348" s="18"/>
      <c r="AD348" s="77"/>
      <c r="AE348" s="18"/>
      <c r="AF348" s="18"/>
    </row>
    <row r="349" spans="4:32">
      <c r="D349" s="87"/>
      <c r="E349" s="114"/>
      <c r="F349" s="79"/>
      <c r="G349" s="75"/>
      <c r="H349" s="75"/>
      <c r="I349" s="76"/>
      <c r="J349" s="75"/>
      <c r="K349" s="75"/>
      <c r="L349" s="75"/>
      <c r="M349" s="79"/>
      <c r="N349" s="130"/>
      <c r="O349" s="78"/>
      <c r="P349" s="18"/>
      <c r="Q349" s="18"/>
      <c r="R349" s="18"/>
      <c r="S349" s="79"/>
      <c r="T349" s="130"/>
      <c r="U349" s="18"/>
      <c r="V349" s="18"/>
      <c r="W349" s="18"/>
      <c r="X349" s="18"/>
      <c r="AD349" s="77"/>
      <c r="AE349" s="18"/>
      <c r="AF349" s="18"/>
    </row>
    <row r="350" spans="4:32">
      <c r="D350" s="87"/>
      <c r="E350" s="114"/>
      <c r="F350" s="79"/>
      <c r="G350" s="75"/>
      <c r="H350" s="75"/>
      <c r="I350" s="76"/>
      <c r="J350" s="75"/>
      <c r="K350" s="75"/>
      <c r="L350" s="75"/>
      <c r="M350" s="79"/>
      <c r="N350" s="130"/>
      <c r="O350" s="78"/>
      <c r="P350" s="18"/>
      <c r="Q350" s="18"/>
      <c r="R350" s="18"/>
      <c r="S350" s="79"/>
      <c r="T350" s="130"/>
      <c r="U350" s="18"/>
      <c r="V350" s="18"/>
      <c r="W350" s="18"/>
      <c r="X350" s="18"/>
      <c r="AD350" s="77"/>
      <c r="AE350" s="18"/>
      <c r="AF350" s="18"/>
    </row>
    <row r="351" spans="4:32">
      <c r="D351" s="87"/>
      <c r="E351" s="114"/>
      <c r="F351" s="79"/>
      <c r="G351" s="75"/>
      <c r="H351" s="75"/>
      <c r="I351" s="76"/>
      <c r="J351" s="75"/>
      <c r="K351" s="75"/>
      <c r="L351" s="75"/>
      <c r="M351" s="79"/>
      <c r="N351" s="130"/>
      <c r="O351" s="78"/>
      <c r="P351" s="18"/>
      <c r="Q351" s="18"/>
      <c r="R351" s="18"/>
      <c r="S351" s="79"/>
      <c r="T351" s="130"/>
      <c r="U351" s="18"/>
      <c r="V351" s="18"/>
      <c r="W351" s="18"/>
      <c r="X351" s="18"/>
      <c r="AD351" s="77"/>
      <c r="AE351" s="18"/>
      <c r="AF351" s="18"/>
    </row>
    <row r="352" spans="4:32">
      <c r="D352" s="87"/>
      <c r="E352" s="114"/>
      <c r="F352" s="79"/>
      <c r="G352" s="75"/>
      <c r="H352" s="75"/>
      <c r="I352" s="76"/>
      <c r="J352" s="75"/>
      <c r="K352" s="75"/>
      <c r="L352" s="75"/>
      <c r="M352" s="79"/>
      <c r="N352" s="130"/>
      <c r="O352" s="78"/>
      <c r="P352" s="18"/>
      <c r="Q352" s="18"/>
      <c r="R352" s="18"/>
      <c r="S352" s="79"/>
      <c r="T352" s="130"/>
      <c r="U352" s="18"/>
      <c r="V352" s="18"/>
      <c r="W352" s="18"/>
      <c r="X352" s="18"/>
      <c r="AD352" s="77"/>
      <c r="AE352" s="18"/>
      <c r="AF352" s="18"/>
    </row>
    <row r="353" spans="4:32">
      <c r="D353" s="87"/>
      <c r="E353" s="114"/>
      <c r="F353" s="79"/>
      <c r="G353" s="75"/>
      <c r="H353" s="75"/>
      <c r="I353" s="76"/>
      <c r="J353" s="75"/>
      <c r="K353" s="75"/>
      <c r="L353" s="75"/>
      <c r="M353" s="79"/>
      <c r="N353" s="130"/>
      <c r="O353" s="78"/>
      <c r="P353" s="18"/>
      <c r="Q353" s="18"/>
      <c r="R353" s="18"/>
      <c r="S353" s="79"/>
      <c r="T353" s="130"/>
      <c r="U353" s="18"/>
      <c r="V353" s="18"/>
      <c r="W353" s="18"/>
      <c r="X353" s="18"/>
      <c r="AD353" s="77"/>
      <c r="AE353" s="18"/>
      <c r="AF353" s="18"/>
    </row>
    <row r="354" spans="4:32">
      <c r="D354" s="87"/>
      <c r="E354" s="114"/>
      <c r="F354" s="79"/>
      <c r="G354" s="75"/>
      <c r="H354" s="75"/>
      <c r="I354" s="76"/>
      <c r="J354" s="75"/>
      <c r="K354" s="75"/>
      <c r="L354" s="75"/>
      <c r="M354" s="79"/>
      <c r="N354" s="130"/>
      <c r="O354" s="78"/>
      <c r="P354" s="18"/>
      <c r="Q354" s="18"/>
      <c r="R354" s="18"/>
      <c r="S354" s="79"/>
      <c r="T354" s="130"/>
      <c r="U354" s="18"/>
      <c r="V354" s="18"/>
      <c r="W354" s="18"/>
      <c r="X354" s="18"/>
      <c r="AD354" s="77"/>
      <c r="AE354" s="18"/>
      <c r="AF354" s="18"/>
    </row>
    <row r="355" spans="4:32">
      <c r="D355" s="87"/>
      <c r="E355" s="114"/>
      <c r="F355" s="79"/>
      <c r="G355" s="75"/>
      <c r="H355" s="75"/>
      <c r="I355" s="76"/>
      <c r="J355" s="75"/>
      <c r="K355" s="75"/>
      <c r="L355" s="75"/>
      <c r="M355" s="79"/>
      <c r="N355" s="130"/>
      <c r="O355" s="78"/>
      <c r="P355" s="18"/>
      <c r="Q355" s="18"/>
      <c r="R355" s="18"/>
      <c r="S355" s="79"/>
      <c r="T355" s="130"/>
      <c r="U355" s="18"/>
      <c r="V355" s="18"/>
      <c r="W355" s="18"/>
      <c r="X355" s="18"/>
      <c r="AD355" s="77"/>
      <c r="AE355" s="18"/>
      <c r="AF355" s="18"/>
    </row>
    <row r="356" spans="4:32">
      <c r="D356" s="87"/>
      <c r="E356" s="114"/>
      <c r="F356" s="79"/>
      <c r="G356" s="75"/>
      <c r="H356" s="75"/>
      <c r="I356" s="76"/>
      <c r="J356" s="75"/>
      <c r="K356" s="75"/>
      <c r="L356" s="75"/>
      <c r="M356" s="79"/>
      <c r="N356" s="130"/>
      <c r="O356" s="78"/>
      <c r="P356" s="18"/>
      <c r="Q356" s="18"/>
      <c r="R356" s="18"/>
      <c r="S356" s="79"/>
      <c r="T356" s="130"/>
      <c r="U356" s="18"/>
      <c r="V356" s="18"/>
      <c r="W356" s="18"/>
      <c r="X356" s="18"/>
      <c r="AD356" s="77"/>
      <c r="AE356" s="18"/>
      <c r="AF356" s="18"/>
    </row>
    <row r="357" spans="4:32">
      <c r="D357" s="87"/>
      <c r="E357" s="114"/>
      <c r="F357" s="79"/>
      <c r="G357" s="75"/>
      <c r="H357" s="75"/>
      <c r="I357" s="76"/>
      <c r="J357" s="75"/>
      <c r="K357" s="75"/>
      <c r="L357" s="75"/>
      <c r="M357" s="79"/>
      <c r="N357" s="130"/>
      <c r="O357" s="78"/>
      <c r="P357" s="18"/>
      <c r="Q357" s="18"/>
      <c r="R357" s="18"/>
      <c r="S357" s="79"/>
      <c r="T357" s="130"/>
      <c r="U357" s="18"/>
      <c r="V357" s="18"/>
      <c r="W357" s="18"/>
      <c r="X357" s="18"/>
      <c r="AD357" s="77"/>
      <c r="AE357" s="18"/>
      <c r="AF357" s="18"/>
    </row>
    <row r="358" spans="4:32">
      <c r="D358" s="87"/>
      <c r="E358" s="114"/>
      <c r="F358" s="79"/>
      <c r="G358" s="75"/>
      <c r="H358" s="75"/>
      <c r="I358" s="76"/>
      <c r="J358" s="75"/>
      <c r="K358" s="75"/>
      <c r="L358" s="75"/>
      <c r="M358" s="79"/>
      <c r="N358" s="130"/>
      <c r="O358" s="78"/>
      <c r="P358" s="18"/>
      <c r="Q358" s="18"/>
      <c r="R358" s="18"/>
      <c r="S358" s="79"/>
      <c r="T358" s="130"/>
      <c r="U358" s="18"/>
      <c r="V358" s="18"/>
      <c r="W358" s="18"/>
      <c r="X358" s="18"/>
      <c r="AD358" s="77"/>
      <c r="AE358" s="18"/>
      <c r="AF358" s="18"/>
    </row>
    <row r="359" spans="4:32">
      <c r="D359" s="87"/>
      <c r="E359" s="114"/>
      <c r="F359" s="79"/>
      <c r="G359" s="75"/>
      <c r="H359" s="75"/>
      <c r="I359" s="76"/>
      <c r="J359" s="75"/>
      <c r="K359" s="75"/>
      <c r="L359" s="75"/>
      <c r="M359" s="79"/>
      <c r="N359" s="130"/>
      <c r="O359" s="78"/>
      <c r="P359" s="18"/>
      <c r="Q359" s="18"/>
      <c r="R359" s="18"/>
      <c r="S359" s="79"/>
      <c r="T359" s="130"/>
      <c r="U359" s="18"/>
      <c r="V359" s="18"/>
      <c r="W359" s="18"/>
      <c r="X359" s="18"/>
      <c r="AD359" s="77"/>
      <c r="AE359" s="18"/>
      <c r="AF359" s="18"/>
    </row>
    <row r="360" spans="4:32">
      <c r="D360" s="87"/>
      <c r="E360" s="114"/>
      <c r="F360" s="79"/>
      <c r="G360" s="75"/>
      <c r="H360" s="75"/>
      <c r="I360" s="76"/>
      <c r="J360" s="75"/>
      <c r="K360" s="75"/>
      <c r="L360" s="75"/>
      <c r="M360" s="79"/>
      <c r="N360" s="130"/>
      <c r="O360" s="78"/>
      <c r="P360" s="18"/>
      <c r="Q360" s="18"/>
      <c r="R360" s="18"/>
      <c r="S360" s="79"/>
      <c r="T360" s="130"/>
      <c r="U360" s="18"/>
      <c r="V360" s="18"/>
      <c r="W360" s="18"/>
      <c r="X360" s="18"/>
      <c r="AD360" s="77"/>
      <c r="AE360" s="18"/>
      <c r="AF360" s="18"/>
    </row>
    <row r="361" spans="4:32">
      <c r="D361" s="87"/>
      <c r="E361" s="114"/>
      <c r="F361" s="79"/>
      <c r="G361" s="75"/>
      <c r="H361" s="75"/>
      <c r="I361" s="76"/>
      <c r="J361" s="75"/>
      <c r="K361" s="75"/>
      <c r="L361" s="75"/>
      <c r="M361" s="79"/>
      <c r="N361" s="130"/>
      <c r="O361" s="78"/>
      <c r="P361" s="18"/>
      <c r="Q361" s="18"/>
      <c r="R361" s="18"/>
      <c r="S361" s="79"/>
      <c r="T361" s="130"/>
      <c r="U361" s="18"/>
      <c r="V361" s="18"/>
      <c r="W361" s="18"/>
      <c r="X361" s="18"/>
      <c r="AD361" s="77"/>
      <c r="AE361" s="18"/>
      <c r="AF361" s="18"/>
    </row>
    <row r="362" spans="4:32">
      <c r="D362" s="87"/>
      <c r="E362" s="114"/>
      <c r="F362" s="79"/>
      <c r="G362" s="75"/>
      <c r="H362" s="75"/>
      <c r="I362" s="76"/>
      <c r="J362" s="75"/>
      <c r="K362" s="75"/>
      <c r="L362" s="75"/>
      <c r="M362" s="79"/>
      <c r="N362" s="130"/>
      <c r="O362" s="78"/>
      <c r="P362" s="18"/>
      <c r="Q362" s="18"/>
      <c r="R362" s="18"/>
      <c r="S362" s="79"/>
      <c r="T362" s="130"/>
      <c r="U362" s="18"/>
      <c r="V362" s="18"/>
      <c r="W362" s="18"/>
      <c r="X362" s="18"/>
      <c r="AD362" s="77"/>
      <c r="AE362" s="18"/>
      <c r="AF362" s="18"/>
    </row>
    <row r="363" spans="4:32">
      <c r="D363" s="87"/>
      <c r="E363" s="114"/>
      <c r="F363" s="79"/>
      <c r="G363" s="75"/>
      <c r="H363" s="75"/>
      <c r="I363" s="76"/>
      <c r="J363" s="75"/>
      <c r="K363" s="75"/>
      <c r="L363" s="75"/>
      <c r="M363" s="79"/>
      <c r="N363" s="130"/>
      <c r="O363" s="78"/>
      <c r="P363" s="18"/>
      <c r="Q363" s="18"/>
      <c r="R363" s="18"/>
      <c r="S363" s="79"/>
      <c r="T363" s="130"/>
      <c r="U363" s="18"/>
      <c r="V363" s="18"/>
      <c r="W363" s="18"/>
      <c r="X363" s="18"/>
      <c r="AD363" s="77"/>
      <c r="AE363" s="18"/>
      <c r="AF363" s="18"/>
    </row>
    <row r="364" spans="4:32">
      <c r="D364" s="87"/>
      <c r="E364" s="114"/>
      <c r="F364" s="79"/>
      <c r="G364" s="75"/>
      <c r="H364" s="75"/>
      <c r="I364" s="76"/>
      <c r="J364" s="75"/>
      <c r="K364" s="75"/>
      <c r="L364" s="75"/>
      <c r="M364" s="79"/>
      <c r="N364" s="130"/>
      <c r="O364" s="78"/>
      <c r="P364" s="18"/>
      <c r="Q364" s="18"/>
      <c r="R364" s="18"/>
      <c r="S364" s="79"/>
      <c r="T364" s="130"/>
      <c r="U364" s="18"/>
      <c r="V364" s="18"/>
      <c r="W364" s="18"/>
      <c r="X364" s="18"/>
      <c r="AD364" s="77"/>
      <c r="AE364" s="18"/>
      <c r="AF364" s="18"/>
    </row>
    <row r="365" spans="4:32">
      <c r="D365" s="87"/>
      <c r="E365" s="114"/>
      <c r="F365" s="79"/>
      <c r="G365" s="75"/>
      <c r="H365" s="75"/>
      <c r="I365" s="76"/>
      <c r="J365" s="75"/>
      <c r="K365" s="75"/>
      <c r="L365" s="75"/>
      <c r="M365" s="79"/>
      <c r="N365" s="130"/>
      <c r="O365" s="78"/>
      <c r="P365" s="18"/>
      <c r="Q365" s="18"/>
      <c r="R365" s="18"/>
      <c r="S365" s="79"/>
      <c r="T365" s="130"/>
      <c r="U365" s="18"/>
      <c r="V365" s="18"/>
      <c r="W365" s="18"/>
      <c r="X365" s="18"/>
      <c r="AD365" s="77"/>
      <c r="AE365" s="18"/>
      <c r="AF365" s="18"/>
    </row>
    <row r="366" spans="4:32">
      <c r="D366" s="87"/>
      <c r="E366" s="114"/>
      <c r="F366" s="79"/>
      <c r="G366" s="75"/>
      <c r="H366" s="75"/>
      <c r="I366" s="76"/>
      <c r="J366" s="75"/>
      <c r="K366" s="75"/>
      <c r="L366" s="75"/>
      <c r="M366" s="79"/>
      <c r="N366" s="130"/>
      <c r="O366" s="78"/>
      <c r="P366" s="18"/>
      <c r="Q366" s="18"/>
      <c r="R366" s="18"/>
      <c r="S366" s="79"/>
      <c r="T366" s="130"/>
      <c r="U366" s="18"/>
      <c r="V366" s="18"/>
      <c r="W366" s="18"/>
      <c r="X366" s="18"/>
      <c r="AD366" s="77"/>
      <c r="AE366" s="18"/>
      <c r="AF366" s="18"/>
    </row>
    <row r="367" spans="4:32">
      <c r="D367" s="87"/>
      <c r="E367" s="114"/>
      <c r="F367" s="79"/>
      <c r="G367" s="75"/>
      <c r="H367" s="75"/>
      <c r="I367" s="76"/>
      <c r="J367" s="75"/>
      <c r="K367" s="75"/>
      <c r="L367" s="75"/>
      <c r="M367" s="79"/>
      <c r="N367" s="130"/>
      <c r="O367" s="78"/>
      <c r="P367" s="18"/>
      <c r="Q367" s="18"/>
      <c r="R367" s="18"/>
      <c r="S367" s="79"/>
      <c r="T367" s="130"/>
      <c r="U367" s="18"/>
      <c r="V367" s="18"/>
      <c r="W367" s="18"/>
      <c r="X367" s="18"/>
      <c r="AD367" s="77"/>
      <c r="AE367" s="18"/>
      <c r="AF367" s="18"/>
    </row>
    <row r="368" spans="4:32">
      <c r="D368" s="87"/>
      <c r="E368" s="114"/>
      <c r="F368" s="79"/>
      <c r="G368" s="75"/>
      <c r="H368" s="75"/>
      <c r="I368" s="76"/>
      <c r="J368" s="75"/>
      <c r="K368" s="75"/>
      <c r="L368" s="75"/>
      <c r="M368" s="79"/>
      <c r="N368" s="130"/>
      <c r="O368" s="78"/>
      <c r="P368" s="18"/>
      <c r="Q368" s="18"/>
      <c r="R368" s="18"/>
      <c r="S368" s="79"/>
      <c r="T368" s="130"/>
      <c r="U368" s="18"/>
      <c r="V368" s="18"/>
      <c r="W368" s="18"/>
      <c r="X368" s="18"/>
      <c r="AD368" s="77"/>
      <c r="AE368" s="18"/>
      <c r="AF368" s="18"/>
    </row>
    <row r="369" spans="4:32">
      <c r="D369" s="87"/>
      <c r="E369" s="114"/>
      <c r="F369" s="79"/>
      <c r="G369" s="75"/>
      <c r="H369" s="75"/>
      <c r="I369" s="76"/>
      <c r="J369" s="75"/>
      <c r="K369" s="75"/>
      <c r="L369" s="75"/>
      <c r="M369" s="79"/>
      <c r="N369" s="130"/>
      <c r="O369" s="78"/>
      <c r="P369" s="18"/>
      <c r="Q369" s="18"/>
      <c r="R369" s="18"/>
      <c r="S369" s="79"/>
      <c r="T369" s="130"/>
      <c r="U369" s="18"/>
      <c r="V369" s="18"/>
      <c r="W369" s="18"/>
      <c r="X369" s="18"/>
      <c r="AD369" s="77"/>
      <c r="AE369" s="18"/>
      <c r="AF369" s="18"/>
    </row>
    <row r="370" spans="4:32">
      <c r="D370" s="87"/>
      <c r="E370" s="114"/>
      <c r="F370" s="79"/>
      <c r="G370" s="75"/>
      <c r="H370" s="75"/>
      <c r="I370" s="76"/>
      <c r="J370" s="75"/>
      <c r="K370" s="75"/>
      <c r="L370" s="75"/>
      <c r="M370" s="79"/>
      <c r="N370" s="130"/>
      <c r="O370" s="78"/>
      <c r="P370" s="18"/>
      <c r="Q370" s="18"/>
      <c r="R370" s="18"/>
      <c r="S370" s="79"/>
      <c r="T370" s="130"/>
      <c r="U370" s="18"/>
      <c r="V370" s="18"/>
      <c r="W370" s="18"/>
      <c r="X370" s="18"/>
      <c r="AD370" s="77"/>
      <c r="AE370" s="18"/>
      <c r="AF370" s="18"/>
    </row>
    <row r="371" spans="4:32">
      <c r="D371" s="87"/>
      <c r="E371" s="114"/>
      <c r="F371" s="79"/>
      <c r="G371" s="75"/>
      <c r="H371" s="75"/>
      <c r="I371" s="76"/>
      <c r="J371" s="75"/>
      <c r="K371" s="75"/>
      <c r="L371" s="75"/>
      <c r="M371" s="79"/>
      <c r="N371" s="130"/>
      <c r="O371" s="78"/>
      <c r="P371" s="18"/>
      <c r="Q371" s="18"/>
      <c r="R371" s="18"/>
      <c r="S371" s="79"/>
      <c r="T371" s="130"/>
      <c r="U371" s="18"/>
      <c r="V371" s="18"/>
      <c r="W371" s="18"/>
      <c r="X371" s="18"/>
      <c r="AD371" s="77"/>
      <c r="AE371" s="18"/>
      <c r="AF371" s="18"/>
    </row>
    <row r="372" spans="4:32">
      <c r="D372" s="87"/>
      <c r="E372" s="114"/>
      <c r="F372" s="79"/>
      <c r="G372" s="75"/>
      <c r="H372" s="75"/>
      <c r="I372" s="76"/>
      <c r="J372" s="75"/>
      <c r="K372" s="75"/>
      <c r="L372" s="75"/>
      <c r="M372" s="79"/>
      <c r="N372" s="130"/>
      <c r="O372" s="78"/>
      <c r="P372" s="18"/>
      <c r="Q372" s="18"/>
      <c r="R372" s="18"/>
      <c r="S372" s="79"/>
      <c r="T372" s="130"/>
      <c r="U372" s="18"/>
      <c r="V372" s="18"/>
      <c r="W372" s="18"/>
      <c r="X372" s="18"/>
      <c r="AD372" s="77"/>
      <c r="AE372" s="18"/>
      <c r="AF372" s="18"/>
    </row>
    <row r="373" spans="4:32">
      <c r="D373" s="87"/>
      <c r="E373" s="114"/>
      <c r="F373" s="79"/>
      <c r="G373" s="75"/>
      <c r="H373" s="75"/>
      <c r="I373" s="76"/>
      <c r="J373" s="75"/>
      <c r="K373" s="75"/>
      <c r="L373" s="75"/>
      <c r="M373" s="79"/>
      <c r="N373" s="130"/>
      <c r="O373" s="78"/>
      <c r="P373" s="18"/>
      <c r="Q373" s="18"/>
      <c r="R373" s="18"/>
      <c r="S373" s="79"/>
      <c r="T373" s="130"/>
      <c r="U373" s="18"/>
      <c r="V373" s="18"/>
      <c r="W373" s="18"/>
      <c r="X373" s="18"/>
      <c r="AD373" s="77"/>
      <c r="AE373" s="18"/>
      <c r="AF373" s="18"/>
    </row>
    <row r="374" spans="4:32">
      <c r="D374" s="87"/>
      <c r="E374" s="114"/>
      <c r="F374" s="79"/>
      <c r="G374" s="75"/>
      <c r="H374" s="75"/>
      <c r="I374" s="76"/>
      <c r="J374" s="75"/>
      <c r="K374" s="75"/>
      <c r="L374" s="75"/>
      <c r="M374" s="79"/>
      <c r="N374" s="130"/>
      <c r="O374" s="78"/>
      <c r="P374" s="18"/>
      <c r="Q374" s="18"/>
      <c r="R374" s="18"/>
      <c r="S374" s="79"/>
      <c r="T374" s="130"/>
      <c r="U374" s="18"/>
      <c r="V374" s="18"/>
      <c r="W374" s="18"/>
      <c r="X374" s="18"/>
      <c r="AD374" s="77"/>
      <c r="AE374" s="18"/>
      <c r="AF374" s="18"/>
    </row>
    <row r="375" spans="4:32">
      <c r="D375" s="87"/>
      <c r="E375" s="114"/>
      <c r="F375" s="79"/>
      <c r="G375" s="75"/>
      <c r="H375" s="75"/>
      <c r="I375" s="76"/>
      <c r="J375" s="75"/>
      <c r="K375" s="75"/>
      <c r="L375" s="75"/>
      <c r="M375" s="79"/>
      <c r="N375" s="130"/>
      <c r="O375" s="78"/>
      <c r="P375" s="18"/>
      <c r="Q375" s="18"/>
      <c r="R375" s="18"/>
      <c r="S375" s="79"/>
      <c r="T375" s="130"/>
      <c r="U375" s="18"/>
      <c r="V375" s="18"/>
      <c r="W375" s="18"/>
      <c r="X375" s="18"/>
      <c r="AD375" s="77"/>
      <c r="AE375" s="18"/>
      <c r="AF375" s="18"/>
    </row>
    <row r="376" spans="4:32">
      <c r="D376" s="87"/>
      <c r="E376" s="114"/>
      <c r="F376" s="79"/>
      <c r="G376" s="75"/>
      <c r="H376" s="75"/>
      <c r="I376" s="76"/>
      <c r="J376" s="75"/>
      <c r="K376" s="75"/>
      <c r="L376" s="75"/>
      <c r="M376" s="79"/>
      <c r="N376" s="130"/>
      <c r="O376" s="78"/>
      <c r="P376" s="18"/>
      <c r="Q376" s="18"/>
      <c r="R376" s="18"/>
      <c r="S376" s="79"/>
      <c r="T376" s="130"/>
      <c r="U376" s="18"/>
      <c r="V376" s="18"/>
      <c r="W376" s="18"/>
      <c r="X376" s="18"/>
      <c r="AD376" s="77"/>
      <c r="AE376" s="18"/>
      <c r="AF376" s="18"/>
    </row>
    <row r="377" spans="4:32">
      <c r="D377" s="87"/>
      <c r="E377" s="114"/>
      <c r="F377" s="79"/>
      <c r="G377" s="75"/>
      <c r="H377" s="75"/>
      <c r="I377" s="76"/>
      <c r="J377" s="75"/>
      <c r="K377" s="75"/>
      <c r="L377" s="75"/>
      <c r="M377" s="79"/>
      <c r="N377" s="130"/>
      <c r="O377" s="78"/>
      <c r="P377" s="18"/>
      <c r="Q377" s="18"/>
      <c r="R377" s="18"/>
      <c r="S377" s="79"/>
      <c r="T377" s="130"/>
      <c r="U377" s="18"/>
      <c r="V377" s="18"/>
      <c r="W377" s="18"/>
      <c r="X377" s="18"/>
      <c r="AD377" s="77"/>
      <c r="AE377" s="18"/>
      <c r="AF377" s="18"/>
    </row>
    <row r="378" spans="4:32">
      <c r="D378" s="87"/>
      <c r="E378" s="114"/>
      <c r="F378" s="79"/>
      <c r="G378" s="75"/>
      <c r="H378" s="75"/>
      <c r="I378" s="76"/>
      <c r="J378" s="75"/>
      <c r="K378" s="75"/>
      <c r="L378" s="75"/>
      <c r="M378" s="79"/>
      <c r="N378" s="130"/>
      <c r="O378" s="78"/>
      <c r="P378" s="18"/>
      <c r="Q378" s="18"/>
      <c r="R378" s="18"/>
      <c r="S378" s="79"/>
      <c r="T378" s="130"/>
      <c r="U378" s="18"/>
      <c r="V378" s="18"/>
      <c r="W378" s="18"/>
      <c r="X378" s="18"/>
      <c r="AD378" s="77"/>
      <c r="AE378" s="18"/>
      <c r="AF378" s="18"/>
    </row>
    <row r="379" spans="4:32">
      <c r="D379" s="87"/>
      <c r="E379" s="114"/>
      <c r="F379" s="79"/>
      <c r="G379" s="75"/>
      <c r="H379" s="75"/>
      <c r="I379" s="76"/>
      <c r="J379" s="75"/>
      <c r="K379" s="75"/>
      <c r="L379" s="75"/>
      <c r="M379" s="79"/>
      <c r="N379" s="130"/>
      <c r="O379" s="78"/>
      <c r="P379" s="18"/>
      <c r="Q379" s="18"/>
      <c r="R379" s="18"/>
      <c r="S379" s="79"/>
      <c r="T379" s="130"/>
      <c r="U379" s="18"/>
      <c r="V379" s="18"/>
      <c r="W379" s="18"/>
      <c r="X379" s="18"/>
      <c r="AD379" s="77"/>
      <c r="AE379" s="18"/>
      <c r="AF379" s="18"/>
    </row>
    <row r="380" spans="4:32">
      <c r="D380" s="87"/>
      <c r="E380" s="114"/>
      <c r="F380" s="79"/>
      <c r="G380" s="75"/>
      <c r="H380" s="75"/>
      <c r="I380" s="76"/>
      <c r="J380" s="75"/>
      <c r="K380" s="75"/>
      <c r="L380" s="75"/>
      <c r="M380" s="79"/>
      <c r="N380" s="130"/>
      <c r="O380" s="78"/>
      <c r="P380" s="18"/>
      <c r="Q380" s="18"/>
      <c r="R380" s="18"/>
      <c r="S380" s="79"/>
      <c r="T380" s="130"/>
      <c r="U380" s="18"/>
      <c r="V380" s="18"/>
      <c r="W380" s="18"/>
      <c r="X380" s="18"/>
      <c r="AD380" s="77"/>
      <c r="AE380" s="18"/>
      <c r="AF380" s="18"/>
    </row>
    <row r="381" spans="4:32">
      <c r="D381" s="87"/>
      <c r="E381" s="114"/>
      <c r="F381" s="79"/>
      <c r="G381" s="75"/>
      <c r="H381" s="75"/>
      <c r="I381" s="76"/>
      <c r="J381" s="75"/>
      <c r="K381" s="75"/>
      <c r="L381" s="75"/>
      <c r="M381" s="79"/>
      <c r="N381" s="130"/>
      <c r="O381" s="78"/>
      <c r="P381" s="18"/>
      <c r="Q381" s="18"/>
      <c r="R381" s="18"/>
      <c r="S381" s="79"/>
      <c r="T381" s="130"/>
      <c r="U381" s="18"/>
      <c r="V381" s="18"/>
      <c r="W381" s="18"/>
      <c r="X381" s="18"/>
      <c r="AD381" s="77"/>
      <c r="AE381" s="18"/>
      <c r="AF381" s="18"/>
    </row>
    <row r="382" spans="4:32">
      <c r="D382" s="87"/>
      <c r="E382" s="114"/>
      <c r="F382" s="79"/>
      <c r="G382" s="75"/>
      <c r="H382" s="75"/>
      <c r="I382" s="76"/>
      <c r="J382" s="75"/>
      <c r="K382" s="75"/>
      <c r="L382" s="75"/>
      <c r="M382" s="79"/>
      <c r="N382" s="130"/>
      <c r="O382" s="78"/>
      <c r="P382" s="18"/>
      <c r="Q382" s="18"/>
      <c r="R382" s="18"/>
      <c r="S382" s="79"/>
      <c r="T382" s="130"/>
      <c r="U382" s="18"/>
      <c r="V382" s="18"/>
      <c r="W382" s="18"/>
      <c r="X382" s="18"/>
      <c r="AD382" s="77"/>
      <c r="AE382" s="18"/>
      <c r="AF382" s="18"/>
    </row>
    <row r="383" spans="4:32">
      <c r="D383" s="87"/>
      <c r="E383" s="114"/>
      <c r="F383" s="79"/>
      <c r="G383" s="75"/>
      <c r="H383" s="75"/>
      <c r="I383" s="76"/>
      <c r="J383" s="75"/>
      <c r="K383" s="75"/>
      <c r="L383" s="75"/>
      <c r="M383" s="79"/>
      <c r="N383" s="130"/>
      <c r="O383" s="78"/>
      <c r="P383" s="18"/>
      <c r="Q383" s="18"/>
      <c r="R383" s="18"/>
      <c r="S383" s="79"/>
      <c r="T383" s="130"/>
      <c r="U383" s="18"/>
      <c r="V383" s="18"/>
      <c r="W383" s="18"/>
      <c r="X383" s="18"/>
      <c r="AD383" s="77"/>
      <c r="AE383" s="18"/>
      <c r="AF383" s="18"/>
    </row>
    <row r="384" spans="4:32">
      <c r="D384" s="87"/>
      <c r="E384" s="114"/>
      <c r="F384" s="79"/>
      <c r="G384" s="75"/>
      <c r="H384" s="75"/>
      <c r="I384" s="76"/>
      <c r="J384" s="75"/>
      <c r="K384" s="75"/>
      <c r="L384" s="75"/>
      <c r="M384" s="79"/>
      <c r="N384" s="130"/>
      <c r="O384" s="78"/>
      <c r="P384" s="18"/>
      <c r="Q384" s="18"/>
      <c r="R384" s="18"/>
      <c r="S384" s="79"/>
      <c r="T384" s="130"/>
      <c r="U384" s="18"/>
      <c r="V384" s="18"/>
      <c r="W384" s="18"/>
      <c r="X384" s="18"/>
      <c r="AD384" s="77"/>
      <c r="AE384" s="18"/>
      <c r="AF384" s="18"/>
    </row>
    <row r="385" spans="4:32">
      <c r="D385" s="87"/>
      <c r="E385" s="114"/>
      <c r="F385" s="79"/>
      <c r="G385" s="75"/>
      <c r="H385" s="75"/>
      <c r="I385" s="76"/>
      <c r="J385" s="75"/>
      <c r="K385" s="75"/>
      <c r="L385" s="75"/>
      <c r="M385" s="79"/>
      <c r="N385" s="130"/>
      <c r="O385" s="78"/>
      <c r="P385" s="18"/>
      <c r="Q385" s="18"/>
      <c r="R385" s="18"/>
      <c r="S385" s="79"/>
      <c r="T385" s="130"/>
      <c r="U385" s="18"/>
      <c r="V385" s="18"/>
      <c r="W385" s="18"/>
      <c r="X385" s="18"/>
      <c r="AD385" s="77"/>
      <c r="AE385" s="18"/>
      <c r="AF385" s="18"/>
    </row>
    <row r="386" spans="4:32">
      <c r="D386" s="87"/>
      <c r="E386" s="114"/>
      <c r="F386" s="79"/>
      <c r="G386" s="75"/>
      <c r="H386" s="75"/>
      <c r="I386" s="76"/>
      <c r="J386" s="75"/>
      <c r="K386" s="75"/>
      <c r="L386" s="75"/>
      <c r="M386" s="79"/>
      <c r="N386" s="130"/>
      <c r="O386" s="78"/>
      <c r="P386" s="18"/>
      <c r="Q386" s="18"/>
      <c r="R386" s="18"/>
      <c r="S386" s="79"/>
      <c r="T386" s="130"/>
      <c r="U386" s="18"/>
      <c r="V386" s="18"/>
      <c r="W386" s="18"/>
      <c r="X386" s="18"/>
      <c r="AD386" s="77"/>
      <c r="AE386" s="18"/>
      <c r="AF386" s="18"/>
    </row>
    <row r="387" spans="4:32">
      <c r="D387" s="87"/>
      <c r="E387" s="114"/>
      <c r="F387" s="79"/>
      <c r="G387" s="75"/>
      <c r="H387" s="75"/>
      <c r="I387" s="76"/>
      <c r="J387" s="75"/>
      <c r="K387" s="75"/>
      <c r="L387" s="75"/>
      <c r="M387" s="79"/>
      <c r="N387" s="130"/>
      <c r="O387" s="78"/>
      <c r="P387" s="18"/>
      <c r="Q387" s="18"/>
      <c r="R387" s="18"/>
      <c r="S387" s="79"/>
      <c r="T387" s="130"/>
      <c r="U387" s="18"/>
      <c r="V387" s="18"/>
      <c r="W387" s="18"/>
      <c r="X387" s="18"/>
      <c r="AD387" s="77"/>
      <c r="AE387" s="18"/>
      <c r="AF387" s="18"/>
    </row>
    <row r="388" spans="4:32">
      <c r="D388" s="87"/>
      <c r="E388" s="114"/>
      <c r="F388" s="79"/>
      <c r="G388" s="75"/>
      <c r="H388" s="75"/>
      <c r="I388" s="76"/>
      <c r="J388" s="75"/>
      <c r="K388" s="75"/>
      <c r="L388" s="75"/>
      <c r="M388" s="79"/>
      <c r="N388" s="130"/>
      <c r="O388" s="78"/>
      <c r="P388" s="18"/>
      <c r="Q388" s="18"/>
      <c r="R388" s="18"/>
      <c r="S388" s="79"/>
      <c r="T388" s="130"/>
      <c r="U388" s="18"/>
      <c r="V388" s="18"/>
      <c r="W388" s="18"/>
      <c r="X388" s="18"/>
      <c r="AD388" s="77"/>
      <c r="AE388" s="18"/>
      <c r="AF388" s="18"/>
    </row>
    <row r="389" spans="4:32">
      <c r="D389" s="87"/>
      <c r="E389" s="114"/>
      <c r="F389" s="79"/>
      <c r="G389" s="75"/>
      <c r="H389" s="75"/>
      <c r="I389" s="76"/>
      <c r="J389" s="75"/>
      <c r="K389" s="75"/>
      <c r="L389" s="75"/>
      <c r="M389" s="79"/>
      <c r="N389" s="130"/>
      <c r="O389" s="78"/>
      <c r="P389" s="18"/>
      <c r="Q389" s="18"/>
      <c r="R389" s="18"/>
      <c r="S389" s="79"/>
      <c r="T389" s="130"/>
      <c r="U389" s="18"/>
      <c r="V389" s="18"/>
      <c r="W389" s="18"/>
      <c r="X389" s="18"/>
      <c r="AD389" s="77"/>
      <c r="AE389" s="18"/>
      <c r="AF389" s="18"/>
    </row>
    <row r="390" spans="4:32">
      <c r="D390" s="87"/>
      <c r="E390" s="114"/>
      <c r="F390" s="79"/>
      <c r="G390" s="75"/>
      <c r="H390" s="75"/>
      <c r="I390" s="76"/>
      <c r="J390" s="75"/>
      <c r="K390" s="75"/>
      <c r="L390" s="75"/>
      <c r="M390" s="79"/>
      <c r="N390" s="130"/>
      <c r="O390" s="78"/>
      <c r="P390" s="18"/>
      <c r="Q390" s="18"/>
      <c r="R390" s="18"/>
      <c r="S390" s="79"/>
      <c r="T390" s="130"/>
      <c r="U390" s="18"/>
      <c r="V390" s="18"/>
      <c r="W390" s="18"/>
      <c r="X390" s="18"/>
      <c r="AD390" s="77"/>
      <c r="AE390" s="18"/>
      <c r="AF390" s="18"/>
    </row>
    <row r="391" spans="4:32">
      <c r="D391" s="87"/>
      <c r="E391" s="114"/>
      <c r="F391" s="79"/>
      <c r="G391" s="75"/>
      <c r="H391" s="75"/>
      <c r="I391" s="76"/>
      <c r="J391" s="75"/>
      <c r="K391" s="75"/>
      <c r="L391" s="75"/>
      <c r="M391" s="79"/>
      <c r="N391" s="130"/>
      <c r="O391" s="78"/>
      <c r="P391" s="18"/>
      <c r="Q391" s="18"/>
      <c r="R391" s="18"/>
      <c r="S391" s="79"/>
      <c r="T391" s="130"/>
      <c r="U391" s="18"/>
      <c r="V391" s="18"/>
      <c r="W391" s="18"/>
      <c r="X391" s="18"/>
      <c r="AD391" s="77"/>
      <c r="AE391" s="18"/>
      <c r="AF391" s="18"/>
    </row>
    <row r="392" spans="4:32">
      <c r="D392" s="87"/>
      <c r="E392" s="114"/>
      <c r="F392" s="79"/>
      <c r="G392" s="75"/>
      <c r="H392" s="75"/>
      <c r="I392" s="76"/>
      <c r="J392" s="75"/>
      <c r="K392" s="75"/>
      <c r="L392" s="75"/>
      <c r="M392" s="79"/>
      <c r="N392" s="130"/>
      <c r="O392" s="78"/>
      <c r="P392" s="18"/>
      <c r="Q392" s="18"/>
      <c r="R392" s="18"/>
      <c r="S392" s="79"/>
      <c r="T392" s="130"/>
      <c r="U392" s="18"/>
      <c r="V392" s="18"/>
      <c r="W392" s="18"/>
      <c r="X392" s="18"/>
      <c r="AD392" s="77"/>
      <c r="AE392" s="18"/>
      <c r="AF392" s="18"/>
    </row>
    <row r="393" spans="4:32">
      <c r="D393" s="87"/>
      <c r="E393" s="114"/>
      <c r="F393" s="79"/>
      <c r="G393" s="75"/>
      <c r="H393" s="75"/>
      <c r="I393" s="76"/>
      <c r="J393" s="75"/>
      <c r="K393" s="75"/>
      <c r="L393" s="75"/>
      <c r="M393" s="79"/>
      <c r="N393" s="130"/>
      <c r="O393" s="78"/>
      <c r="P393" s="18"/>
      <c r="Q393" s="18"/>
      <c r="R393" s="18"/>
      <c r="S393" s="79"/>
      <c r="T393" s="130"/>
      <c r="U393" s="18"/>
      <c r="V393" s="18"/>
      <c r="W393" s="18"/>
      <c r="X393" s="18"/>
      <c r="AD393" s="77"/>
      <c r="AE393" s="18"/>
      <c r="AF393" s="18"/>
    </row>
    <row r="394" spans="4:32">
      <c r="D394" s="87"/>
      <c r="E394" s="114"/>
      <c r="F394" s="79"/>
      <c r="G394" s="75"/>
      <c r="H394" s="75"/>
      <c r="I394" s="76"/>
      <c r="J394" s="75"/>
      <c r="K394" s="75"/>
      <c r="L394" s="75"/>
      <c r="M394" s="79"/>
      <c r="N394" s="130"/>
      <c r="O394" s="78"/>
      <c r="P394" s="18"/>
      <c r="Q394" s="18"/>
      <c r="R394" s="18"/>
      <c r="S394" s="79"/>
      <c r="T394" s="130"/>
      <c r="U394" s="18"/>
      <c r="V394" s="18"/>
      <c r="W394" s="18"/>
      <c r="X394" s="18"/>
      <c r="AD394" s="77"/>
      <c r="AE394" s="18"/>
      <c r="AF394" s="18"/>
    </row>
    <row r="395" spans="4:32">
      <c r="D395" s="87"/>
      <c r="E395" s="114"/>
      <c r="F395" s="79"/>
      <c r="G395" s="75"/>
      <c r="H395" s="75"/>
      <c r="I395" s="76"/>
      <c r="J395" s="75"/>
      <c r="K395" s="75"/>
      <c r="L395" s="75"/>
      <c r="M395" s="79"/>
      <c r="N395" s="130"/>
      <c r="O395" s="78"/>
      <c r="P395" s="18"/>
      <c r="Q395" s="18"/>
      <c r="R395" s="18"/>
      <c r="S395" s="79"/>
      <c r="T395" s="130"/>
      <c r="U395" s="18"/>
      <c r="V395" s="18"/>
      <c r="W395" s="18"/>
      <c r="X395" s="18"/>
      <c r="AD395" s="77"/>
      <c r="AE395" s="18"/>
      <c r="AF395" s="18"/>
    </row>
    <row r="396" spans="4:32">
      <c r="D396" s="87"/>
      <c r="E396" s="114"/>
      <c r="F396" s="79"/>
      <c r="G396" s="75"/>
      <c r="H396" s="75"/>
      <c r="I396" s="76"/>
      <c r="J396" s="75"/>
      <c r="K396" s="75"/>
      <c r="L396" s="75"/>
      <c r="M396" s="79"/>
      <c r="N396" s="130"/>
      <c r="O396" s="78"/>
      <c r="P396" s="18"/>
      <c r="Q396" s="18"/>
      <c r="R396" s="18"/>
      <c r="S396" s="79"/>
      <c r="T396" s="130"/>
      <c r="U396" s="18"/>
      <c r="V396" s="18"/>
      <c r="W396" s="18"/>
      <c r="X396" s="18"/>
      <c r="AD396" s="77"/>
      <c r="AE396" s="18"/>
      <c r="AF396" s="18"/>
    </row>
    <row r="397" spans="4:32">
      <c r="D397" s="87"/>
      <c r="E397" s="114"/>
      <c r="F397" s="79"/>
      <c r="G397" s="75"/>
      <c r="H397" s="75"/>
      <c r="I397" s="76"/>
      <c r="J397" s="75"/>
      <c r="K397" s="75"/>
      <c r="L397" s="75"/>
      <c r="M397" s="79"/>
      <c r="N397" s="130"/>
      <c r="O397" s="78"/>
      <c r="P397" s="18"/>
      <c r="Q397" s="18"/>
      <c r="R397" s="18"/>
      <c r="S397" s="79"/>
      <c r="T397" s="130"/>
      <c r="U397" s="18"/>
      <c r="V397" s="18"/>
      <c r="W397" s="18"/>
      <c r="X397" s="18"/>
      <c r="AD397" s="77"/>
      <c r="AE397" s="18"/>
      <c r="AF397" s="18"/>
    </row>
    <row r="398" spans="4:32">
      <c r="D398" s="87"/>
      <c r="E398" s="114"/>
      <c r="F398" s="79"/>
      <c r="G398" s="75"/>
      <c r="H398" s="75"/>
      <c r="I398" s="76"/>
      <c r="J398" s="75"/>
      <c r="K398" s="75"/>
      <c r="L398" s="75"/>
      <c r="M398" s="79"/>
      <c r="N398" s="130"/>
      <c r="O398" s="78"/>
      <c r="P398" s="18"/>
      <c r="Q398" s="18"/>
      <c r="R398" s="18"/>
      <c r="S398" s="79"/>
      <c r="T398" s="130"/>
      <c r="U398" s="18"/>
      <c r="V398" s="18"/>
      <c r="W398" s="18"/>
      <c r="X398" s="18"/>
      <c r="AD398" s="77"/>
      <c r="AE398" s="18"/>
      <c r="AF398" s="18"/>
    </row>
    <row r="399" spans="4:32">
      <c r="D399" s="87"/>
      <c r="E399" s="114"/>
      <c r="F399" s="79"/>
      <c r="G399" s="75"/>
      <c r="H399" s="75"/>
      <c r="I399" s="76"/>
      <c r="J399" s="75"/>
      <c r="K399" s="75"/>
      <c r="L399" s="75"/>
      <c r="M399" s="79"/>
      <c r="N399" s="130"/>
      <c r="O399" s="78"/>
      <c r="P399" s="18"/>
      <c r="Q399" s="18"/>
      <c r="R399" s="18"/>
      <c r="S399" s="79"/>
      <c r="T399" s="130"/>
      <c r="U399" s="18"/>
      <c r="V399" s="18"/>
      <c r="W399" s="18"/>
      <c r="X399" s="18"/>
      <c r="AD399" s="77"/>
      <c r="AE399" s="18"/>
      <c r="AF399" s="18"/>
    </row>
    <row r="400" spans="4:32">
      <c r="D400" s="87"/>
      <c r="E400" s="114"/>
      <c r="F400" s="79"/>
      <c r="G400" s="75"/>
      <c r="H400" s="75"/>
      <c r="I400" s="76"/>
      <c r="J400" s="75"/>
      <c r="K400" s="75"/>
      <c r="L400" s="75"/>
      <c r="M400" s="79"/>
      <c r="N400" s="130"/>
      <c r="O400" s="78"/>
      <c r="P400" s="18"/>
      <c r="Q400" s="18"/>
      <c r="R400" s="18"/>
      <c r="S400" s="79"/>
      <c r="T400" s="130"/>
      <c r="U400" s="18"/>
      <c r="V400" s="18"/>
      <c r="W400" s="18"/>
      <c r="X400" s="18"/>
      <c r="AD400" s="77"/>
      <c r="AE400" s="18"/>
      <c r="AF400" s="18"/>
    </row>
    <row r="401" spans="4:32">
      <c r="D401" s="87"/>
      <c r="E401" s="114"/>
      <c r="F401" s="79"/>
      <c r="G401" s="75"/>
      <c r="H401" s="75"/>
      <c r="I401" s="76"/>
      <c r="J401" s="75"/>
      <c r="K401" s="75"/>
      <c r="L401" s="75"/>
      <c r="M401" s="79"/>
      <c r="N401" s="130"/>
      <c r="O401" s="78"/>
      <c r="P401" s="18"/>
      <c r="Q401" s="18"/>
      <c r="R401" s="18"/>
      <c r="S401" s="79"/>
      <c r="T401" s="130"/>
      <c r="U401" s="18"/>
      <c r="V401" s="18"/>
      <c r="W401" s="18"/>
      <c r="X401" s="18"/>
      <c r="AD401" s="77"/>
      <c r="AE401" s="18"/>
      <c r="AF401" s="18"/>
    </row>
    <row r="402" spans="4:32">
      <c r="D402" s="87"/>
      <c r="E402" s="114"/>
      <c r="F402" s="79"/>
      <c r="G402" s="75"/>
      <c r="H402" s="75"/>
      <c r="I402" s="76"/>
      <c r="J402" s="75"/>
      <c r="K402" s="75"/>
      <c r="L402" s="75"/>
      <c r="M402" s="79"/>
      <c r="N402" s="130"/>
      <c r="O402" s="78"/>
      <c r="P402" s="18"/>
      <c r="Q402" s="18"/>
      <c r="R402" s="18"/>
      <c r="S402" s="79"/>
      <c r="T402" s="130"/>
      <c r="U402" s="18"/>
      <c r="V402" s="18"/>
      <c r="W402" s="18"/>
      <c r="X402" s="18"/>
      <c r="AD402" s="77"/>
      <c r="AE402" s="18"/>
      <c r="AF402" s="18"/>
    </row>
    <row r="403" spans="4:32">
      <c r="D403" s="87"/>
      <c r="E403" s="114"/>
      <c r="F403" s="79"/>
      <c r="G403" s="75"/>
      <c r="H403" s="75"/>
      <c r="I403" s="76"/>
      <c r="J403" s="75"/>
      <c r="K403" s="75"/>
      <c r="L403" s="75"/>
      <c r="M403" s="79"/>
      <c r="N403" s="130"/>
      <c r="O403" s="78"/>
      <c r="P403" s="18"/>
      <c r="Q403" s="18"/>
      <c r="R403" s="18"/>
      <c r="S403" s="79"/>
      <c r="T403" s="130"/>
      <c r="U403" s="18"/>
      <c r="V403" s="18"/>
      <c r="W403" s="18"/>
      <c r="X403" s="18"/>
      <c r="AD403" s="77"/>
      <c r="AE403" s="18"/>
      <c r="AF403" s="18"/>
    </row>
    <row r="404" spans="4:32">
      <c r="D404" s="87"/>
      <c r="E404" s="114"/>
      <c r="F404" s="79"/>
      <c r="G404" s="75"/>
      <c r="H404" s="75"/>
      <c r="I404" s="76"/>
      <c r="J404" s="75"/>
      <c r="K404" s="75"/>
      <c r="L404" s="75"/>
      <c r="M404" s="79"/>
      <c r="N404" s="130"/>
      <c r="O404" s="78"/>
      <c r="P404" s="18"/>
      <c r="Q404" s="18"/>
      <c r="R404" s="18"/>
      <c r="S404" s="79"/>
      <c r="T404" s="130"/>
      <c r="U404" s="18"/>
      <c r="V404" s="18"/>
      <c r="W404" s="18"/>
      <c r="X404" s="18"/>
      <c r="AD404" s="77"/>
      <c r="AE404" s="18"/>
      <c r="AF404" s="18"/>
    </row>
    <row r="405" spans="4:32">
      <c r="D405" s="87"/>
      <c r="E405" s="114"/>
      <c r="F405" s="79"/>
      <c r="G405" s="75"/>
      <c r="H405" s="75"/>
      <c r="I405" s="76"/>
      <c r="J405" s="75"/>
      <c r="K405" s="75"/>
      <c r="L405" s="75"/>
      <c r="M405" s="79"/>
      <c r="N405" s="130"/>
      <c r="O405" s="78"/>
      <c r="P405" s="18"/>
      <c r="Q405" s="18"/>
      <c r="R405" s="18"/>
      <c r="S405" s="79"/>
      <c r="T405" s="130"/>
      <c r="U405" s="18"/>
      <c r="V405" s="18"/>
      <c r="W405" s="18"/>
      <c r="X405" s="18"/>
      <c r="AD405" s="77"/>
      <c r="AE405" s="18"/>
      <c r="AF405" s="18"/>
    </row>
    <row r="406" spans="4:32">
      <c r="D406" s="87"/>
      <c r="E406" s="114"/>
      <c r="F406" s="79"/>
      <c r="G406" s="75"/>
      <c r="H406" s="75"/>
      <c r="I406" s="76"/>
      <c r="J406" s="75"/>
      <c r="K406" s="75"/>
      <c r="L406" s="75"/>
      <c r="M406" s="79"/>
      <c r="N406" s="130"/>
      <c r="O406" s="78"/>
      <c r="P406" s="18"/>
      <c r="Q406" s="18"/>
      <c r="R406" s="18"/>
      <c r="S406" s="79"/>
      <c r="T406" s="130"/>
      <c r="U406" s="18"/>
      <c r="V406" s="18"/>
      <c r="W406" s="18"/>
      <c r="X406" s="18"/>
      <c r="AD406" s="77"/>
      <c r="AE406" s="18"/>
      <c r="AF406" s="18"/>
    </row>
    <row r="407" spans="4:32">
      <c r="D407" s="87"/>
      <c r="E407" s="114"/>
      <c r="F407" s="79"/>
      <c r="G407" s="75"/>
      <c r="H407" s="75"/>
      <c r="I407" s="76"/>
      <c r="J407" s="75"/>
      <c r="K407" s="75"/>
      <c r="L407" s="75"/>
      <c r="M407" s="79"/>
      <c r="N407" s="130"/>
      <c r="O407" s="78"/>
      <c r="P407" s="18"/>
      <c r="Q407" s="18"/>
      <c r="R407" s="18"/>
      <c r="S407" s="79"/>
      <c r="T407" s="130"/>
      <c r="U407" s="18"/>
      <c r="V407" s="18"/>
      <c r="W407" s="18"/>
      <c r="X407" s="18"/>
      <c r="AD407" s="77"/>
      <c r="AE407" s="18"/>
      <c r="AF407" s="18"/>
    </row>
    <row r="408" spans="4:32">
      <c r="D408" s="87"/>
      <c r="E408" s="114"/>
      <c r="F408" s="79"/>
      <c r="G408" s="75"/>
      <c r="H408" s="75"/>
      <c r="I408" s="76"/>
      <c r="J408" s="75"/>
      <c r="K408" s="75"/>
      <c r="L408" s="75"/>
      <c r="M408" s="79"/>
      <c r="N408" s="130"/>
      <c r="O408" s="78"/>
      <c r="P408" s="18"/>
      <c r="Q408" s="18"/>
      <c r="R408" s="18"/>
      <c r="S408" s="79"/>
      <c r="T408" s="130"/>
      <c r="U408" s="18"/>
      <c r="V408" s="18"/>
      <c r="W408" s="18"/>
      <c r="X408" s="18"/>
      <c r="AD408" s="77"/>
      <c r="AE408" s="18"/>
      <c r="AF408" s="18"/>
    </row>
    <row r="409" spans="4:32">
      <c r="D409" s="87"/>
      <c r="E409" s="114"/>
      <c r="F409" s="79"/>
      <c r="G409" s="75"/>
      <c r="H409" s="75"/>
      <c r="I409" s="76"/>
      <c r="J409" s="75"/>
      <c r="K409" s="75"/>
      <c r="L409" s="75"/>
      <c r="M409" s="79"/>
      <c r="N409" s="130"/>
      <c r="O409" s="78"/>
      <c r="P409" s="18"/>
      <c r="Q409" s="18"/>
      <c r="R409" s="18"/>
      <c r="S409" s="79"/>
      <c r="T409" s="130"/>
      <c r="U409" s="18"/>
      <c r="V409" s="18"/>
      <c r="W409" s="18"/>
      <c r="X409" s="18"/>
      <c r="AD409" s="77"/>
      <c r="AE409" s="18"/>
      <c r="AF409" s="18"/>
    </row>
    <row r="410" spans="4:32">
      <c r="D410" s="87"/>
      <c r="E410" s="114"/>
      <c r="F410" s="79"/>
      <c r="G410" s="75"/>
      <c r="H410" s="75"/>
      <c r="I410" s="76"/>
      <c r="J410" s="75"/>
      <c r="K410" s="75"/>
      <c r="L410" s="75"/>
      <c r="M410" s="79"/>
      <c r="N410" s="130"/>
      <c r="O410" s="78"/>
      <c r="P410" s="18"/>
      <c r="Q410" s="18"/>
      <c r="R410" s="18"/>
      <c r="S410" s="79"/>
      <c r="T410" s="130"/>
      <c r="U410" s="18"/>
      <c r="V410" s="18"/>
      <c r="W410" s="18"/>
      <c r="X410" s="18"/>
      <c r="AD410" s="77"/>
      <c r="AE410" s="18"/>
      <c r="AF410" s="18"/>
    </row>
    <row r="411" spans="4:32">
      <c r="D411" s="87"/>
      <c r="E411" s="114"/>
      <c r="F411" s="79"/>
      <c r="G411" s="75"/>
      <c r="H411" s="75"/>
      <c r="I411" s="76"/>
      <c r="J411" s="75"/>
      <c r="K411" s="75"/>
      <c r="L411" s="75"/>
      <c r="M411" s="79"/>
      <c r="N411" s="130"/>
      <c r="O411" s="78"/>
      <c r="P411" s="18"/>
      <c r="Q411" s="18"/>
      <c r="R411" s="18"/>
      <c r="S411" s="79"/>
      <c r="T411" s="130"/>
      <c r="U411" s="18"/>
      <c r="V411" s="18"/>
      <c r="W411" s="18"/>
      <c r="X411" s="18"/>
      <c r="AD411" s="77"/>
      <c r="AE411" s="18"/>
      <c r="AF411" s="18"/>
    </row>
    <row r="412" spans="4:32">
      <c r="D412" s="87"/>
      <c r="E412" s="114"/>
      <c r="F412" s="79"/>
      <c r="G412" s="75"/>
      <c r="H412" s="75"/>
      <c r="I412" s="76"/>
      <c r="J412" s="75"/>
      <c r="K412" s="75"/>
      <c r="L412" s="75"/>
      <c r="M412" s="79"/>
      <c r="N412" s="130"/>
      <c r="O412" s="78"/>
      <c r="P412" s="18"/>
      <c r="Q412" s="18"/>
      <c r="R412" s="18"/>
      <c r="S412" s="79"/>
      <c r="T412" s="130"/>
      <c r="U412" s="18"/>
      <c r="V412" s="18"/>
      <c r="W412" s="18"/>
      <c r="X412" s="18"/>
      <c r="AD412" s="77"/>
      <c r="AE412" s="18"/>
      <c r="AF412" s="18"/>
    </row>
    <row r="413" spans="4:32">
      <c r="D413" s="87"/>
      <c r="E413" s="114"/>
      <c r="F413" s="79"/>
      <c r="G413" s="75"/>
      <c r="H413" s="75"/>
      <c r="I413" s="76"/>
      <c r="J413" s="75"/>
      <c r="K413" s="75"/>
      <c r="L413" s="75"/>
      <c r="M413" s="79"/>
      <c r="N413" s="130"/>
      <c r="O413" s="78"/>
      <c r="P413" s="18"/>
      <c r="Q413" s="18"/>
      <c r="R413" s="18"/>
      <c r="S413" s="79"/>
      <c r="T413" s="130"/>
      <c r="U413" s="18"/>
      <c r="V413" s="18"/>
      <c r="W413" s="18"/>
      <c r="X413" s="18"/>
      <c r="AD413" s="77"/>
      <c r="AE413" s="18"/>
      <c r="AF413" s="18"/>
    </row>
    <row r="414" spans="4:32">
      <c r="D414" s="87"/>
      <c r="E414" s="114"/>
      <c r="F414" s="79"/>
      <c r="G414" s="75"/>
      <c r="H414" s="75"/>
      <c r="I414" s="76"/>
      <c r="J414" s="75"/>
      <c r="K414" s="75"/>
      <c r="L414" s="75"/>
      <c r="M414" s="79"/>
      <c r="N414" s="130"/>
      <c r="O414" s="78"/>
      <c r="P414" s="18"/>
      <c r="Q414" s="18"/>
      <c r="R414" s="18"/>
      <c r="S414" s="79"/>
      <c r="T414" s="130"/>
      <c r="U414" s="18"/>
      <c r="V414" s="18"/>
      <c r="W414" s="18"/>
      <c r="X414" s="18"/>
      <c r="AD414" s="77"/>
      <c r="AE414" s="18"/>
      <c r="AF414" s="18"/>
    </row>
    <row r="415" spans="4:32">
      <c r="D415" s="87"/>
      <c r="E415" s="114"/>
      <c r="F415" s="79"/>
      <c r="G415" s="75"/>
      <c r="H415" s="75"/>
      <c r="I415" s="76"/>
      <c r="J415" s="75"/>
      <c r="K415" s="75"/>
      <c r="L415" s="75"/>
      <c r="M415" s="79"/>
      <c r="N415" s="130"/>
      <c r="O415" s="78"/>
      <c r="P415" s="18"/>
      <c r="Q415" s="18"/>
      <c r="R415" s="18"/>
      <c r="S415" s="79"/>
      <c r="T415" s="130"/>
      <c r="U415" s="18"/>
      <c r="V415" s="18"/>
      <c r="W415" s="18"/>
      <c r="X415" s="18"/>
      <c r="AD415" s="77"/>
      <c r="AE415" s="18"/>
      <c r="AF415" s="18"/>
    </row>
    <row r="416" spans="4:32">
      <c r="D416" s="87"/>
      <c r="E416" s="114"/>
      <c r="F416" s="79"/>
      <c r="G416" s="75"/>
      <c r="H416" s="75"/>
      <c r="I416" s="76"/>
      <c r="J416" s="75"/>
      <c r="K416" s="75"/>
      <c r="L416" s="75"/>
      <c r="M416" s="79"/>
      <c r="N416" s="130"/>
      <c r="O416" s="78"/>
      <c r="P416" s="18"/>
      <c r="Q416" s="18"/>
      <c r="R416" s="18"/>
      <c r="S416" s="79"/>
      <c r="T416" s="130"/>
      <c r="U416" s="18"/>
      <c r="V416" s="18"/>
      <c r="W416" s="18"/>
      <c r="X416" s="18"/>
      <c r="AD416" s="77"/>
      <c r="AE416" s="18"/>
      <c r="AF416" s="18"/>
    </row>
    <row r="417" spans="4:32">
      <c r="D417" s="87"/>
      <c r="E417" s="114"/>
      <c r="F417" s="79"/>
      <c r="G417" s="75"/>
      <c r="H417" s="75"/>
      <c r="I417" s="76"/>
      <c r="J417" s="75"/>
      <c r="K417" s="75"/>
      <c r="L417" s="75"/>
      <c r="M417" s="79"/>
      <c r="N417" s="130"/>
      <c r="O417" s="78"/>
      <c r="P417" s="18"/>
      <c r="Q417" s="18"/>
      <c r="R417" s="18"/>
      <c r="S417" s="79"/>
      <c r="T417" s="130"/>
      <c r="U417" s="18"/>
      <c r="V417" s="18"/>
      <c r="W417" s="18"/>
      <c r="X417" s="18"/>
      <c r="AD417" s="77"/>
      <c r="AE417" s="18"/>
      <c r="AF417" s="18"/>
    </row>
    <row r="418" spans="4:32">
      <c r="D418" s="87"/>
      <c r="E418" s="114"/>
      <c r="F418" s="79"/>
      <c r="G418" s="75"/>
      <c r="H418" s="75"/>
      <c r="I418" s="76"/>
      <c r="J418" s="75"/>
      <c r="K418" s="75"/>
      <c r="L418" s="75"/>
      <c r="M418" s="79"/>
      <c r="N418" s="130"/>
      <c r="O418" s="78"/>
      <c r="P418" s="18"/>
      <c r="Q418" s="18"/>
      <c r="R418" s="18"/>
      <c r="S418" s="79"/>
      <c r="T418" s="130"/>
      <c r="U418" s="18"/>
      <c r="V418" s="18"/>
      <c r="W418" s="18"/>
      <c r="X418" s="18"/>
      <c r="AD418" s="77"/>
      <c r="AE418" s="18"/>
      <c r="AF418" s="18"/>
    </row>
    <row r="419" spans="4:32">
      <c r="D419" s="87"/>
      <c r="E419" s="114"/>
      <c r="F419" s="79"/>
      <c r="G419" s="75"/>
      <c r="H419" s="75"/>
      <c r="I419" s="76"/>
      <c r="J419" s="75"/>
      <c r="K419" s="75"/>
      <c r="L419" s="75"/>
      <c r="M419" s="79"/>
      <c r="N419" s="130"/>
      <c r="O419" s="78"/>
      <c r="P419" s="18"/>
      <c r="Q419" s="18"/>
      <c r="R419" s="18"/>
      <c r="S419" s="79"/>
      <c r="T419" s="130"/>
      <c r="U419" s="18"/>
      <c r="V419" s="18"/>
      <c r="W419" s="18"/>
      <c r="X419" s="18"/>
      <c r="AD419" s="77"/>
      <c r="AE419" s="18"/>
      <c r="AF419" s="18"/>
    </row>
    <row r="420" spans="4:32">
      <c r="D420" s="87"/>
      <c r="E420" s="114"/>
      <c r="F420" s="79"/>
      <c r="G420" s="75"/>
      <c r="H420" s="75"/>
      <c r="I420" s="76"/>
      <c r="J420" s="75"/>
      <c r="K420" s="75"/>
      <c r="L420" s="75"/>
      <c r="M420" s="79"/>
      <c r="N420" s="130"/>
      <c r="O420" s="78"/>
      <c r="P420" s="18"/>
      <c r="Q420" s="18"/>
      <c r="R420" s="18"/>
      <c r="S420" s="79"/>
      <c r="T420" s="130"/>
      <c r="U420" s="18"/>
      <c r="V420" s="18"/>
      <c r="W420" s="18"/>
      <c r="X420" s="18"/>
      <c r="AD420" s="77"/>
      <c r="AE420" s="18"/>
      <c r="AF420" s="18"/>
    </row>
    <row r="421" spans="4:32">
      <c r="D421" s="87"/>
      <c r="E421" s="114"/>
      <c r="F421" s="79"/>
      <c r="G421" s="75"/>
      <c r="H421" s="75"/>
      <c r="I421" s="76"/>
      <c r="J421" s="75"/>
      <c r="K421" s="75"/>
      <c r="L421" s="75"/>
      <c r="M421" s="79"/>
      <c r="N421" s="130"/>
      <c r="O421" s="78"/>
      <c r="P421" s="18"/>
      <c r="Q421" s="18"/>
      <c r="R421" s="18"/>
      <c r="S421" s="79"/>
      <c r="T421" s="130"/>
      <c r="U421" s="18"/>
      <c r="V421" s="18"/>
      <c r="W421" s="18"/>
      <c r="X421" s="18"/>
      <c r="AD421" s="77"/>
      <c r="AE421" s="18"/>
      <c r="AF421" s="18"/>
    </row>
    <row r="422" spans="4:32">
      <c r="D422" s="87"/>
      <c r="E422" s="114"/>
      <c r="F422" s="79"/>
      <c r="G422" s="75"/>
      <c r="H422" s="75"/>
      <c r="I422" s="76"/>
      <c r="J422" s="75"/>
      <c r="K422" s="75"/>
      <c r="L422" s="75"/>
      <c r="M422" s="79"/>
      <c r="N422" s="130"/>
      <c r="O422" s="78"/>
      <c r="P422" s="18"/>
      <c r="Q422" s="18"/>
      <c r="R422" s="18"/>
      <c r="S422" s="79"/>
      <c r="T422" s="130"/>
      <c r="U422" s="18"/>
      <c r="V422" s="18"/>
      <c r="W422" s="18"/>
      <c r="X422" s="18"/>
      <c r="AD422" s="77"/>
      <c r="AE422" s="18"/>
      <c r="AF422" s="18"/>
    </row>
    <row r="423" spans="4:32">
      <c r="D423" s="87"/>
      <c r="E423" s="114"/>
      <c r="F423" s="79"/>
      <c r="G423" s="75"/>
      <c r="H423" s="75"/>
      <c r="I423" s="76"/>
      <c r="J423" s="75"/>
      <c r="K423" s="75"/>
      <c r="L423" s="75"/>
      <c r="M423" s="79"/>
      <c r="N423" s="130"/>
      <c r="O423" s="78"/>
      <c r="P423" s="18"/>
      <c r="Q423" s="18"/>
      <c r="R423" s="18"/>
      <c r="S423" s="79"/>
      <c r="T423" s="130"/>
      <c r="U423" s="18"/>
      <c r="V423" s="18"/>
      <c r="W423" s="18"/>
      <c r="X423" s="18"/>
      <c r="AD423" s="77"/>
      <c r="AE423" s="18"/>
      <c r="AF423" s="18"/>
    </row>
    <row r="424" spans="4:32">
      <c r="D424" s="87"/>
      <c r="E424" s="114"/>
      <c r="F424" s="79"/>
      <c r="G424" s="75"/>
      <c r="H424" s="75"/>
      <c r="I424" s="76"/>
      <c r="J424" s="75"/>
      <c r="K424" s="75"/>
      <c r="L424" s="75"/>
      <c r="M424" s="79"/>
      <c r="N424" s="130"/>
      <c r="O424" s="78"/>
      <c r="P424" s="18"/>
      <c r="Q424" s="18"/>
      <c r="R424" s="18"/>
      <c r="S424" s="79"/>
      <c r="T424" s="130"/>
      <c r="U424" s="18"/>
      <c r="V424" s="18"/>
      <c r="W424" s="18"/>
      <c r="X424" s="18"/>
      <c r="AD424" s="77"/>
      <c r="AE424" s="18"/>
      <c r="AF424" s="18"/>
    </row>
    <row r="425" spans="4:32">
      <c r="D425" s="87"/>
      <c r="E425" s="114"/>
      <c r="F425" s="79"/>
      <c r="G425" s="75"/>
      <c r="H425" s="75"/>
      <c r="I425" s="76"/>
      <c r="J425" s="75"/>
      <c r="K425" s="75"/>
      <c r="L425" s="75"/>
      <c r="M425" s="79"/>
      <c r="N425" s="130"/>
      <c r="O425" s="78"/>
      <c r="P425" s="18"/>
      <c r="Q425" s="18"/>
      <c r="R425" s="18"/>
      <c r="S425" s="79"/>
      <c r="T425" s="130"/>
      <c r="U425" s="18"/>
      <c r="V425" s="18"/>
      <c r="W425" s="18"/>
      <c r="X425" s="18"/>
      <c r="AD425" s="77"/>
      <c r="AE425" s="18"/>
      <c r="AF425" s="18"/>
    </row>
    <row r="426" spans="4:32">
      <c r="D426" s="87"/>
      <c r="E426" s="114"/>
      <c r="F426" s="79"/>
      <c r="G426" s="75"/>
      <c r="H426" s="75"/>
      <c r="I426" s="76"/>
      <c r="J426" s="75"/>
      <c r="K426" s="75"/>
      <c r="L426" s="75"/>
      <c r="M426" s="79"/>
      <c r="N426" s="130"/>
      <c r="O426" s="78"/>
      <c r="P426" s="18"/>
      <c r="Q426" s="18"/>
      <c r="R426" s="18"/>
      <c r="S426" s="79"/>
      <c r="T426" s="130"/>
      <c r="U426" s="18"/>
      <c r="V426" s="18"/>
      <c r="W426" s="18"/>
      <c r="X426" s="18"/>
      <c r="AD426" s="77"/>
      <c r="AE426" s="18"/>
      <c r="AF426" s="18"/>
    </row>
    <row r="427" spans="4:32">
      <c r="D427" s="87"/>
      <c r="E427" s="114"/>
      <c r="F427" s="79"/>
      <c r="G427" s="75"/>
      <c r="H427" s="75"/>
      <c r="I427" s="76"/>
      <c r="J427" s="75"/>
      <c r="K427" s="75"/>
      <c r="L427" s="75"/>
      <c r="M427" s="79"/>
      <c r="N427" s="130"/>
      <c r="O427" s="78"/>
      <c r="P427" s="18"/>
      <c r="Q427" s="18"/>
      <c r="R427" s="18"/>
      <c r="S427" s="79"/>
      <c r="T427" s="130"/>
      <c r="U427" s="18"/>
      <c r="V427" s="18"/>
      <c r="W427" s="18"/>
      <c r="X427" s="18"/>
      <c r="AD427" s="77"/>
      <c r="AE427" s="18"/>
      <c r="AF427" s="18"/>
    </row>
    <row r="428" spans="4:32">
      <c r="D428" s="87"/>
      <c r="E428" s="114"/>
      <c r="F428" s="79"/>
      <c r="G428" s="75"/>
      <c r="H428" s="75"/>
      <c r="I428" s="76"/>
      <c r="J428" s="75"/>
      <c r="K428" s="75"/>
      <c r="L428" s="75"/>
      <c r="M428" s="79"/>
      <c r="N428" s="130"/>
      <c r="O428" s="78"/>
      <c r="P428" s="18"/>
      <c r="Q428" s="18"/>
      <c r="R428" s="18"/>
      <c r="S428" s="79"/>
      <c r="T428" s="130"/>
      <c r="U428" s="18"/>
      <c r="V428" s="18"/>
      <c r="W428" s="18"/>
      <c r="X428" s="18"/>
      <c r="AD428" s="77"/>
      <c r="AE428" s="18"/>
      <c r="AF428" s="18"/>
    </row>
    <row r="429" spans="4:32">
      <c r="D429" s="87"/>
      <c r="E429" s="114"/>
      <c r="F429" s="79"/>
      <c r="G429" s="75"/>
      <c r="H429" s="75"/>
      <c r="I429" s="76"/>
      <c r="J429" s="75"/>
      <c r="K429" s="75"/>
      <c r="L429" s="75"/>
      <c r="M429" s="79"/>
      <c r="N429" s="130"/>
      <c r="O429" s="78"/>
      <c r="P429" s="18"/>
      <c r="Q429" s="18"/>
      <c r="R429" s="18"/>
      <c r="S429" s="79"/>
      <c r="T429" s="130"/>
      <c r="U429" s="18"/>
      <c r="V429" s="18"/>
      <c r="W429" s="18"/>
      <c r="X429" s="18"/>
      <c r="AD429" s="77"/>
      <c r="AE429" s="18"/>
      <c r="AF429" s="18"/>
    </row>
    <row r="430" spans="4:32">
      <c r="D430" s="87"/>
      <c r="E430" s="114"/>
      <c r="F430" s="79"/>
      <c r="G430" s="75"/>
      <c r="H430" s="75"/>
      <c r="I430" s="76"/>
      <c r="J430" s="75"/>
      <c r="K430" s="75"/>
      <c r="L430" s="75"/>
      <c r="M430" s="79"/>
      <c r="N430" s="130"/>
      <c r="O430" s="78"/>
      <c r="P430" s="18"/>
      <c r="Q430" s="18"/>
      <c r="R430" s="18"/>
      <c r="S430" s="79"/>
      <c r="T430" s="130"/>
      <c r="U430" s="18"/>
      <c r="V430" s="18"/>
      <c r="W430" s="18"/>
      <c r="X430" s="18"/>
      <c r="AD430" s="77"/>
      <c r="AE430" s="18"/>
      <c r="AF430" s="18"/>
    </row>
    <row r="431" spans="4:32">
      <c r="D431" s="87"/>
      <c r="E431" s="114"/>
      <c r="F431" s="79"/>
      <c r="G431" s="75"/>
      <c r="H431" s="75"/>
      <c r="I431" s="76"/>
      <c r="J431" s="75"/>
      <c r="K431" s="75"/>
      <c r="L431" s="75"/>
      <c r="M431" s="79"/>
      <c r="N431" s="130"/>
      <c r="O431" s="78"/>
      <c r="P431" s="18"/>
      <c r="Q431" s="18"/>
      <c r="R431" s="18"/>
      <c r="S431" s="79"/>
      <c r="T431" s="130"/>
      <c r="U431" s="18"/>
      <c r="V431" s="18"/>
      <c r="W431" s="18"/>
      <c r="X431" s="18"/>
      <c r="AD431" s="77"/>
      <c r="AE431" s="18"/>
      <c r="AF431" s="18"/>
    </row>
    <row r="432" spans="4:32">
      <c r="D432" s="87"/>
      <c r="E432" s="114"/>
      <c r="F432" s="79"/>
      <c r="G432" s="75"/>
      <c r="H432" s="75"/>
      <c r="I432" s="76"/>
      <c r="J432" s="75"/>
      <c r="K432" s="75"/>
      <c r="L432" s="75"/>
      <c r="M432" s="79"/>
      <c r="N432" s="130"/>
      <c r="O432" s="78"/>
      <c r="P432" s="18"/>
      <c r="Q432" s="18"/>
      <c r="R432" s="18"/>
      <c r="S432" s="79"/>
      <c r="T432" s="130"/>
      <c r="U432" s="18"/>
      <c r="V432" s="18"/>
      <c r="W432" s="18"/>
      <c r="X432" s="18"/>
      <c r="AD432" s="77"/>
      <c r="AE432" s="18"/>
      <c r="AF432" s="18"/>
    </row>
    <row r="433" spans="4:32">
      <c r="D433" s="87"/>
      <c r="E433" s="114"/>
      <c r="F433" s="79"/>
      <c r="G433" s="75"/>
      <c r="H433" s="75"/>
      <c r="I433" s="76"/>
      <c r="J433" s="75"/>
      <c r="K433" s="75"/>
      <c r="L433" s="75"/>
      <c r="M433" s="79"/>
      <c r="N433" s="130"/>
      <c r="O433" s="78"/>
      <c r="P433" s="18"/>
      <c r="Q433" s="18"/>
      <c r="R433" s="18"/>
      <c r="S433" s="79"/>
      <c r="T433" s="130"/>
      <c r="U433" s="18"/>
      <c r="V433" s="18"/>
      <c r="W433" s="18"/>
      <c r="X433" s="18"/>
      <c r="AD433" s="77"/>
      <c r="AE433" s="18"/>
      <c r="AF433" s="18"/>
    </row>
    <row r="434" spans="4:32">
      <c r="D434" s="87"/>
      <c r="E434" s="114"/>
      <c r="F434" s="79"/>
      <c r="G434" s="75"/>
      <c r="H434" s="75"/>
      <c r="I434" s="76"/>
      <c r="J434" s="75"/>
      <c r="K434" s="75"/>
      <c r="L434" s="75"/>
      <c r="M434" s="79"/>
      <c r="N434" s="130"/>
      <c r="O434" s="78"/>
      <c r="P434" s="18"/>
      <c r="Q434" s="18"/>
      <c r="R434" s="18"/>
      <c r="S434" s="79"/>
      <c r="T434" s="130"/>
      <c r="U434" s="18"/>
      <c r="V434" s="18"/>
      <c r="W434" s="18"/>
      <c r="X434" s="18"/>
      <c r="AD434" s="77"/>
      <c r="AE434" s="18"/>
      <c r="AF434" s="18"/>
    </row>
    <row r="435" spans="4:32">
      <c r="D435" s="87"/>
      <c r="E435" s="114"/>
      <c r="F435" s="79"/>
      <c r="G435" s="75"/>
      <c r="H435" s="75"/>
      <c r="I435" s="76"/>
      <c r="J435" s="75"/>
      <c r="K435" s="75"/>
      <c r="L435" s="75"/>
      <c r="M435" s="79"/>
      <c r="N435" s="130"/>
      <c r="O435" s="78"/>
      <c r="P435" s="18"/>
      <c r="Q435" s="18"/>
      <c r="R435" s="18"/>
      <c r="S435" s="79"/>
      <c r="T435" s="130"/>
      <c r="U435" s="18"/>
      <c r="V435" s="18"/>
      <c r="W435" s="18"/>
      <c r="X435" s="18"/>
      <c r="AD435" s="77"/>
      <c r="AE435" s="18"/>
      <c r="AF435" s="18"/>
    </row>
    <row r="436" spans="4:32">
      <c r="D436" s="87"/>
      <c r="E436" s="114"/>
      <c r="F436" s="79"/>
      <c r="G436" s="75"/>
      <c r="H436" s="75"/>
      <c r="I436" s="76"/>
      <c r="J436" s="75"/>
      <c r="K436" s="75"/>
      <c r="L436" s="75"/>
      <c r="M436" s="79"/>
      <c r="N436" s="130"/>
      <c r="O436" s="78"/>
      <c r="P436" s="18"/>
      <c r="Q436" s="18"/>
      <c r="R436" s="18"/>
      <c r="S436" s="79"/>
      <c r="T436" s="130"/>
      <c r="U436" s="18"/>
      <c r="V436" s="18"/>
      <c r="W436" s="18"/>
      <c r="X436" s="18"/>
      <c r="AD436" s="77"/>
      <c r="AE436" s="18"/>
      <c r="AF436" s="18"/>
    </row>
    <row r="437" spans="4:32">
      <c r="D437" s="87"/>
      <c r="E437" s="114"/>
      <c r="F437" s="79"/>
      <c r="G437" s="75"/>
      <c r="H437" s="75"/>
      <c r="I437" s="76"/>
      <c r="J437" s="75"/>
      <c r="K437" s="75"/>
      <c r="L437" s="75"/>
      <c r="M437" s="79"/>
      <c r="N437" s="130"/>
      <c r="O437" s="78"/>
      <c r="P437" s="18"/>
      <c r="Q437" s="18"/>
      <c r="R437" s="18"/>
      <c r="S437" s="79"/>
      <c r="T437" s="130"/>
      <c r="U437" s="18"/>
      <c r="V437" s="18"/>
      <c r="W437" s="18"/>
      <c r="X437" s="18"/>
      <c r="AD437" s="77"/>
      <c r="AE437" s="18"/>
      <c r="AF437" s="18"/>
    </row>
    <row r="438" spans="4:32">
      <c r="D438" s="87"/>
      <c r="E438" s="114"/>
      <c r="F438" s="79"/>
      <c r="G438" s="75"/>
      <c r="H438" s="75"/>
      <c r="I438" s="76"/>
      <c r="J438" s="75"/>
      <c r="K438" s="75"/>
      <c r="L438" s="75"/>
      <c r="M438" s="79"/>
      <c r="N438" s="130"/>
      <c r="O438" s="78"/>
      <c r="P438" s="18"/>
      <c r="Q438" s="18"/>
      <c r="R438" s="18"/>
      <c r="S438" s="79"/>
      <c r="T438" s="130"/>
      <c r="U438" s="18"/>
      <c r="V438" s="18"/>
      <c r="W438" s="18"/>
      <c r="X438" s="18"/>
      <c r="AD438" s="77"/>
      <c r="AE438" s="18"/>
      <c r="AF438" s="18"/>
    </row>
    <row r="439" spans="4:32">
      <c r="D439" s="87"/>
      <c r="E439" s="114"/>
      <c r="F439" s="79"/>
      <c r="G439" s="75"/>
      <c r="H439" s="75"/>
      <c r="I439" s="76"/>
      <c r="J439" s="75"/>
      <c r="K439" s="75"/>
      <c r="L439" s="75"/>
      <c r="M439" s="79"/>
      <c r="N439" s="130"/>
      <c r="O439" s="78"/>
      <c r="P439" s="18"/>
      <c r="Q439" s="18"/>
      <c r="R439" s="18"/>
      <c r="S439" s="79"/>
      <c r="T439" s="130"/>
      <c r="U439" s="18"/>
      <c r="V439" s="18"/>
      <c r="W439" s="18"/>
      <c r="X439" s="18"/>
      <c r="AD439" s="77"/>
      <c r="AE439" s="18"/>
      <c r="AF439" s="18"/>
    </row>
    <row r="440" spans="4:32">
      <c r="D440" s="87"/>
      <c r="E440" s="114"/>
      <c r="F440" s="79"/>
      <c r="G440" s="75"/>
      <c r="H440" s="75"/>
      <c r="I440" s="76"/>
      <c r="J440" s="75"/>
      <c r="K440" s="75"/>
      <c r="L440" s="75"/>
      <c r="M440" s="79"/>
      <c r="N440" s="130"/>
      <c r="O440" s="78"/>
      <c r="P440" s="18"/>
      <c r="Q440" s="18"/>
      <c r="R440" s="18"/>
      <c r="S440" s="79"/>
      <c r="T440" s="130"/>
      <c r="U440" s="18"/>
      <c r="V440" s="18"/>
      <c r="W440" s="18"/>
      <c r="X440" s="18"/>
      <c r="AD440" s="77"/>
      <c r="AE440" s="18"/>
      <c r="AF440" s="18"/>
    </row>
    <row r="441" spans="4:32">
      <c r="D441" s="87"/>
      <c r="E441" s="114"/>
      <c r="F441" s="79"/>
      <c r="G441" s="75"/>
      <c r="H441" s="75"/>
      <c r="I441" s="76"/>
      <c r="J441" s="75"/>
      <c r="K441" s="75"/>
      <c r="L441" s="75"/>
      <c r="M441" s="79"/>
      <c r="N441" s="130"/>
      <c r="O441" s="78"/>
      <c r="P441" s="18"/>
      <c r="Q441" s="18"/>
      <c r="R441" s="18"/>
      <c r="S441" s="79"/>
      <c r="T441" s="130"/>
      <c r="U441" s="18"/>
      <c r="V441" s="18"/>
      <c r="W441" s="18"/>
      <c r="X441" s="18"/>
      <c r="AD441" s="77"/>
      <c r="AE441" s="18"/>
      <c r="AF441" s="18"/>
    </row>
    <row r="442" spans="4:32">
      <c r="D442" s="87"/>
      <c r="E442" s="114"/>
      <c r="F442" s="79"/>
      <c r="G442" s="75"/>
      <c r="H442" s="75"/>
      <c r="I442" s="76"/>
      <c r="J442" s="75"/>
      <c r="K442" s="75"/>
      <c r="L442" s="75"/>
      <c r="M442" s="79"/>
      <c r="N442" s="130"/>
      <c r="O442" s="78"/>
      <c r="P442" s="18"/>
      <c r="Q442" s="18"/>
      <c r="R442" s="18"/>
      <c r="S442" s="79"/>
      <c r="T442" s="130"/>
      <c r="U442" s="18"/>
      <c r="V442" s="18"/>
      <c r="W442" s="18"/>
      <c r="X442" s="18"/>
      <c r="AD442" s="77"/>
      <c r="AE442" s="18"/>
      <c r="AF442" s="18"/>
    </row>
    <row r="443" spans="4:32">
      <c r="D443" s="87"/>
      <c r="E443" s="114"/>
      <c r="F443" s="79"/>
      <c r="G443" s="75"/>
      <c r="H443" s="75"/>
      <c r="I443" s="76"/>
      <c r="J443" s="75"/>
      <c r="K443" s="75"/>
      <c r="L443" s="75"/>
      <c r="M443" s="79"/>
      <c r="N443" s="130"/>
      <c r="O443" s="78"/>
      <c r="P443" s="18"/>
      <c r="Q443" s="18"/>
      <c r="R443" s="18"/>
      <c r="S443" s="79"/>
      <c r="T443" s="130"/>
      <c r="U443" s="18"/>
      <c r="V443" s="18"/>
      <c r="W443" s="18"/>
      <c r="X443" s="18"/>
      <c r="AD443" s="77"/>
      <c r="AE443" s="18"/>
      <c r="AF443" s="18"/>
    </row>
    <row r="444" spans="4:32">
      <c r="D444" s="87"/>
      <c r="E444" s="114"/>
      <c r="F444" s="79"/>
      <c r="G444" s="75"/>
      <c r="H444" s="75"/>
      <c r="I444" s="76"/>
      <c r="J444" s="75"/>
      <c r="K444" s="75"/>
      <c r="L444" s="75"/>
      <c r="M444" s="79"/>
      <c r="N444" s="130"/>
      <c r="O444" s="78"/>
      <c r="P444" s="18"/>
      <c r="Q444" s="18"/>
      <c r="R444" s="18"/>
      <c r="S444" s="79"/>
      <c r="T444" s="130"/>
      <c r="U444" s="18"/>
      <c r="V444" s="18"/>
      <c r="W444" s="18"/>
      <c r="X444" s="18"/>
      <c r="AD444" s="77"/>
      <c r="AE444" s="18"/>
      <c r="AF444" s="18"/>
    </row>
    <row r="445" spans="4:32">
      <c r="D445" s="87"/>
      <c r="E445" s="114"/>
      <c r="F445" s="79"/>
      <c r="G445" s="75"/>
      <c r="H445" s="75"/>
      <c r="I445" s="76"/>
      <c r="J445" s="75"/>
      <c r="K445" s="75"/>
      <c r="L445" s="75"/>
      <c r="M445" s="79"/>
      <c r="N445" s="130"/>
      <c r="O445" s="78"/>
      <c r="P445" s="18"/>
      <c r="Q445" s="18"/>
      <c r="R445" s="18"/>
      <c r="S445" s="79"/>
      <c r="T445" s="130"/>
      <c r="U445" s="18"/>
      <c r="V445" s="18"/>
      <c r="W445" s="18"/>
      <c r="X445" s="18"/>
      <c r="AD445" s="77"/>
      <c r="AE445" s="18"/>
      <c r="AF445" s="18"/>
    </row>
    <row r="446" spans="4:32">
      <c r="D446" s="87"/>
      <c r="E446" s="114"/>
      <c r="F446" s="79"/>
      <c r="G446" s="75"/>
      <c r="H446" s="75"/>
      <c r="I446" s="76"/>
      <c r="J446" s="75"/>
      <c r="K446" s="75"/>
      <c r="L446" s="75"/>
      <c r="M446" s="79"/>
      <c r="N446" s="130"/>
      <c r="O446" s="78"/>
      <c r="P446" s="18"/>
      <c r="Q446" s="18"/>
      <c r="R446" s="18"/>
      <c r="S446" s="79"/>
      <c r="T446" s="130"/>
      <c r="U446" s="18"/>
      <c r="V446" s="18"/>
      <c r="W446" s="18"/>
      <c r="X446" s="18"/>
      <c r="AD446" s="77"/>
      <c r="AE446" s="18"/>
      <c r="AF446" s="18"/>
    </row>
    <row r="447" spans="4:32">
      <c r="D447" s="87"/>
      <c r="E447" s="114"/>
      <c r="F447" s="79"/>
      <c r="G447" s="75"/>
      <c r="H447" s="75"/>
      <c r="I447" s="76"/>
      <c r="J447" s="75"/>
      <c r="K447" s="75"/>
      <c r="L447" s="75"/>
      <c r="M447" s="79"/>
      <c r="N447" s="130"/>
      <c r="O447" s="78"/>
      <c r="P447" s="18"/>
      <c r="Q447" s="18"/>
      <c r="R447" s="18"/>
      <c r="S447" s="79"/>
      <c r="T447" s="130"/>
      <c r="U447" s="18"/>
      <c r="V447" s="18"/>
      <c r="W447" s="18"/>
      <c r="X447" s="18"/>
      <c r="AD447" s="77"/>
      <c r="AE447" s="18"/>
      <c r="AF447" s="18"/>
    </row>
    <row r="448" spans="4:32">
      <c r="D448" s="87"/>
      <c r="E448" s="114"/>
      <c r="F448" s="79"/>
      <c r="G448" s="75"/>
      <c r="H448" s="75"/>
      <c r="I448" s="76"/>
      <c r="J448" s="75"/>
      <c r="K448" s="75"/>
      <c r="L448" s="75"/>
      <c r="M448" s="79"/>
      <c r="N448" s="130"/>
      <c r="O448" s="78"/>
      <c r="P448" s="18"/>
      <c r="Q448" s="18"/>
      <c r="R448" s="18"/>
      <c r="S448" s="79"/>
      <c r="T448" s="130"/>
      <c r="U448" s="18"/>
      <c r="V448" s="18"/>
      <c r="W448" s="18"/>
      <c r="X448" s="18"/>
      <c r="AD448" s="77"/>
      <c r="AE448" s="18"/>
      <c r="AF448" s="18"/>
    </row>
    <row r="449" spans="4:32">
      <c r="D449" s="87"/>
      <c r="E449" s="114"/>
      <c r="F449" s="79"/>
      <c r="G449" s="75"/>
      <c r="H449" s="75"/>
      <c r="I449" s="76"/>
      <c r="J449" s="75"/>
      <c r="K449" s="75"/>
      <c r="L449" s="75"/>
      <c r="M449" s="79"/>
      <c r="N449" s="130"/>
      <c r="O449" s="78"/>
      <c r="P449" s="18"/>
      <c r="Q449" s="18"/>
      <c r="R449" s="18"/>
      <c r="S449" s="79"/>
      <c r="T449" s="130"/>
      <c r="U449" s="18"/>
      <c r="V449" s="18"/>
      <c r="W449" s="18"/>
      <c r="X449" s="18"/>
      <c r="AD449" s="77"/>
      <c r="AE449" s="18"/>
      <c r="AF449" s="18"/>
    </row>
    <row r="450" spans="4:32">
      <c r="D450" s="87"/>
      <c r="E450" s="114"/>
      <c r="F450" s="79"/>
      <c r="G450" s="75"/>
      <c r="H450" s="75"/>
      <c r="I450" s="76"/>
      <c r="J450" s="75"/>
      <c r="K450" s="75"/>
      <c r="L450" s="75"/>
      <c r="M450" s="79"/>
      <c r="N450" s="130"/>
      <c r="O450" s="78"/>
      <c r="P450" s="18"/>
      <c r="Q450" s="18"/>
      <c r="R450" s="18"/>
      <c r="S450" s="79"/>
      <c r="T450" s="130"/>
      <c r="U450" s="18"/>
      <c r="V450" s="18"/>
      <c r="W450" s="18"/>
      <c r="X450" s="18"/>
      <c r="AD450" s="77"/>
      <c r="AE450" s="18"/>
      <c r="AF450" s="18"/>
    </row>
    <row r="451" spans="4:32">
      <c r="D451" s="87"/>
      <c r="E451" s="114"/>
      <c r="F451" s="79"/>
      <c r="G451" s="75"/>
      <c r="H451" s="75"/>
      <c r="I451" s="76"/>
      <c r="J451" s="75"/>
      <c r="K451" s="75"/>
      <c r="L451" s="75"/>
      <c r="M451" s="79"/>
      <c r="N451" s="130"/>
      <c r="O451" s="78"/>
      <c r="P451" s="18"/>
      <c r="Q451" s="18"/>
      <c r="R451" s="18"/>
      <c r="S451" s="79"/>
      <c r="T451" s="130"/>
      <c r="U451" s="18"/>
      <c r="V451" s="18"/>
      <c r="W451" s="18"/>
      <c r="X451" s="18"/>
      <c r="AD451" s="77"/>
      <c r="AE451" s="18"/>
      <c r="AF451" s="18"/>
    </row>
    <row r="452" spans="4:32">
      <c r="D452" s="87"/>
      <c r="E452" s="114"/>
      <c r="F452" s="79"/>
      <c r="G452" s="75"/>
      <c r="H452" s="75"/>
      <c r="I452" s="76"/>
      <c r="J452" s="75"/>
      <c r="K452" s="75"/>
      <c r="L452" s="75"/>
      <c r="M452" s="79"/>
      <c r="N452" s="130"/>
      <c r="O452" s="78"/>
      <c r="P452" s="18"/>
      <c r="Q452" s="18"/>
      <c r="R452" s="18"/>
      <c r="S452" s="79"/>
      <c r="T452" s="130"/>
      <c r="U452" s="18"/>
      <c r="V452" s="18"/>
      <c r="W452" s="18"/>
      <c r="X452" s="18"/>
      <c r="AD452" s="77"/>
      <c r="AE452" s="18"/>
      <c r="AF452" s="18"/>
    </row>
    <row r="453" spans="4:32">
      <c r="D453" s="87"/>
      <c r="E453" s="114"/>
      <c r="F453" s="79"/>
      <c r="G453" s="75"/>
      <c r="H453" s="75"/>
      <c r="I453" s="76"/>
      <c r="J453" s="75"/>
      <c r="K453" s="75"/>
      <c r="L453" s="75"/>
      <c r="M453" s="79"/>
      <c r="N453" s="130"/>
      <c r="O453" s="78"/>
      <c r="P453" s="18"/>
      <c r="Q453" s="18"/>
      <c r="R453" s="18"/>
      <c r="S453" s="79"/>
      <c r="T453" s="130"/>
      <c r="U453" s="18"/>
      <c r="V453" s="18"/>
      <c r="W453" s="18"/>
      <c r="X453" s="18"/>
      <c r="AD453" s="77"/>
      <c r="AE453" s="18"/>
      <c r="AF453" s="18"/>
    </row>
    <row r="454" spans="4:32">
      <c r="D454" s="87"/>
      <c r="E454" s="114"/>
      <c r="F454" s="79"/>
      <c r="G454" s="75"/>
      <c r="H454" s="75"/>
      <c r="I454" s="76"/>
      <c r="J454" s="75"/>
      <c r="K454" s="75"/>
      <c r="L454" s="75"/>
      <c r="M454" s="79"/>
      <c r="N454" s="130"/>
      <c r="O454" s="78"/>
      <c r="P454" s="18"/>
      <c r="Q454" s="18"/>
      <c r="R454" s="18"/>
      <c r="S454" s="79"/>
      <c r="T454" s="130"/>
      <c r="U454" s="18"/>
      <c r="V454" s="18"/>
      <c r="W454" s="18"/>
      <c r="X454" s="18"/>
      <c r="AD454" s="77"/>
      <c r="AE454" s="18"/>
      <c r="AF454" s="18"/>
    </row>
    <row r="455" spans="4:32">
      <c r="D455" s="87"/>
      <c r="E455" s="114"/>
      <c r="F455" s="79"/>
      <c r="G455" s="75"/>
      <c r="H455" s="75"/>
      <c r="I455" s="76"/>
      <c r="J455" s="75"/>
      <c r="K455" s="75"/>
      <c r="L455" s="75"/>
      <c r="M455" s="79"/>
      <c r="N455" s="130"/>
      <c r="O455" s="78"/>
      <c r="P455" s="18"/>
      <c r="Q455" s="18"/>
      <c r="R455" s="18"/>
      <c r="S455" s="79"/>
      <c r="T455" s="130"/>
      <c r="U455" s="18"/>
      <c r="V455" s="18"/>
      <c r="W455" s="18"/>
      <c r="X455" s="18"/>
      <c r="AD455" s="77"/>
      <c r="AE455" s="18"/>
      <c r="AF455" s="18"/>
    </row>
    <row r="456" spans="4:32">
      <c r="D456" s="87"/>
      <c r="E456" s="114"/>
      <c r="F456" s="79"/>
      <c r="G456" s="75"/>
      <c r="H456" s="75"/>
      <c r="I456" s="76"/>
      <c r="J456" s="75"/>
      <c r="K456" s="75"/>
      <c r="L456" s="75"/>
      <c r="M456" s="79"/>
      <c r="N456" s="130"/>
      <c r="O456" s="78"/>
      <c r="P456" s="18"/>
      <c r="Q456" s="18"/>
      <c r="R456" s="18"/>
      <c r="S456" s="79"/>
      <c r="T456" s="130"/>
      <c r="U456" s="18"/>
      <c r="V456" s="18"/>
      <c r="W456" s="18"/>
      <c r="X456" s="18"/>
      <c r="AD456" s="77"/>
      <c r="AE456" s="18"/>
      <c r="AF456" s="18"/>
    </row>
    <row r="457" spans="4:32">
      <c r="D457" s="87"/>
      <c r="E457" s="114"/>
      <c r="F457" s="79"/>
      <c r="G457" s="75"/>
      <c r="H457" s="75"/>
      <c r="I457" s="76"/>
      <c r="J457" s="75"/>
      <c r="K457" s="75"/>
      <c r="L457" s="75"/>
      <c r="M457" s="79"/>
      <c r="N457" s="130"/>
      <c r="O457" s="78"/>
      <c r="P457" s="18"/>
      <c r="Q457" s="18"/>
      <c r="R457" s="18"/>
      <c r="S457" s="79"/>
      <c r="T457" s="130"/>
      <c r="U457" s="18"/>
      <c r="V457" s="18"/>
      <c r="W457" s="18"/>
      <c r="X457" s="18"/>
      <c r="AD457" s="77"/>
      <c r="AE457" s="18"/>
      <c r="AF457" s="18"/>
    </row>
    <row r="458" spans="4:32">
      <c r="D458" s="87"/>
      <c r="E458" s="114"/>
      <c r="F458" s="79"/>
      <c r="G458" s="75"/>
      <c r="H458" s="75"/>
      <c r="I458" s="76"/>
      <c r="J458" s="75"/>
      <c r="K458" s="75"/>
      <c r="L458" s="75"/>
      <c r="M458" s="79"/>
      <c r="N458" s="130"/>
      <c r="O458" s="78"/>
      <c r="P458" s="18"/>
      <c r="Q458" s="18"/>
      <c r="R458" s="18"/>
      <c r="S458" s="79"/>
      <c r="T458" s="130"/>
      <c r="U458" s="18"/>
      <c r="V458" s="18"/>
      <c r="W458" s="18"/>
      <c r="X458" s="18"/>
      <c r="AD458" s="77"/>
      <c r="AE458" s="18"/>
      <c r="AF458" s="18"/>
    </row>
    <row r="459" spans="4:32">
      <c r="D459" s="87"/>
      <c r="E459" s="114"/>
      <c r="F459" s="79"/>
      <c r="G459" s="75"/>
      <c r="H459" s="75"/>
      <c r="I459" s="76"/>
      <c r="J459" s="75"/>
      <c r="K459" s="75"/>
      <c r="L459" s="75"/>
      <c r="M459" s="79"/>
      <c r="N459" s="130"/>
      <c r="O459" s="78"/>
      <c r="P459" s="18"/>
      <c r="Q459" s="18"/>
      <c r="R459" s="18"/>
      <c r="S459" s="79"/>
      <c r="T459" s="130"/>
      <c r="U459" s="18"/>
      <c r="V459" s="18"/>
      <c r="W459" s="18"/>
      <c r="X459" s="18"/>
      <c r="AD459" s="77"/>
      <c r="AE459" s="18"/>
      <c r="AF459" s="18"/>
    </row>
    <row r="460" spans="4:32">
      <c r="D460" s="87"/>
      <c r="E460" s="114"/>
      <c r="F460" s="79"/>
      <c r="G460" s="75"/>
      <c r="H460" s="75"/>
      <c r="I460" s="76"/>
      <c r="J460" s="75"/>
      <c r="K460" s="75"/>
      <c r="L460" s="75"/>
      <c r="M460" s="79"/>
      <c r="N460" s="130"/>
      <c r="O460" s="78"/>
      <c r="P460" s="18"/>
      <c r="Q460" s="18"/>
      <c r="R460" s="18"/>
      <c r="S460" s="79"/>
      <c r="T460" s="130"/>
      <c r="U460" s="18"/>
      <c r="V460" s="18"/>
      <c r="W460" s="18"/>
      <c r="X460" s="18"/>
      <c r="AD460" s="77"/>
      <c r="AE460" s="18"/>
      <c r="AF460" s="18"/>
    </row>
    <row r="461" spans="4:32">
      <c r="D461" s="87"/>
      <c r="E461" s="114"/>
      <c r="F461" s="79"/>
      <c r="G461" s="75"/>
      <c r="H461" s="75"/>
      <c r="I461" s="76"/>
      <c r="J461" s="75"/>
      <c r="K461" s="75"/>
      <c r="L461" s="75"/>
      <c r="M461" s="79"/>
      <c r="N461" s="130"/>
      <c r="O461" s="78"/>
      <c r="P461" s="18"/>
      <c r="Q461" s="18"/>
      <c r="R461" s="18"/>
      <c r="S461" s="79"/>
      <c r="T461" s="130"/>
      <c r="U461" s="18"/>
      <c r="V461" s="18"/>
      <c r="W461" s="18"/>
      <c r="X461" s="18"/>
      <c r="AD461" s="77"/>
      <c r="AE461" s="18"/>
      <c r="AF461" s="18"/>
    </row>
    <row r="462" spans="4:32">
      <c r="D462" s="87"/>
      <c r="E462" s="114"/>
      <c r="F462" s="79"/>
      <c r="G462" s="75"/>
      <c r="H462" s="75"/>
      <c r="I462" s="76"/>
      <c r="J462" s="75"/>
      <c r="K462" s="75"/>
      <c r="L462" s="75"/>
      <c r="M462" s="79"/>
      <c r="N462" s="130"/>
      <c r="O462" s="78"/>
      <c r="P462" s="18"/>
      <c r="Q462" s="18"/>
      <c r="R462" s="18"/>
      <c r="S462" s="79"/>
      <c r="T462" s="130"/>
      <c r="U462" s="18"/>
      <c r="V462" s="18"/>
      <c r="W462" s="18"/>
      <c r="X462" s="18"/>
      <c r="AD462" s="77"/>
      <c r="AE462" s="18"/>
      <c r="AF462" s="18"/>
    </row>
    <row r="463" spans="4:32">
      <c r="D463" s="87"/>
      <c r="E463" s="114"/>
      <c r="F463" s="79"/>
      <c r="G463" s="75"/>
      <c r="H463" s="75"/>
      <c r="I463" s="76"/>
      <c r="J463" s="75"/>
      <c r="K463" s="75"/>
      <c r="L463" s="75"/>
      <c r="M463" s="79"/>
      <c r="N463" s="130"/>
      <c r="O463" s="78"/>
      <c r="P463" s="18"/>
      <c r="Q463" s="18"/>
      <c r="R463" s="18"/>
      <c r="S463" s="79"/>
      <c r="T463" s="130"/>
      <c r="U463" s="18"/>
      <c r="V463" s="18"/>
      <c r="W463" s="18"/>
      <c r="X463" s="18"/>
      <c r="AD463" s="77"/>
      <c r="AE463" s="18"/>
      <c r="AF463" s="18"/>
    </row>
    <row r="464" spans="4:32">
      <c r="D464" s="87"/>
      <c r="E464" s="114"/>
      <c r="F464" s="79"/>
      <c r="G464" s="75"/>
      <c r="H464" s="75"/>
      <c r="I464" s="76"/>
      <c r="J464" s="75"/>
      <c r="K464" s="75"/>
      <c r="L464" s="75"/>
      <c r="M464" s="79"/>
      <c r="N464" s="130"/>
      <c r="O464" s="78"/>
      <c r="P464" s="18"/>
      <c r="Q464" s="18"/>
      <c r="R464" s="18"/>
      <c r="S464" s="79"/>
      <c r="T464" s="130"/>
      <c r="U464" s="18"/>
      <c r="V464" s="18"/>
      <c r="W464" s="18"/>
      <c r="X464" s="18"/>
      <c r="AD464" s="77"/>
      <c r="AE464" s="18"/>
      <c r="AF464" s="18"/>
    </row>
    <row r="465" spans="4:32">
      <c r="D465" s="87"/>
      <c r="E465" s="114"/>
      <c r="F465" s="79"/>
      <c r="G465" s="75"/>
      <c r="H465" s="75"/>
      <c r="I465" s="76"/>
      <c r="J465" s="75"/>
      <c r="K465" s="75"/>
      <c r="L465" s="75"/>
      <c r="M465" s="79"/>
      <c r="N465" s="130"/>
      <c r="O465" s="78"/>
      <c r="P465" s="18"/>
      <c r="Q465" s="18"/>
      <c r="R465" s="18"/>
      <c r="S465" s="79"/>
      <c r="T465" s="130"/>
      <c r="U465" s="18"/>
      <c r="V465" s="18"/>
      <c r="W465" s="18"/>
      <c r="X465" s="18"/>
      <c r="AD465" s="77"/>
      <c r="AE465" s="18"/>
      <c r="AF465" s="18"/>
    </row>
    <row r="466" spans="4:32">
      <c r="D466" s="87"/>
      <c r="E466" s="114"/>
      <c r="F466" s="79"/>
      <c r="G466" s="75"/>
      <c r="H466" s="75"/>
      <c r="I466" s="76"/>
      <c r="J466" s="75"/>
      <c r="K466" s="75"/>
      <c r="L466" s="75"/>
      <c r="M466" s="79"/>
      <c r="N466" s="130"/>
      <c r="O466" s="78"/>
      <c r="P466" s="18"/>
      <c r="Q466" s="18"/>
      <c r="R466" s="18"/>
      <c r="S466" s="79"/>
      <c r="T466" s="130"/>
      <c r="U466" s="18"/>
      <c r="V466" s="18"/>
      <c r="W466" s="18"/>
      <c r="X466" s="18"/>
      <c r="AD466" s="77"/>
      <c r="AE466" s="18"/>
      <c r="AF466" s="18"/>
    </row>
    <row r="467" spans="4:32">
      <c r="D467" s="87"/>
      <c r="E467" s="114"/>
      <c r="F467" s="79"/>
      <c r="G467" s="75"/>
      <c r="H467" s="75"/>
      <c r="I467" s="76"/>
      <c r="J467" s="75"/>
      <c r="K467" s="75"/>
      <c r="L467" s="75"/>
      <c r="M467" s="79"/>
      <c r="N467" s="130"/>
      <c r="O467" s="78"/>
      <c r="P467" s="18"/>
      <c r="Q467" s="18"/>
      <c r="R467" s="18"/>
      <c r="S467" s="79"/>
      <c r="T467" s="130"/>
      <c r="U467" s="18"/>
      <c r="V467" s="18"/>
      <c r="W467" s="18"/>
      <c r="X467" s="18"/>
      <c r="AD467" s="77"/>
      <c r="AE467" s="18"/>
      <c r="AF467" s="18"/>
    </row>
    <row r="468" spans="4:32">
      <c r="D468" s="87"/>
      <c r="E468" s="114"/>
      <c r="F468" s="79"/>
      <c r="G468" s="75"/>
      <c r="H468" s="75"/>
      <c r="I468" s="76"/>
      <c r="J468" s="75"/>
      <c r="K468" s="75"/>
      <c r="L468" s="75"/>
      <c r="M468" s="79"/>
      <c r="N468" s="130"/>
      <c r="O468" s="78"/>
      <c r="P468" s="18"/>
      <c r="Q468" s="18"/>
      <c r="R468" s="18"/>
      <c r="S468" s="79"/>
      <c r="T468" s="130"/>
      <c r="U468" s="18"/>
      <c r="V468" s="18"/>
      <c r="W468" s="18"/>
      <c r="X468" s="18"/>
      <c r="AD468" s="77"/>
      <c r="AE468" s="18"/>
      <c r="AF468" s="18"/>
    </row>
    <row r="469" spans="4:32">
      <c r="D469" s="87"/>
      <c r="E469" s="114"/>
      <c r="F469" s="79"/>
      <c r="G469" s="75"/>
      <c r="H469" s="75"/>
      <c r="I469" s="76"/>
      <c r="J469" s="75"/>
      <c r="K469" s="75"/>
      <c r="L469" s="75"/>
      <c r="M469" s="79"/>
      <c r="N469" s="130"/>
      <c r="O469" s="78"/>
      <c r="P469" s="18"/>
      <c r="Q469" s="18"/>
      <c r="R469" s="18"/>
      <c r="S469" s="79"/>
      <c r="T469" s="130"/>
      <c r="U469" s="18"/>
      <c r="V469" s="18"/>
      <c r="W469" s="18"/>
      <c r="X469" s="18"/>
      <c r="AD469" s="77"/>
      <c r="AE469" s="18"/>
      <c r="AF469" s="18"/>
    </row>
    <row r="470" spans="4:32">
      <c r="D470" s="87"/>
      <c r="E470" s="114"/>
      <c r="F470" s="79"/>
      <c r="G470" s="75"/>
      <c r="H470" s="75"/>
      <c r="I470" s="76"/>
      <c r="J470" s="75"/>
      <c r="K470" s="75"/>
      <c r="L470" s="75"/>
      <c r="M470" s="79"/>
      <c r="N470" s="130"/>
      <c r="O470" s="78"/>
      <c r="P470" s="18"/>
      <c r="Q470" s="18"/>
      <c r="R470" s="18"/>
      <c r="S470" s="79"/>
      <c r="T470" s="130"/>
      <c r="U470" s="18"/>
      <c r="V470" s="18"/>
      <c r="W470" s="18"/>
      <c r="X470" s="18"/>
      <c r="AD470" s="77"/>
      <c r="AE470" s="18"/>
      <c r="AF470" s="18"/>
    </row>
    <row r="471" spans="4:32">
      <c r="D471" s="87"/>
      <c r="E471" s="114"/>
      <c r="F471" s="79"/>
      <c r="G471" s="75"/>
      <c r="H471" s="75"/>
      <c r="I471" s="76"/>
      <c r="J471" s="75"/>
      <c r="K471" s="75"/>
      <c r="L471" s="75"/>
      <c r="M471" s="79"/>
      <c r="N471" s="130"/>
      <c r="O471" s="78"/>
      <c r="P471" s="18"/>
      <c r="Q471" s="18"/>
      <c r="R471" s="18"/>
      <c r="S471" s="79"/>
      <c r="T471" s="130"/>
      <c r="U471" s="18"/>
      <c r="V471" s="18"/>
      <c r="W471" s="18"/>
      <c r="X471" s="18"/>
      <c r="AD471" s="77"/>
      <c r="AE471" s="18"/>
      <c r="AF471" s="18"/>
    </row>
    <row r="472" spans="4:32">
      <c r="D472" s="87"/>
      <c r="E472" s="114"/>
      <c r="F472" s="79"/>
      <c r="G472" s="75"/>
      <c r="H472" s="75"/>
      <c r="I472" s="76"/>
      <c r="J472" s="75"/>
      <c r="K472" s="75"/>
      <c r="L472" s="75"/>
      <c r="M472" s="79"/>
      <c r="N472" s="130"/>
      <c r="O472" s="78"/>
      <c r="P472" s="18"/>
      <c r="Q472" s="18"/>
      <c r="R472" s="18"/>
      <c r="S472" s="79"/>
      <c r="T472" s="130"/>
      <c r="U472" s="18"/>
      <c r="V472" s="18"/>
      <c r="W472" s="18"/>
      <c r="X472" s="18"/>
      <c r="AD472" s="77"/>
      <c r="AE472" s="18"/>
      <c r="AF472" s="18"/>
    </row>
    <row r="473" spans="4:32">
      <c r="D473" s="87"/>
      <c r="E473" s="114"/>
      <c r="F473" s="79"/>
      <c r="G473" s="75"/>
      <c r="H473" s="75"/>
      <c r="I473" s="76"/>
      <c r="J473" s="75"/>
      <c r="K473" s="75"/>
      <c r="L473" s="75"/>
      <c r="M473" s="79"/>
      <c r="N473" s="130"/>
      <c r="O473" s="78"/>
      <c r="P473" s="18"/>
      <c r="Q473" s="18"/>
      <c r="R473" s="18"/>
      <c r="S473" s="79"/>
      <c r="T473" s="130"/>
      <c r="U473" s="18"/>
      <c r="V473" s="18"/>
      <c r="W473" s="18"/>
      <c r="X473" s="18"/>
      <c r="AD473" s="77"/>
      <c r="AE473" s="18"/>
      <c r="AF473" s="18"/>
    </row>
    <row r="474" spans="4:32">
      <c r="D474" s="87"/>
      <c r="E474" s="114"/>
      <c r="F474" s="79"/>
      <c r="G474" s="75"/>
      <c r="H474" s="75"/>
      <c r="I474" s="76"/>
      <c r="J474" s="75"/>
      <c r="K474" s="75"/>
      <c r="L474" s="75"/>
      <c r="M474" s="79"/>
      <c r="N474" s="130"/>
      <c r="O474" s="78"/>
      <c r="P474" s="18"/>
      <c r="Q474" s="18"/>
      <c r="R474" s="18"/>
      <c r="S474" s="79"/>
      <c r="T474" s="130"/>
      <c r="U474" s="18"/>
      <c r="V474" s="18"/>
      <c r="W474" s="18"/>
      <c r="X474" s="18"/>
      <c r="AD474" s="77"/>
      <c r="AE474" s="18"/>
      <c r="AF474" s="18"/>
    </row>
    <row r="475" spans="4:32">
      <c r="D475" s="87"/>
      <c r="E475" s="114"/>
      <c r="F475" s="79"/>
      <c r="G475" s="75"/>
      <c r="H475" s="75"/>
      <c r="I475" s="76"/>
      <c r="J475" s="75"/>
      <c r="K475" s="75"/>
      <c r="L475" s="75"/>
      <c r="M475" s="79"/>
      <c r="N475" s="130"/>
      <c r="O475" s="78"/>
      <c r="P475" s="18"/>
      <c r="Q475" s="18"/>
      <c r="R475" s="18"/>
      <c r="S475" s="79"/>
      <c r="T475" s="130"/>
      <c r="U475" s="18"/>
      <c r="V475" s="18"/>
      <c r="W475" s="18"/>
      <c r="X475" s="18"/>
      <c r="AD475" s="77"/>
      <c r="AE475" s="18"/>
      <c r="AF475" s="18"/>
    </row>
    <row r="476" spans="4:32">
      <c r="D476" s="87"/>
      <c r="E476" s="114"/>
      <c r="F476" s="79"/>
      <c r="G476" s="75"/>
      <c r="H476" s="75"/>
      <c r="I476" s="76"/>
      <c r="J476" s="75"/>
      <c r="K476" s="75"/>
      <c r="L476" s="75"/>
      <c r="M476" s="79"/>
      <c r="N476" s="130"/>
      <c r="O476" s="78"/>
      <c r="P476" s="18"/>
      <c r="Q476" s="18"/>
      <c r="R476" s="18"/>
      <c r="S476" s="79"/>
      <c r="T476" s="130"/>
      <c r="U476" s="18"/>
      <c r="V476" s="18"/>
      <c r="W476" s="18"/>
      <c r="X476" s="18"/>
      <c r="AD476" s="77"/>
      <c r="AE476" s="18"/>
      <c r="AF476" s="18"/>
    </row>
    <row r="477" spans="4:32">
      <c r="D477" s="87"/>
      <c r="E477" s="114"/>
      <c r="F477" s="79"/>
      <c r="G477" s="75"/>
      <c r="H477" s="75"/>
      <c r="I477" s="76"/>
      <c r="J477" s="75"/>
      <c r="K477" s="75"/>
      <c r="L477" s="75"/>
      <c r="M477" s="79"/>
      <c r="N477" s="130"/>
      <c r="O477" s="78"/>
      <c r="P477" s="18"/>
      <c r="Q477" s="18"/>
      <c r="R477" s="18"/>
      <c r="S477" s="79"/>
      <c r="T477" s="130"/>
      <c r="U477" s="18"/>
      <c r="V477" s="18"/>
      <c r="W477" s="18"/>
      <c r="X477" s="18"/>
      <c r="AD477" s="77"/>
      <c r="AE477" s="18"/>
      <c r="AF477" s="18"/>
    </row>
    <row r="478" spans="4:32">
      <c r="D478" s="87"/>
      <c r="E478" s="114"/>
      <c r="F478" s="79"/>
      <c r="G478" s="75"/>
      <c r="H478" s="75"/>
      <c r="I478" s="76"/>
      <c r="J478" s="75"/>
      <c r="K478" s="75"/>
      <c r="L478" s="75"/>
      <c r="M478" s="79"/>
      <c r="N478" s="130"/>
      <c r="O478" s="78"/>
      <c r="P478" s="18"/>
      <c r="Q478" s="18"/>
      <c r="R478" s="18"/>
      <c r="S478" s="79"/>
      <c r="T478" s="130"/>
      <c r="U478" s="18"/>
      <c r="V478" s="18"/>
      <c r="W478" s="18"/>
      <c r="X478" s="18"/>
      <c r="AD478" s="77"/>
      <c r="AE478" s="18"/>
      <c r="AF478" s="18"/>
    </row>
    <row r="479" spans="4:32">
      <c r="D479" s="87"/>
      <c r="E479" s="114"/>
      <c r="F479" s="79"/>
      <c r="G479" s="75"/>
      <c r="H479" s="75"/>
      <c r="I479" s="76"/>
      <c r="J479" s="75"/>
      <c r="K479" s="75"/>
      <c r="L479" s="75"/>
      <c r="M479" s="79"/>
      <c r="N479" s="130"/>
      <c r="O479" s="78"/>
      <c r="P479" s="18"/>
      <c r="Q479" s="18"/>
      <c r="R479" s="18"/>
      <c r="S479" s="79"/>
      <c r="T479" s="130"/>
      <c r="U479" s="18"/>
      <c r="V479" s="18"/>
      <c r="W479" s="18"/>
      <c r="X479" s="18"/>
      <c r="AD479" s="77"/>
      <c r="AE479" s="18"/>
      <c r="AF479" s="18"/>
    </row>
    <row r="480" spans="4:32">
      <c r="D480" s="87"/>
      <c r="E480" s="114"/>
      <c r="F480" s="79"/>
      <c r="G480" s="75"/>
      <c r="H480" s="75"/>
      <c r="I480" s="76"/>
      <c r="J480" s="75"/>
      <c r="K480" s="75"/>
      <c r="L480" s="75"/>
      <c r="M480" s="79"/>
      <c r="N480" s="130"/>
      <c r="O480" s="78"/>
      <c r="P480" s="18"/>
      <c r="Q480" s="18"/>
      <c r="R480" s="18"/>
      <c r="S480" s="79"/>
      <c r="T480" s="130"/>
      <c r="U480" s="18"/>
      <c r="V480" s="18"/>
      <c r="W480" s="18"/>
      <c r="X480" s="18"/>
      <c r="AD480" s="77"/>
      <c r="AE480" s="18"/>
      <c r="AF480" s="18"/>
    </row>
    <row r="481" spans="4:32">
      <c r="D481" s="87"/>
      <c r="E481" s="114"/>
      <c r="F481" s="79"/>
      <c r="G481" s="75"/>
      <c r="H481" s="75"/>
      <c r="I481" s="76"/>
      <c r="J481" s="75"/>
      <c r="K481" s="75"/>
      <c r="L481" s="75"/>
      <c r="M481" s="79"/>
      <c r="N481" s="130"/>
      <c r="O481" s="78"/>
      <c r="P481" s="18"/>
      <c r="Q481" s="18"/>
      <c r="R481" s="18"/>
      <c r="S481" s="79"/>
      <c r="T481" s="130"/>
      <c r="U481" s="18"/>
      <c r="V481" s="18"/>
      <c r="W481" s="18"/>
      <c r="X481" s="18"/>
      <c r="AD481" s="77"/>
      <c r="AE481" s="18"/>
      <c r="AF481" s="18"/>
    </row>
    <row r="482" spans="4:32">
      <c r="D482" s="87"/>
      <c r="E482" s="114"/>
      <c r="F482" s="79"/>
      <c r="G482" s="75"/>
      <c r="H482" s="75"/>
      <c r="I482" s="76"/>
      <c r="J482" s="75"/>
      <c r="K482" s="75"/>
      <c r="L482" s="75"/>
      <c r="M482" s="79"/>
      <c r="N482" s="130"/>
      <c r="O482" s="78"/>
      <c r="P482" s="18"/>
      <c r="Q482" s="18"/>
      <c r="R482" s="18"/>
      <c r="S482" s="79"/>
      <c r="T482" s="130"/>
      <c r="U482" s="18"/>
      <c r="V482" s="18"/>
      <c r="W482" s="18"/>
      <c r="X482" s="18"/>
      <c r="AD482" s="77"/>
      <c r="AE482" s="18"/>
      <c r="AF482" s="18"/>
    </row>
    <row r="483" spans="4:32">
      <c r="D483" s="87"/>
      <c r="E483" s="114"/>
      <c r="F483" s="79"/>
      <c r="G483" s="75"/>
      <c r="H483" s="75"/>
      <c r="I483" s="76"/>
      <c r="J483" s="75"/>
      <c r="K483" s="75"/>
      <c r="L483" s="75"/>
      <c r="M483" s="79"/>
      <c r="N483" s="130"/>
      <c r="O483" s="78"/>
      <c r="P483" s="18"/>
      <c r="Q483" s="18"/>
      <c r="R483" s="18"/>
      <c r="S483" s="79"/>
      <c r="T483" s="130"/>
      <c r="U483" s="18"/>
      <c r="V483" s="18"/>
      <c r="W483" s="18"/>
      <c r="X483" s="18"/>
      <c r="AD483" s="77"/>
      <c r="AE483" s="18"/>
      <c r="AF483" s="18"/>
    </row>
    <row r="484" spans="4:32">
      <c r="D484" s="87"/>
      <c r="E484" s="114"/>
      <c r="F484" s="79"/>
      <c r="G484" s="75"/>
      <c r="H484" s="75"/>
      <c r="I484" s="76"/>
      <c r="J484" s="75"/>
      <c r="K484" s="75"/>
      <c r="L484" s="75"/>
      <c r="M484" s="79"/>
      <c r="N484" s="130"/>
      <c r="O484" s="78"/>
      <c r="P484" s="18"/>
      <c r="Q484" s="18"/>
      <c r="R484" s="18"/>
      <c r="S484" s="79"/>
      <c r="T484" s="130"/>
      <c r="U484" s="18"/>
      <c r="V484" s="18"/>
      <c r="W484" s="18"/>
      <c r="X484" s="18"/>
      <c r="AD484" s="77"/>
      <c r="AE484" s="18"/>
      <c r="AF484" s="18"/>
    </row>
    <row r="485" spans="4:32">
      <c r="D485" s="87"/>
      <c r="E485" s="114"/>
      <c r="F485" s="79"/>
      <c r="G485" s="75"/>
      <c r="H485" s="75"/>
      <c r="I485" s="76"/>
      <c r="J485" s="75"/>
      <c r="K485" s="75"/>
      <c r="L485" s="75"/>
      <c r="M485" s="79"/>
      <c r="N485" s="130"/>
      <c r="O485" s="78"/>
      <c r="P485" s="18"/>
      <c r="Q485" s="18"/>
      <c r="R485" s="18"/>
      <c r="S485" s="79"/>
      <c r="T485" s="130"/>
      <c r="U485" s="18"/>
      <c r="V485" s="18"/>
      <c r="W485" s="18"/>
      <c r="X485" s="18"/>
      <c r="AD485" s="77"/>
      <c r="AE485" s="18"/>
      <c r="AF485" s="18"/>
    </row>
    <row r="486" spans="4:32">
      <c r="D486" s="87"/>
      <c r="E486" s="114"/>
      <c r="F486" s="79"/>
      <c r="G486" s="75"/>
      <c r="H486" s="75"/>
      <c r="I486" s="76"/>
      <c r="J486" s="75"/>
      <c r="K486" s="75"/>
      <c r="L486" s="75"/>
      <c r="M486" s="79"/>
      <c r="N486" s="130"/>
      <c r="O486" s="78"/>
      <c r="P486" s="18"/>
      <c r="Q486" s="18"/>
      <c r="R486" s="18"/>
      <c r="S486" s="79"/>
      <c r="T486" s="130"/>
      <c r="U486" s="18"/>
      <c r="V486" s="18"/>
      <c r="W486" s="18"/>
      <c r="X486" s="18"/>
      <c r="AD486" s="77"/>
      <c r="AE486" s="18"/>
      <c r="AF486" s="18"/>
    </row>
    <row r="487" spans="4:32">
      <c r="D487" s="87"/>
      <c r="E487" s="114"/>
      <c r="F487" s="79"/>
      <c r="G487" s="75"/>
      <c r="H487" s="75"/>
      <c r="I487" s="76"/>
      <c r="J487" s="75"/>
      <c r="K487" s="75"/>
      <c r="L487" s="75"/>
      <c r="M487" s="79"/>
      <c r="N487" s="130"/>
      <c r="O487" s="78"/>
      <c r="P487" s="18"/>
      <c r="Q487" s="18"/>
      <c r="R487" s="18"/>
      <c r="S487" s="79"/>
      <c r="T487" s="130"/>
      <c r="U487" s="18"/>
      <c r="V487" s="18"/>
      <c r="W487" s="18"/>
      <c r="X487" s="18"/>
      <c r="AD487" s="77"/>
      <c r="AE487" s="18"/>
      <c r="AF487" s="18"/>
    </row>
    <row r="488" spans="4:32">
      <c r="D488" s="87"/>
      <c r="E488" s="114"/>
      <c r="F488" s="79"/>
      <c r="G488" s="75"/>
      <c r="H488" s="75"/>
      <c r="I488" s="76"/>
      <c r="J488" s="75"/>
      <c r="K488" s="75"/>
      <c r="L488" s="75"/>
      <c r="M488" s="79"/>
      <c r="N488" s="130"/>
      <c r="O488" s="78"/>
      <c r="P488" s="18"/>
      <c r="Q488" s="18"/>
      <c r="R488" s="18"/>
      <c r="S488" s="79"/>
      <c r="T488" s="130"/>
      <c r="U488" s="18"/>
      <c r="V488" s="18"/>
      <c r="W488" s="18"/>
      <c r="X488" s="18"/>
      <c r="AD488" s="77"/>
      <c r="AE488" s="18"/>
      <c r="AF488" s="18"/>
    </row>
    <row r="489" spans="4:32">
      <c r="D489" s="87"/>
      <c r="E489" s="114"/>
      <c r="F489" s="79"/>
      <c r="G489" s="75"/>
      <c r="H489" s="75"/>
      <c r="I489" s="76"/>
      <c r="J489" s="75"/>
      <c r="K489" s="75"/>
      <c r="L489" s="75"/>
      <c r="M489" s="79"/>
      <c r="N489" s="130"/>
      <c r="O489" s="78"/>
      <c r="P489" s="18"/>
      <c r="Q489" s="18"/>
      <c r="R489" s="18"/>
      <c r="S489" s="79"/>
      <c r="T489" s="130"/>
      <c r="U489" s="18"/>
      <c r="V489" s="18"/>
      <c r="W489" s="18"/>
      <c r="X489" s="18"/>
      <c r="AD489" s="77"/>
      <c r="AE489" s="18"/>
      <c r="AF489" s="18"/>
    </row>
    <row r="490" spans="4:32">
      <c r="D490" s="87"/>
      <c r="E490" s="114"/>
      <c r="F490" s="79"/>
      <c r="G490" s="75"/>
      <c r="H490" s="75"/>
      <c r="I490" s="76"/>
      <c r="J490" s="75"/>
      <c r="K490" s="75"/>
      <c r="L490" s="75"/>
      <c r="M490" s="79"/>
      <c r="N490" s="130"/>
      <c r="O490" s="78"/>
      <c r="P490" s="18"/>
      <c r="Q490" s="18"/>
      <c r="R490" s="18"/>
      <c r="S490" s="79"/>
      <c r="T490" s="130"/>
      <c r="U490" s="18"/>
      <c r="V490" s="18"/>
      <c r="W490" s="18"/>
      <c r="X490" s="18"/>
      <c r="AD490" s="77"/>
      <c r="AE490" s="18"/>
      <c r="AF490" s="18"/>
    </row>
    <row r="491" spans="4:32">
      <c r="D491" s="87"/>
      <c r="E491" s="114"/>
      <c r="F491" s="79"/>
      <c r="G491" s="75"/>
      <c r="H491" s="75"/>
      <c r="I491" s="76"/>
      <c r="J491" s="75"/>
      <c r="K491" s="75"/>
      <c r="L491" s="75"/>
      <c r="M491" s="79"/>
      <c r="N491" s="130"/>
      <c r="O491" s="78"/>
      <c r="P491" s="18"/>
      <c r="Q491" s="18"/>
      <c r="R491" s="18"/>
      <c r="S491" s="79"/>
      <c r="T491" s="130"/>
      <c r="U491" s="18"/>
      <c r="V491" s="18"/>
      <c r="W491" s="18"/>
      <c r="X491" s="18"/>
      <c r="AD491" s="77"/>
      <c r="AE491" s="18"/>
      <c r="AF491" s="18"/>
    </row>
    <row r="492" spans="4:32">
      <c r="D492" s="87"/>
      <c r="E492" s="114"/>
      <c r="F492" s="79"/>
      <c r="G492" s="75"/>
      <c r="H492" s="75"/>
      <c r="I492" s="76"/>
      <c r="J492" s="75"/>
      <c r="K492" s="75"/>
      <c r="L492" s="75"/>
      <c r="M492" s="79"/>
      <c r="N492" s="130"/>
      <c r="O492" s="78"/>
      <c r="P492" s="18"/>
      <c r="Q492" s="18"/>
      <c r="R492" s="18"/>
      <c r="S492" s="79"/>
      <c r="T492" s="130"/>
      <c r="U492" s="18"/>
      <c r="V492" s="18"/>
      <c r="W492" s="18"/>
      <c r="X492" s="18"/>
      <c r="AD492" s="77"/>
      <c r="AE492" s="18"/>
      <c r="AF492" s="18"/>
    </row>
    <row r="493" spans="4:32">
      <c r="D493" s="87"/>
      <c r="E493" s="114"/>
      <c r="F493" s="79"/>
      <c r="G493" s="75"/>
      <c r="H493" s="75"/>
      <c r="I493" s="76"/>
      <c r="J493" s="75"/>
      <c r="K493" s="75"/>
      <c r="L493" s="75"/>
      <c r="M493" s="79"/>
      <c r="N493" s="130"/>
      <c r="O493" s="78"/>
      <c r="P493" s="18"/>
      <c r="Q493" s="18"/>
      <c r="R493" s="18"/>
      <c r="S493" s="79"/>
      <c r="T493" s="130"/>
      <c r="U493" s="18"/>
      <c r="V493" s="18"/>
      <c r="W493" s="18"/>
      <c r="X493" s="18"/>
      <c r="AD493" s="77"/>
      <c r="AE493" s="18"/>
      <c r="AF493" s="18"/>
    </row>
    <row r="494" spans="4:32">
      <c r="D494" s="87"/>
      <c r="E494" s="114"/>
      <c r="F494" s="79"/>
      <c r="G494" s="75"/>
      <c r="H494" s="75"/>
      <c r="I494" s="76"/>
      <c r="J494" s="75"/>
      <c r="K494" s="75"/>
      <c r="L494" s="75"/>
      <c r="M494" s="79"/>
      <c r="N494" s="130"/>
      <c r="O494" s="78"/>
      <c r="P494" s="18"/>
      <c r="Q494" s="18"/>
      <c r="R494" s="18"/>
      <c r="S494" s="79"/>
      <c r="T494" s="130"/>
      <c r="U494" s="18"/>
      <c r="V494" s="18"/>
      <c r="W494" s="18"/>
      <c r="X494" s="18"/>
      <c r="AD494" s="77"/>
      <c r="AE494" s="18"/>
      <c r="AF494" s="18"/>
    </row>
    <row r="495" spans="4:32">
      <c r="D495" s="87"/>
      <c r="E495" s="114"/>
      <c r="F495" s="79"/>
      <c r="G495" s="75"/>
      <c r="H495" s="75"/>
      <c r="I495" s="76"/>
      <c r="J495" s="75"/>
      <c r="K495" s="75"/>
      <c r="L495" s="75"/>
      <c r="M495" s="79"/>
      <c r="N495" s="130"/>
      <c r="O495" s="78"/>
      <c r="P495" s="18"/>
      <c r="Q495" s="18"/>
      <c r="R495" s="18"/>
      <c r="S495" s="79"/>
      <c r="T495" s="130"/>
      <c r="U495" s="18"/>
      <c r="V495" s="18"/>
      <c r="W495" s="18"/>
      <c r="X495" s="18"/>
      <c r="AD495" s="77"/>
      <c r="AE495" s="18"/>
      <c r="AF495" s="18"/>
    </row>
    <row r="496" spans="4:32">
      <c r="D496" s="87"/>
      <c r="E496" s="114"/>
      <c r="F496" s="79"/>
      <c r="G496" s="75"/>
      <c r="H496" s="75"/>
      <c r="I496" s="76"/>
      <c r="J496" s="75"/>
      <c r="K496" s="75"/>
      <c r="L496" s="75"/>
      <c r="M496" s="79"/>
      <c r="N496" s="130"/>
      <c r="O496" s="78"/>
      <c r="P496" s="18"/>
      <c r="Q496" s="18"/>
      <c r="R496" s="18"/>
      <c r="S496" s="79"/>
      <c r="T496" s="130"/>
      <c r="U496" s="18"/>
      <c r="V496" s="18"/>
      <c r="W496" s="18"/>
      <c r="X496" s="18"/>
      <c r="AD496" s="77"/>
      <c r="AE496" s="18"/>
      <c r="AF496" s="18"/>
    </row>
    <row r="497" spans="4:32">
      <c r="D497" s="87"/>
      <c r="E497" s="114"/>
      <c r="F497" s="79"/>
      <c r="G497" s="75"/>
      <c r="H497" s="75"/>
      <c r="I497" s="76"/>
      <c r="J497" s="75"/>
      <c r="K497" s="75"/>
      <c r="L497" s="75"/>
      <c r="M497" s="79"/>
      <c r="N497" s="130"/>
      <c r="O497" s="78"/>
      <c r="P497" s="18"/>
      <c r="Q497" s="18"/>
      <c r="R497" s="18"/>
      <c r="S497" s="79"/>
      <c r="T497" s="130"/>
      <c r="U497" s="18"/>
      <c r="V497" s="18"/>
      <c r="W497" s="18"/>
      <c r="X497" s="18"/>
      <c r="AD497" s="77"/>
      <c r="AE497" s="18"/>
      <c r="AF497" s="18"/>
    </row>
    <row r="498" spans="4:32">
      <c r="D498" s="87"/>
      <c r="E498" s="114"/>
      <c r="F498" s="79"/>
      <c r="G498" s="75"/>
      <c r="H498" s="75"/>
      <c r="I498" s="76"/>
      <c r="J498" s="75"/>
      <c r="K498" s="75"/>
      <c r="L498" s="75"/>
      <c r="M498" s="79"/>
      <c r="N498" s="130"/>
      <c r="O498" s="78"/>
      <c r="P498" s="18"/>
      <c r="Q498" s="18"/>
      <c r="R498" s="18"/>
      <c r="S498" s="79"/>
      <c r="T498" s="130"/>
      <c r="U498" s="18"/>
      <c r="V498" s="18"/>
      <c r="W498" s="18"/>
      <c r="X498" s="18"/>
      <c r="AD498" s="77"/>
      <c r="AE498" s="18"/>
      <c r="AF498" s="18"/>
    </row>
    <row r="499" spans="4:32">
      <c r="D499" s="87"/>
      <c r="E499" s="114"/>
      <c r="F499" s="79"/>
      <c r="G499" s="75"/>
      <c r="H499" s="75"/>
      <c r="I499" s="76"/>
      <c r="J499" s="75"/>
      <c r="K499" s="75"/>
      <c r="L499" s="75"/>
      <c r="M499" s="79"/>
      <c r="N499" s="130"/>
      <c r="O499" s="78"/>
      <c r="P499" s="18"/>
      <c r="Q499" s="18"/>
      <c r="R499" s="18"/>
      <c r="S499" s="79"/>
      <c r="T499" s="130"/>
      <c r="U499" s="18"/>
      <c r="V499" s="18"/>
      <c r="W499" s="18"/>
      <c r="X499" s="18"/>
      <c r="AD499" s="77"/>
      <c r="AE499" s="18"/>
      <c r="AF499" s="18"/>
    </row>
    <row r="500" spans="4:32">
      <c r="D500" s="87"/>
      <c r="E500" s="114"/>
      <c r="F500" s="79"/>
      <c r="G500" s="75"/>
      <c r="H500" s="75"/>
      <c r="I500" s="76"/>
      <c r="J500" s="75"/>
      <c r="K500" s="75"/>
      <c r="L500" s="75"/>
      <c r="M500" s="79"/>
      <c r="N500" s="130"/>
      <c r="O500" s="78"/>
      <c r="P500" s="18"/>
      <c r="Q500" s="18"/>
      <c r="R500" s="18"/>
      <c r="S500" s="79"/>
      <c r="T500" s="130"/>
      <c r="U500" s="18"/>
      <c r="V500" s="18"/>
      <c r="W500" s="18"/>
      <c r="X500" s="18"/>
      <c r="AD500" s="77"/>
      <c r="AE500" s="18"/>
      <c r="AF500" s="18"/>
    </row>
    <row r="501" spans="4:32">
      <c r="D501" s="87"/>
      <c r="E501" s="114"/>
      <c r="F501" s="79"/>
      <c r="G501" s="75"/>
      <c r="H501" s="75"/>
      <c r="I501" s="76"/>
      <c r="J501" s="75"/>
      <c r="K501" s="75"/>
      <c r="L501" s="75"/>
      <c r="M501" s="79"/>
      <c r="N501" s="130"/>
      <c r="O501" s="78"/>
      <c r="P501" s="18"/>
      <c r="Q501" s="18"/>
      <c r="R501" s="18"/>
      <c r="S501" s="79"/>
      <c r="T501" s="130"/>
      <c r="U501" s="18"/>
      <c r="V501" s="18"/>
      <c r="W501" s="18"/>
      <c r="X501" s="18"/>
      <c r="AD501" s="77"/>
      <c r="AE501" s="18"/>
      <c r="AF501" s="18"/>
    </row>
    <row r="502" spans="4:32">
      <c r="D502" s="87"/>
      <c r="E502" s="114"/>
      <c r="F502" s="79"/>
      <c r="G502" s="75"/>
      <c r="H502" s="75"/>
      <c r="I502" s="76"/>
      <c r="J502" s="75"/>
      <c r="K502" s="75"/>
      <c r="L502" s="75"/>
      <c r="M502" s="79"/>
      <c r="N502" s="130"/>
      <c r="O502" s="78"/>
      <c r="P502" s="18"/>
      <c r="Q502" s="18"/>
      <c r="R502" s="18"/>
      <c r="S502" s="79"/>
      <c r="T502" s="130"/>
      <c r="U502" s="18"/>
      <c r="V502" s="18"/>
      <c r="W502" s="18"/>
      <c r="X502" s="18"/>
      <c r="AD502" s="77"/>
      <c r="AE502" s="18"/>
      <c r="AF502" s="18"/>
    </row>
    <row r="503" spans="4:32">
      <c r="D503" s="87"/>
      <c r="E503" s="114"/>
      <c r="F503" s="79"/>
      <c r="G503" s="75"/>
      <c r="H503" s="75"/>
      <c r="I503" s="76"/>
      <c r="J503" s="75"/>
      <c r="K503" s="75"/>
      <c r="L503" s="75"/>
      <c r="M503" s="79"/>
      <c r="N503" s="130"/>
      <c r="O503" s="78"/>
      <c r="P503" s="18"/>
      <c r="Q503" s="18"/>
      <c r="R503" s="18"/>
      <c r="S503" s="79"/>
      <c r="T503" s="130"/>
      <c r="U503" s="18"/>
      <c r="V503" s="18"/>
      <c r="W503" s="18"/>
      <c r="X503" s="18"/>
      <c r="AD503" s="77"/>
      <c r="AE503" s="18"/>
      <c r="AF503" s="18"/>
    </row>
    <row r="504" spans="4:32">
      <c r="D504" s="87"/>
      <c r="E504" s="114"/>
      <c r="F504" s="79"/>
      <c r="G504" s="75"/>
      <c r="H504" s="75"/>
      <c r="I504" s="76"/>
      <c r="J504" s="75"/>
      <c r="K504" s="75"/>
      <c r="L504" s="75"/>
      <c r="M504" s="79"/>
      <c r="N504" s="130"/>
      <c r="O504" s="78"/>
      <c r="P504" s="18"/>
      <c r="Q504" s="18"/>
      <c r="R504" s="18"/>
      <c r="S504" s="79"/>
      <c r="T504" s="130"/>
      <c r="U504" s="18"/>
      <c r="V504" s="18"/>
      <c r="W504" s="18"/>
      <c r="X504" s="18"/>
      <c r="AD504" s="77"/>
      <c r="AE504" s="18"/>
      <c r="AF504" s="18"/>
    </row>
    <row r="505" spans="4:32">
      <c r="D505" s="87"/>
      <c r="E505" s="114"/>
      <c r="F505" s="79"/>
      <c r="G505" s="75"/>
      <c r="H505" s="75"/>
      <c r="I505" s="76"/>
      <c r="J505" s="75"/>
      <c r="K505" s="75"/>
      <c r="L505" s="75"/>
      <c r="M505" s="79"/>
      <c r="N505" s="130"/>
      <c r="O505" s="78"/>
      <c r="P505" s="18"/>
      <c r="Q505" s="18"/>
      <c r="R505" s="18"/>
      <c r="S505" s="79"/>
      <c r="T505" s="130"/>
      <c r="U505" s="18"/>
      <c r="V505" s="18"/>
      <c r="W505" s="18"/>
      <c r="X505" s="18"/>
      <c r="AD505" s="77"/>
      <c r="AE505" s="18"/>
      <c r="AF505" s="18"/>
    </row>
    <row r="506" spans="4:32">
      <c r="D506" s="87"/>
      <c r="E506" s="114"/>
      <c r="F506" s="79"/>
      <c r="G506" s="75"/>
      <c r="H506" s="75"/>
      <c r="I506" s="76"/>
      <c r="J506" s="75"/>
      <c r="K506" s="75"/>
      <c r="L506" s="75"/>
      <c r="M506" s="79"/>
      <c r="N506" s="130"/>
      <c r="O506" s="78"/>
      <c r="P506" s="18"/>
      <c r="Q506" s="18"/>
      <c r="R506" s="18"/>
      <c r="S506" s="79"/>
      <c r="T506" s="130"/>
      <c r="U506" s="18"/>
      <c r="V506" s="18"/>
      <c r="W506" s="18"/>
      <c r="X506" s="18"/>
      <c r="AD506" s="77"/>
      <c r="AE506" s="18"/>
      <c r="AF506" s="18"/>
    </row>
  </sheetData>
  <autoFilter ref="A2:AF246" xr:uid="{00000000-0009-0000-0000-000002000000}">
    <filterColumn colId="5" showButton="0"/>
    <filterColumn colId="6" showButton="0"/>
    <filterColumn colId="8" showButton="0"/>
    <filterColumn colId="10" showButton="0"/>
    <filterColumn colId="12" showButton="0"/>
    <filterColumn colId="14" showButton="0"/>
    <filterColumn colId="16" showButton="0"/>
    <filterColumn colId="18" showButton="0"/>
    <filterColumn colId="20" showButton="0"/>
    <filterColumn colId="22" showButton="0"/>
    <filterColumn colId="24" showButton="0"/>
    <filterColumn colId="26" showButton="0"/>
  </autoFilter>
  <mergeCells count="20">
    <mergeCell ref="A1:AF1"/>
    <mergeCell ref="U2:V2"/>
    <mergeCell ref="W2:X2"/>
    <mergeCell ref="A2:A3"/>
    <mergeCell ref="B2:B3"/>
    <mergeCell ref="C2:C3"/>
    <mergeCell ref="F2:H2"/>
    <mergeCell ref="I2:J2"/>
    <mergeCell ref="K2:L2"/>
    <mergeCell ref="Y2:Z2"/>
    <mergeCell ref="AA2:AB2"/>
    <mergeCell ref="AD2:AD3"/>
    <mergeCell ref="AE2:AE3"/>
    <mergeCell ref="AF2:AF3"/>
    <mergeCell ref="M2:N2"/>
    <mergeCell ref="O2:P2"/>
    <mergeCell ref="Q2:R2"/>
    <mergeCell ref="S2:T2"/>
    <mergeCell ref="A248:AF248"/>
    <mergeCell ref="F247:M247"/>
  </mergeCells>
  <pageMargins left="0.98425196850393704" right="0.98425196850393704" top="0.19685039370078741" bottom="0.19685039370078741" header="0.51181102362204722" footer="0.51181102362204722"/>
  <pageSetup paperSize="9" scale="3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t:lpstr>
      <vt:lpstr>Sheet1</vt:lpstr>
      <vt:lpstr>RE (2)</vt:lpstr>
      <vt:lpstr>RE!Print_Area</vt:lpstr>
      <vt:lpstr>'RE (2)'!Print_Area</vt:lpstr>
      <vt:lpstr>RE!Print_Titles</vt:lpstr>
      <vt:lpstr>'RE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2024-02-20T08:32:12Z</cp:lastPrinted>
  <dcterms:created xsi:type="dcterms:W3CDTF">2023-11-16T05:52:07Z</dcterms:created>
  <dcterms:modified xsi:type="dcterms:W3CDTF">2024-02-20T12:35:25Z</dcterms:modified>
</cp:coreProperties>
</file>